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4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5.xml" ContentType="application/vnd.openxmlformats-officedocument.drawing+xml"/>
  <Override PartName="/xl/charts/chart5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7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7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7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7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7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7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7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7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7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7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8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8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8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8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8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Maestria\Tesis\Capitulo_4\Documentos\"/>
    </mc:Choice>
  </mc:AlternateContent>
  <xr:revisionPtr revIDLastSave="0" documentId="13_ncr:1_{51D0B109-DAE9-4631-8D94-52CA44CED709}" xr6:coauthVersionLast="47" xr6:coauthVersionMax="47" xr10:uidLastSave="{00000000-0000-0000-0000-000000000000}"/>
  <bookViews>
    <workbookView xWindow="-120" yWindow="-120" windowWidth="29040" windowHeight="15840" tabRatio="621" firstSheet="3" activeTab="4" xr2:uid="{00000000-000D-0000-FFFF-FFFF00000000}"/>
  </bookViews>
  <sheets>
    <sheet name="stack_9p_cp_759_band3" sheetId="1" r:id="rId1"/>
    <sheet name="stack_9p_cp_759_band4" sheetId="8" r:id="rId2"/>
    <sheet name="stack_9p_cp_759_band5" sheetId="9" r:id="rId3"/>
    <sheet name="stack_9p_cp_759_band6" sheetId="10" r:id="rId4"/>
    <sheet name="Graficos_cp" sheetId="14" r:id="rId5"/>
    <sheet name="Bandas_9p" sheetId="5" r:id="rId6"/>
    <sheet name="eigenvector" sheetId="6" r:id="rId7"/>
    <sheet name="Calculo_cps" sheetId="7" r:id="rId8"/>
    <sheet name="ordendeforestacion" sheetId="15" r:id="rId9"/>
    <sheet name="estadisticas_cp_banda6" sheetId="16" r:id="rId10"/>
  </sheets>
  <definedNames>
    <definedName name="_xlnm._FilterDatabase" localSheetId="8" hidden="1">ordendeforestacion!$A$2:$DI$2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5" l="1"/>
  <c r="K175" i="7" l="1"/>
  <c r="J175" i="7"/>
  <c r="I175" i="7"/>
  <c r="H175" i="7"/>
  <c r="G175" i="7"/>
  <c r="F175" i="7"/>
  <c r="E175" i="7"/>
  <c r="D175" i="7"/>
  <c r="C175" i="7"/>
  <c r="K174" i="7"/>
  <c r="J174" i="7"/>
  <c r="I174" i="7"/>
  <c r="H174" i="7"/>
  <c r="G174" i="7"/>
  <c r="F174" i="7"/>
  <c r="E174" i="7"/>
  <c r="D174" i="7"/>
  <c r="C174" i="7"/>
  <c r="K173" i="7"/>
  <c r="J173" i="7"/>
  <c r="I173" i="7"/>
  <c r="H173" i="7"/>
  <c r="G173" i="7"/>
  <c r="F173" i="7"/>
  <c r="E173" i="7"/>
  <c r="D173" i="7"/>
  <c r="C173" i="7"/>
  <c r="K172" i="7"/>
  <c r="J172" i="7"/>
  <c r="I172" i="7"/>
  <c r="H172" i="7"/>
  <c r="G172" i="7"/>
  <c r="F172" i="7"/>
  <c r="E172" i="7"/>
  <c r="D172" i="7"/>
  <c r="C172" i="7"/>
  <c r="K171" i="7"/>
  <c r="J171" i="7"/>
  <c r="I171" i="7"/>
  <c r="H171" i="7"/>
  <c r="G171" i="7"/>
  <c r="F171" i="7"/>
  <c r="E171" i="7"/>
  <c r="D171" i="7"/>
  <c r="C171" i="7"/>
  <c r="K170" i="7"/>
  <c r="J170" i="7"/>
  <c r="I170" i="7"/>
  <c r="H170" i="7"/>
  <c r="G170" i="7"/>
  <c r="F170" i="7"/>
  <c r="E170" i="7"/>
  <c r="D170" i="7"/>
  <c r="C170" i="7"/>
  <c r="K169" i="7"/>
  <c r="J169" i="7"/>
  <c r="I169" i="7"/>
  <c r="H169" i="7"/>
  <c r="G169" i="7"/>
  <c r="F169" i="7"/>
  <c r="E169" i="7"/>
  <c r="D169" i="7"/>
  <c r="C169" i="7"/>
  <c r="K168" i="7"/>
  <c r="J168" i="7"/>
  <c r="I168" i="7"/>
  <c r="H168" i="7"/>
  <c r="G168" i="7"/>
  <c r="F168" i="7"/>
  <c r="E168" i="7"/>
  <c r="D168" i="7"/>
  <c r="C168" i="7"/>
  <c r="K167" i="7"/>
  <c r="J167" i="7"/>
  <c r="I167" i="7"/>
  <c r="H167" i="7"/>
  <c r="G167" i="7"/>
  <c r="F167" i="7"/>
  <c r="E167" i="7"/>
  <c r="D167" i="7"/>
  <c r="C167" i="7"/>
  <c r="K166" i="7"/>
  <c r="J166" i="7"/>
  <c r="I166" i="7"/>
  <c r="H166" i="7"/>
  <c r="G166" i="7"/>
  <c r="F166" i="7"/>
  <c r="E166" i="7"/>
  <c r="D166" i="7"/>
  <c r="C166" i="7"/>
  <c r="K165" i="7"/>
  <c r="J165" i="7"/>
  <c r="I165" i="7"/>
  <c r="H165" i="7"/>
  <c r="G165" i="7"/>
  <c r="F165" i="7"/>
  <c r="E165" i="7"/>
  <c r="D165" i="7"/>
  <c r="C165" i="7"/>
  <c r="K164" i="7"/>
  <c r="J164" i="7"/>
  <c r="I164" i="7"/>
  <c r="H164" i="7"/>
  <c r="G164" i="7"/>
  <c r="F164" i="7"/>
  <c r="E164" i="7"/>
  <c r="D164" i="7"/>
  <c r="C164" i="7"/>
  <c r="K124" i="7"/>
  <c r="J124" i="7"/>
  <c r="I124" i="7"/>
  <c r="H124" i="7"/>
  <c r="G124" i="7"/>
  <c r="F124" i="7"/>
  <c r="E124" i="7"/>
  <c r="D124" i="7"/>
  <c r="C124" i="7"/>
  <c r="K123" i="7"/>
  <c r="J123" i="7"/>
  <c r="I123" i="7"/>
  <c r="H123" i="7"/>
  <c r="G123" i="7"/>
  <c r="F123" i="7"/>
  <c r="E123" i="7"/>
  <c r="D123" i="7"/>
  <c r="C123" i="7"/>
  <c r="N123" i="7" s="1"/>
  <c r="K122" i="7"/>
  <c r="J122" i="7"/>
  <c r="I122" i="7"/>
  <c r="H122" i="7"/>
  <c r="G122" i="7"/>
  <c r="F122" i="7"/>
  <c r="E122" i="7"/>
  <c r="D122" i="7"/>
  <c r="C122" i="7"/>
  <c r="K121" i="7"/>
  <c r="J121" i="7"/>
  <c r="I121" i="7"/>
  <c r="H121" i="7"/>
  <c r="G121" i="7"/>
  <c r="F121" i="7"/>
  <c r="E121" i="7"/>
  <c r="D121" i="7"/>
  <c r="C121" i="7"/>
  <c r="K120" i="7"/>
  <c r="J120" i="7"/>
  <c r="I120" i="7"/>
  <c r="H120" i="7"/>
  <c r="G120" i="7"/>
  <c r="F120" i="7"/>
  <c r="E120" i="7"/>
  <c r="D120" i="7"/>
  <c r="C120" i="7"/>
  <c r="K119" i="7"/>
  <c r="J119" i="7"/>
  <c r="I119" i="7"/>
  <c r="H119" i="7"/>
  <c r="G119" i="7"/>
  <c r="F119" i="7"/>
  <c r="E119" i="7"/>
  <c r="D119" i="7"/>
  <c r="C119" i="7"/>
  <c r="K118" i="7"/>
  <c r="J118" i="7"/>
  <c r="I118" i="7"/>
  <c r="H118" i="7"/>
  <c r="G118" i="7"/>
  <c r="F118" i="7"/>
  <c r="E118" i="7"/>
  <c r="D118" i="7"/>
  <c r="C118" i="7"/>
  <c r="K117" i="7"/>
  <c r="J117" i="7"/>
  <c r="I117" i="7"/>
  <c r="H117" i="7"/>
  <c r="G117" i="7"/>
  <c r="F117" i="7"/>
  <c r="E117" i="7"/>
  <c r="D117" i="7"/>
  <c r="C117" i="7"/>
  <c r="K116" i="7"/>
  <c r="J116" i="7"/>
  <c r="I116" i="7"/>
  <c r="H116" i="7"/>
  <c r="G116" i="7"/>
  <c r="F116" i="7"/>
  <c r="E116" i="7"/>
  <c r="D116" i="7"/>
  <c r="C116" i="7"/>
  <c r="K115" i="7"/>
  <c r="J115" i="7"/>
  <c r="I115" i="7"/>
  <c r="H115" i="7"/>
  <c r="G115" i="7"/>
  <c r="F115" i="7"/>
  <c r="E115" i="7"/>
  <c r="D115" i="7"/>
  <c r="C115" i="7"/>
  <c r="K114" i="7"/>
  <c r="J114" i="7"/>
  <c r="I114" i="7"/>
  <c r="H114" i="7"/>
  <c r="G114" i="7"/>
  <c r="F114" i="7"/>
  <c r="E114" i="7"/>
  <c r="D114" i="7"/>
  <c r="C114" i="7"/>
  <c r="K113" i="7"/>
  <c r="J113" i="7"/>
  <c r="I113" i="7"/>
  <c r="H113" i="7"/>
  <c r="G113" i="7"/>
  <c r="F113" i="7"/>
  <c r="E113" i="7"/>
  <c r="D113" i="7"/>
  <c r="C113" i="7"/>
  <c r="K74" i="7"/>
  <c r="J74" i="7"/>
  <c r="I74" i="7"/>
  <c r="H74" i="7"/>
  <c r="G74" i="7"/>
  <c r="F74" i="7"/>
  <c r="E74" i="7"/>
  <c r="D74" i="7"/>
  <c r="C74" i="7"/>
  <c r="K73" i="7"/>
  <c r="J73" i="7"/>
  <c r="I73" i="7"/>
  <c r="H73" i="7"/>
  <c r="G73" i="7"/>
  <c r="F73" i="7"/>
  <c r="E73" i="7"/>
  <c r="D73" i="7"/>
  <c r="C73" i="7"/>
  <c r="K72" i="7"/>
  <c r="J72" i="7"/>
  <c r="I72" i="7"/>
  <c r="H72" i="7"/>
  <c r="G72" i="7"/>
  <c r="F72" i="7"/>
  <c r="E72" i="7"/>
  <c r="D72" i="7"/>
  <c r="C72" i="7"/>
  <c r="K71" i="7"/>
  <c r="J71" i="7"/>
  <c r="I71" i="7"/>
  <c r="H71" i="7"/>
  <c r="G71" i="7"/>
  <c r="F71" i="7"/>
  <c r="E71" i="7"/>
  <c r="D71" i="7"/>
  <c r="C71" i="7"/>
  <c r="K70" i="7"/>
  <c r="J70" i="7"/>
  <c r="I70" i="7"/>
  <c r="H70" i="7"/>
  <c r="G70" i="7"/>
  <c r="F70" i="7"/>
  <c r="E70" i="7"/>
  <c r="D70" i="7"/>
  <c r="C70" i="7"/>
  <c r="K69" i="7"/>
  <c r="J69" i="7"/>
  <c r="I69" i="7"/>
  <c r="H69" i="7"/>
  <c r="G69" i="7"/>
  <c r="F69" i="7"/>
  <c r="E69" i="7"/>
  <c r="D69" i="7"/>
  <c r="C69" i="7"/>
  <c r="K68" i="7"/>
  <c r="J68" i="7"/>
  <c r="I68" i="7"/>
  <c r="H68" i="7"/>
  <c r="G68" i="7"/>
  <c r="F68" i="7"/>
  <c r="E68" i="7"/>
  <c r="D68" i="7"/>
  <c r="C68" i="7"/>
  <c r="K67" i="7"/>
  <c r="J67" i="7"/>
  <c r="I67" i="7"/>
  <c r="H67" i="7"/>
  <c r="G67" i="7"/>
  <c r="F67" i="7"/>
  <c r="E67" i="7"/>
  <c r="D67" i="7"/>
  <c r="C67" i="7"/>
  <c r="N67" i="7" s="1"/>
  <c r="K66" i="7"/>
  <c r="J66" i="7"/>
  <c r="I66" i="7"/>
  <c r="H66" i="7"/>
  <c r="G66" i="7"/>
  <c r="F66" i="7"/>
  <c r="E66" i="7"/>
  <c r="D66" i="7"/>
  <c r="C66" i="7"/>
  <c r="K65" i="7"/>
  <c r="J65" i="7"/>
  <c r="I65" i="7"/>
  <c r="H65" i="7"/>
  <c r="G65" i="7"/>
  <c r="F65" i="7"/>
  <c r="E65" i="7"/>
  <c r="D65" i="7"/>
  <c r="C65" i="7"/>
  <c r="K64" i="7"/>
  <c r="J64" i="7"/>
  <c r="I64" i="7"/>
  <c r="H64" i="7"/>
  <c r="G64" i="7"/>
  <c r="F64" i="7"/>
  <c r="E64" i="7"/>
  <c r="D64" i="7"/>
  <c r="C64" i="7"/>
  <c r="K63" i="7"/>
  <c r="J63" i="7"/>
  <c r="I63" i="7"/>
  <c r="H63" i="7"/>
  <c r="G63" i="7"/>
  <c r="F63" i="7"/>
  <c r="E63" i="7"/>
  <c r="D63" i="7"/>
  <c r="C63" i="7"/>
  <c r="H28" i="6"/>
  <c r="I28" i="6"/>
  <c r="J28" i="6"/>
  <c r="H29" i="6"/>
  <c r="I29" i="6"/>
  <c r="J29" i="6"/>
  <c r="H30" i="6"/>
  <c r="I30" i="6"/>
  <c r="J30" i="6"/>
  <c r="H32" i="6"/>
  <c r="I32" i="6"/>
  <c r="J32" i="6"/>
  <c r="H33" i="6"/>
  <c r="I33" i="6"/>
  <c r="J33" i="6"/>
  <c r="H35" i="6"/>
  <c r="I35" i="6"/>
  <c r="J35" i="6"/>
  <c r="H37" i="6"/>
  <c r="I37" i="6"/>
  <c r="J37" i="6"/>
  <c r="H38" i="6"/>
  <c r="I38" i="6"/>
  <c r="J38" i="6"/>
  <c r="H39" i="6"/>
  <c r="I39" i="6"/>
  <c r="J39" i="6"/>
  <c r="H44" i="6"/>
  <c r="I44" i="6"/>
  <c r="J44" i="6"/>
  <c r="H45" i="6"/>
  <c r="I45" i="6"/>
  <c r="J45" i="6"/>
  <c r="H47" i="6"/>
  <c r="I47" i="6"/>
  <c r="J47" i="6"/>
  <c r="H54" i="6"/>
  <c r="I54" i="6"/>
  <c r="J54" i="6"/>
  <c r="H55" i="6"/>
  <c r="I55" i="6"/>
  <c r="J55" i="6"/>
  <c r="H56" i="6"/>
  <c r="I56" i="6"/>
  <c r="J56" i="6"/>
  <c r="H58" i="6"/>
  <c r="I58" i="6"/>
  <c r="J58" i="6"/>
  <c r="H59" i="6"/>
  <c r="I59" i="6"/>
  <c r="J59" i="6"/>
  <c r="H61" i="6"/>
  <c r="I61" i="6"/>
  <c r="J61" i="6"/>
  <c r="H63" i="6"/>
  <c r="I63" i="6"/>
  <c r="J63" i="6"/>
  <c r="H64" i="6"/>
  <c r="I64" i="6"/>
  <c r="J64" i="6"/>
  <c r="H65" i="6"/>
  <c r="I65" i="6"/>
  <c r="J65" i="6"/>
  <c r="H70" i="6"/>
  <c r="I70" i="6"/>
  <c r="J70" i="6"/>
  <c r="H71" i="6"/>
  <c r="I71" i="6"/>
  <c r="J71" i="6"/>
  <c r="H73" i="6"/>
  <c r="I73" i="6"/>
  <c r="J73" i="6"/>
  <c r="H79" i="6"/>
  <c r="I79" i="6"/>
  <c r="J79" i="6"/>
  <c r="H80" i="6"/>
  <c r="I80" i="6"/>
  <c r="J80" i="6"/>
  <c r="H81" i="6"/>
  <c r="I81" i="6"/>
  <c r="J81" i="6"/>
  <c r="H83" i="6"/>
  <c r="I83" i="6"/>
  <c r="J83" i="6"/>
  <c r="H84" i="6"/>
  <c r="I84" i="6"/>
  <c r="J84" i="6"/>
  <c r="H86" i="6"/>
  <c r="I86" i="6"/>
  <c r="J86" i="6"/>
  <c r="H88" i="6"/>
  <c r="I88" i="6"/>
  <c r="J88" i="6"/>
  <c r="H89" i="6"/>
  <c r="I89" i="6"/>
  <c r="J89" i="6"/>
  <c r="H90" i="6"/>
  <c r="I90" i="6"/>
  <c r="J90" i="6"/>
  <c r="H95" i="6"/>
  <c r="I95" i="6"/>
  <c r="J95" i="6"/>
  <c r="H96" i="6"/>
  <c r="I96" i="6"/>
  <c r="J96" i="6"/>
  <c r="H98" i="6"/>
  <c r="I98" i="6"/>
  <c r="J98" i="6"/>
  <c r="E101" i="6"/>
  <c r="J101" i="6" s="1"/>
  <c r="D101" i="6"/>
  <c r="I101" i="6" s="1"/>
  <c r="C101" i="6"/>
  <c r="H101" i="6" s="1"/>
  <c r="B101" i="6"/>
  <c r="E76" i="6"/>
  <c r="J76" i="6" s="1"/>
  <c r="D76" i="6"/>
  <c r="I76" i="6" s="1"/>
  <c r="C76" i="6"/>
  <c r="H76" i="6" s="1"/>
  <c r="B76" i="6"/>
  <c r="E50" i="6"/>
  <c r="J50" i="6" s="1"/>
  <c r="D50" i="6"/>
  <c r="I50" i="6" s="1"/>
  <c r="C50" i="6"/>
  <c r="H50" i="6" s="1"/>
  <c r="B50" i="6"/>
  <c r="C25" i="6"/>
  <c r="H25" i="6" s="1"/>
  <c r="D25" i="6"/>
  <c r="I25" i="6" s="1"/>
  <c r="E25" i="6"/>
  <c r="J25" i="6" s="1"/>
  <c r="B25" i="6"/>
  <c r="G25" i="6" s="1"/>
  <c r="H3" i="6"/>
  <c r="I3" i="6"/>
  <c r="J3" i="6"/>
  <c r="H4" i="6"/>
  <c r="I4" i="6"/>
  <c r="J4" i="6"/>
  <c r="H5" i="6"/>
  <c r="I5" i="6"/>
  <c r="J5" i="6"/>
  <c r="H7" i="6"/>
  <c r="I7" i="6"/>
  <c r="J7" i="6"/>
  <c r="H8" i="6"/>
  <c r="I8" i="6"/>
  <c r="J8" i="6"/>
  <c r="H10" i="6"/>
  <c r="I10" i="6"/>
  <c r="J10" i="6"/>
  <c r="H12" i="6"/>
  <c r="I12" i="6"/>
  <c r="J12" i="6"/>
  <c r="H13" i="6"/>
  <c r="I13" i="6"/>
  <c r="J13" i="6"/>
  <c r="H14" i="6"/>
  <c r="I14" i="6"/>
  <c r="J14" i="6"/>
  <c r="H19" i="6"/>
  <c r="I19" i="6"/>
  <c r="J19" i="6"/>
  <c r="H20" i="6"/>
  <c r="I20" i="6"/>
  <c r="J20" i="6"/>
  <c r="H22" i="6"/>
  <c r="I22" i="6"/>
  <c r="J22" i="6"/>
  <c r="G4" i="6"/>
  <c r="G5" i="6"/>
  <c r="G7" i="6"/>
  <c r="G8" i="6"/>
  <c r="G10" i="6"/>
  <c r="G12" i="6"/>
  <c r="G13" i="6"/>
  <c r="G14" i="6"/>
  <c r="G3" i="6"/>
  <c r="N70" i="7" l="1"/>
  <c r="N124" i="7"/>
  <c r="N119" i="7"/>
  <c r="N74" i="7"/>
  <c r="N113" i="7"/>
  <c r="N66" i="7"/>
  <c r="N115" i="7"/>
  <c r="N165" i="7"/>
  <c r="N166" i="7"/>
  <c r="N168" i="7"/>
  <c r="N175" i="7"/>
  <c r="N173" i="7"/>
  <c r="N169" i="7"/>
  <c r="N174" i="7"/>
  <c r="N167" i="7"/>
  <c r="N172" i="7"/>
  <c r="N164" i="7"/>
  <c r="N171" i="7"/>
  <c r="N170" i="7"/>
  <c r="N122" i="7"/>
  <c r="N116" i="7"/>
  <c r="N121" i="7"/>
  <c r="N114" i="7"/>
  <c r="N120" i="7"/>
  <c r="N118" i="7"/>
  <c r="N117" i="7"/>
  <c r="N64" i="7"/>
  <c r="N68" i="7"/>
  <c r="N72" i="7"/>
  <c r="N71" i="7"/>
  <c r="N63" i="7"/>
  <c r="N73" i="7"/>
  <c r="N69" i="7"/>
  <c r="N65" i="7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83" i="16"/>
  <c r="G97" i="15"/>
  <c r="J97" i="15"/>
  <c r="K97" i="15"/>
  <c r="M97" i="15"/>
  <c r="W97" i="15"/>
  <c r="E98" i="15"/>
  <c r="F98" i="15"/>
  <c r="O98" i="15"/>
  <c r="R98" i="15"/>
  <c r="S98" i="15"/>
  <c r="U98" i="15"/>
  <c r="V98" i="15"/>
  <c r="J99" i="15"/>
  <c r="M99" i="15"/>
  <c r="N99" i="15"/>
  <c r="Q99" i="15"/>
  <c r="I100" i="15"/>
  <c r="L100" i="15"/>
  <c r="Y100" i="15"/>
  <c r="G101" i="15"/>
  <c r="H101" i="15"/>
  <c r="T101" i="15"/>
  <c r="W101" i="15"/>
  <c r="X101" i="15"/>
  <c r="O102" i="15"/>
  <c r="R102" i="15"/>
  <c r="S102" i="15"/>
  <c r="J103" i="15"/>
  <c r="K103" i="15"/>
  <c r="M103" i="15"/>
  <c r="N103" i="15"/>
  <c r="E104" i="15"/>
  <c r="F104" i="15"/>
  <c r="I104" i="15"/>
  <c r="U104" i="15"/>
  <c r="V104" i="15"/>
  <c r="Y104" i="15"/>
  <c r="Q105" i="15"/>
  <c r="T105" i="15"/>
  <c r="L106" i="15"/>
  <c r="O106" i="15"/>
  <c r="P106" i="15"/>
  <c r="G107" i="15"/>
  <c r="J107" i="15"/>
  <c r="K107" i="15"/>
  <c r="W107" i="15"/>
  <c r="E108" i="15"/>
  <c r="F108" i="15"/>
  <c r="R108" i="15"/>
  <c r="S108" i="15"/>
  <c r="U108" i="15"/>
  <c r="V108" i="15"/>
  <c r="M109" i="15"/>
  <c r="N109" i="15"/>
  <c r="Q109" i="15"/>
  <c r="Y96" i="15"/>
  <c r="X96" i="15"/>
  <c r="W96" i="15"/>
  <c r="V96" i="15"/>
  <c r="U96" i="15"/>
  <c r="T96" i="15"/>
  <c r="S96" i="15"/>
  <c r="R96" i="15"/>
  <c r="Q96" i="15"/>
  <c r="P96" i="15"/>
  <c r="O96" i="15"/>
  <c r="N96" i="15"/>
  <c r="M96" i="15"/>
  <c r="L96" i="15"/>
  <c r="K96" i="15"/>
  <c r="J96" i="15"/>
  <c r="I96" i="15"/>
  <c r="H96" i="15"/>
  <c r="G96" i="15"/>
  <c r="F96" i="15"/>
  <c r="E96" i="15"/>
  <c r="E81" i="15"/>
  <c r="G81" i="15"/>
  <c r="N81" i="15"/>
  <c r="Q81" i="15"/>
  <c r="T81" i="15"/>
  <c r="U81" i="15"/>
  <c r="V81" i="15"/>
  <c r="W81" i="15"/>
  <c r="I82" i="15"/>
  <c r="L82" i="15"/>
  <c r="O82" i="15"/>
  <c r="P82" i="15"/>
  <c r="Q82" i="15"/>
  <c r="R82" i="15"/>
  <c r="Y82" i="15"/>
  <c r="G83" i="15"/>
  <c r="H83" i="15"/>
  <c r="J83" i="15"/>
  <c r="K83" i="15"/>
  <c r="L83" i="15"/>
  <c r="T83" i="15"/>
  <c r="W83" i="15"/>
  <c r="X83" i="15"/>
  <c r="E84" i="15"/>
  <c r="F84" i="15"/>
  <c r="G84" i="15"/>
  <c r="O84" i="15"/>
  <c r="P84" i="15"/>
  <c r="R84" i="15"/>
  <c r="S84" i="15"/>
  <c r="V84" i="15"/>
  <c r="W84" i="15"/>
  <c r="J85" i="15"/>
  <c r="K85" i="15"/>
  <c r="N85" i="15"/>
  <c r="Q85" i="15"/>
  <c r="R85" i="15"/>
  <c r="E86" i="15"/>
  <c r="F86" i="15"/>
  <c r="I86" i="15"/>
  <c r="L86" i="15"/>
  <c r="M86" i="15"/>
  <c r="N86" i="15"/>
  <c r="V86" i="15"/>
  <c r="Y86" i="15"/>
  <c r="G87" i="15"/>
  <c r="H87" i="15"/>
  <c r="I87" i="15"/>
  <c r="Q87" i="15"/>
  <c r="T87" i="15"/>
  <c r="W87" i="15"/>
  <c r="X87" i="15"/>
  <c r="Y87" i="15"/>
  <c r="L88" i="15"/>
  <c r="O88" i="15"/>
  <c r="P88" i="15"/>
  <c r="R88" i="15"/>
  <c r="S88" i="15"/>
  <c r="T88" i="15"/>
  <c r="G89" i="15"/>
  <c r="J89" i="15"/>
  <c r="K89" i="15"/>
  <c r="N89" i="15"/>
  <c r="O89" i="15"/>
  <c r="W89" i="15"/>
  <c r="E90" i="15"/>
  <c r="F90" i="15"/>
  <c r="I90" i="15"/>
  <c r="J90" i="15"/>
  <c r="R90" i="15"/>
  <c r="S90" i="15"/>
  <c r="V90" i="15"/>
  <c r="Y90" i="15"/>
  <c r="E91" i="15"/>
  <c r="N91" i="15"/>
  <c r="Q91" i="15"/>
  <c r="T91" i="15"/>
  <c r="U91" i="15"/>
  <c r="I92" i="15"/>
  <c r="L92" i="15"/>
  <c r="O92" i="15"/>
  <c r="P92" i="15"/>
  <c r="Y92" i="15"/>
  <c r="G93" i="15"/>
  <c r="H93" i="15"/>
  <c r="J93" i="15"/>
  <c r="K93" i="15"/>
  <c r="T93" i="15"/>
  <c r="W93" i="15"/>
  <c r="X93" i="15"/>
  <c r="Y80" i="15"/>
  <c r="X80" i="15"/>
  <c r="W80" i="15"/>
  <c r="V80" i="15"/>
  <c r="U80" i="15"/>
  <c r="T80" i="15"/>
  <c r="S80" i="15"/>
  <c r="R80" i="15"/>
  <c r="Q80" i="15"/>
  <c r="P80" i="15"/>
  <c r="O80" i="15"/>
  <c r="N80" i="15"/>
  <c r="M80" i="15"/>
  <c r="L80" i="15"/>
  <c r="K80" i="15"/>
  <c r="J80" i="15"/>
  <c r="I80" i="15"/>
  <c r="H80" i="15"/>
  <c r="G80" i="15"/>
  <c r="F80" i="15"/>
  <c r="E80" i="15"/>
  <c r="N66" i="15"/>
  <c r="Q66" i="15"/>
  <c r="R66" i="15"/>
  <c r="T66" i="15"/>
  <c r="U66" i="15"/>
  <c r="V66" i="15"/>
  <c r="L67" i="15"/>
  <c r="O67" i="15"/>
  <c r="P67" i="15"/>
  <c r="S67" i="15"/>
  <c r="T67" i="15"/>
  <c r="V67" i="15"/>
  <c r="N68" i="15"/>
  <c r="Q68" i="15"/>
  <c r="T68" i="15"/>
  <c r="U68" i="15"/>
  <c r="V68" i="15"/>
  <c r="L69" i="15"/>
  <c r="O69" i="15"/>
  <c r="P69" i="15"/>
  <c r="S69" i="15"/>
  <c r="T69" i="15"/>
  <c r="V69" i="15"/>
  <c r="N70" i="15"/>
  <c r="Q70" i="15"/>
  <c r="T70" i="15"/>
  <c r="U70" i="15"/>
  <c r="V70" i="15"/>
  <c r="O71" i="15"/>
  <c r="P71" i="15"/>
  <c r="S71" i="15"/>
  <c r="V71" i="15"/>
  <c r="N72" i="15"/>
  <c r="Q72" i="15"/>
  <c r="T72" i="15"/>
  <c r="U72" i="15"/>
  <c r="V72" i="15"/>
  <c r="O73" i="15"/>
  <c r="P73" i="15"/>
  <c r="S73" i="15"/>
  <c r="V73" i="15"/>
  <c r="N74" i="15"/>
  <c r="Q74" i="15"/>
  <c r="T74" i="15"/>
  <c r="U74" i="15"/>
  <c r="V74" i="15"/>
  <c r="O75" i="15"/>
  <c r="P75" i="15"/>
  <c r="S75" i="15"/>
  <c r="V75" i="15"/>
  <c r="N76" i="15"/>
  <c r="Q76" i="15"/>
  <c r="T76" i="15"/>
  <c r="U76" i="15"/>
  <c r="O77" i="15"/>
  <c r="P77" i="15"/>
  <c r="S77" i="15"/>
  <c r="V77" i="15"/>
  <c r="N78" i="15"/>
  <c r="Q78" i="15"/>
  <c r="T78" i="15"/>
  <c r="U78" i="15"/>
  <c r="Y65" i="15"/>
  <c r="X65" i="15"/>
  <c r="W65" i="15"/>
  <c r="V65" i="15"/>
  <c r="U65" i="15"/>
  <c r="T65" i="15"/>
  <c r="S65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E65" i="15"/>
  <c r="F51" i="15"/>
  <c r="G51" i="15"/>
  <c r="E97" i="15" s="1"/>
  <c r="H51" i="15"/>
  <c r="I51" i="15"/>
  <c r="J51" i="15"/>
  <c r="F66" i="15" s="1"/>
  <c r="K51" i="15"/>
  <c r="F81" i="15" s="1"/>
  <c r="L51" i="15"/>
  <c r="F97" i="15" s="1"/>
  <c r="M51" i="15"/>
  <c r="N51" i="15"/>
  <c r="O51" i="15"/>
  <c r="G66" i="15" s="1"/>
  <c r="P51" i="15"/>
  <c r="Q51" i="15"/>
  <c r="R51" i="15"/>
  <c r="S51" i="15"/>
  <c r="U51" i="15"/>
  <c r="H81" i="15" s="1"/>
  <c r="V51" i="15"/>
  <c r="H97" i="15" s="1"/>
  <c r="W51" i="15"/>
  <c r="X51" i="15"/>
  <c r="Y51" i="15"/>
  <c r="I66" i="15" s="1"/>
  <c r="Z51" i="15"/>
  <c r="I81" i="15" s="1"/>
  <c r="AA51" i="15"/>
  <c r="I97" i="15" s="1"/>
  <c r="AB51" i="15"/>
  <c r="AC51" i="15"/>
  <c r="AD51" i="15"/>
  <c r="J66" i="15" s="1"/>
  <c r="AE51" i="15"/>
  <c r="J81" i="15" s="1"/>
  <c r="AF51" i="15"/>
  <c r="AG51" i="15"/>
  <c r="AH51" i="15"/>
  <c r="AI51" i="15"/>
  <c r="K66" i="15" s="1"/>
  <c r="AJ51" i="15"/>
  <c r="K81" i="15" s="1"/>
  <c r="AK51" i="15"/>
  <c r="AL51" i="15"/>
  <c r="AM51" i="15"/>
  <c r="AN51" i="15"/>
  <c r="L66" i="15" s="1"/>
  <c r="AO51" i="15"/>
  <c r="L81" i="15" s="1"/>
  <c r="AP51" i="15"/>
  <c r="L97" i="15" s="1"/>
  <c r="AQ51" i="15"/>
  <c r="AR51" i="15"/>
  <c r="AS51" i="15"/>
  <c r="M66" i="15" s="1"/>
  <c r="AT51" i="15"/>
  <c r="M81" i="15" s="1"/>
  <c r="AU51" i="15"/>
  <c r="AV51" i="15"/>
  <c r="AW51" i="15"/>
  <c r="AX51" i="15"/>
  <c r="AY51" i="15"/>
  <c r="AZ51" i="15"/>
  <c r="N97" i="15" s="1"/>
  <c r="BA51" i="15"/>
  <c r="BB51" i="15"/>
  <c r="BC51" i="15"/>
  <c r="O66" i="15" s="1"/>
  <c r="BD51" i="15"/>
  <c r="O81" i="15" s="1"/>
  <c r="BE51" i="15"/>
  <c r="O97" i="15" s="1"/>
  <c r="BF51" i="15"/>
  <c r="BG51" i="15"/>
  <c r="BH51" i="15"/>
  <c r="P66" i="15" s="1"/>
  <c r="BI51" i="15"/>
  <c r="P81" i="15" s="1"/>
  <c r="BJ51" i="15"/>
  <c r="P97" i="15" s="1"/>
  <c r="BK51" i="15"/>
  <c r="BL51" i="15"/>
  <c r="BM51" i="15"/>
  <c r="BN51" i="15"/>
  <c r="BO51" i="15"/>
  <c r="Q97" i="15" s="1"/>
  <c r="BP51" i="15"/>
  <c r="BQ51" i="15"/>
  <c r="BR51" i="15"/>
  <c r="BS51" i="15"/>
  <c r="R81" i="15" s="1"/>
  <c r="BT51" i="15"/>
  <c r="R97" i="15" s="1"/>
  <c r="BU51" i="15"/>
  <c r="BV51" i="15"/>
  <c r="BW51" i="15"/>
  <c r="S66" i="15" s="1"/>
  <c r="BX51" i="15"/>
  <c r="S81" i="15" s="1"/>
  <c r="BY51" i="15"/>
  <c r="S97" i="15" s="1"/>
  <c r="BZ51" i="15"/>
  <c r="CA51" i="15"/>
  <c r="CB51" i="15"/>
  <c r="CC51" i="15"/>
  <c r="CD51" i="15"/>
  <c r="T97" i="15" s="1"/>
  <c r="CE51" i="15"/>
  <c r="CF51" i="15"/>
  <c r="CG51" i="15"/>
  <c r="CH51" i="15"/>
  <c r="CI51" i="15"/>
  <c r="U97" i="15" s="1"/>
  <c r="CJ51" i="15"/>
  <c r="CK51" i="15"/>
  <c r="CL51" i="15"/>
  <c r="CM51" i="15"/>
  <c r="CN51" i="15"/>
  <c r="V97" i="15" s="1"/>
  <c r="CO51" i="15"/>
  <c r="CP51" i="15"/>
  <c r="CQ51" i="15"/>
  <c r="W66" i="15" s="1"/>
  <c r="CR51" i="15"/>
  <c r="CS51" i="15"/>
  <c r="CT51" i="15"/>
  <c r="CU51" i="15"/>
  <c r="CV51" i="15"/>
  <c r="X66" i="15" s="1"/>
  <c r="CW51" i="15"/>
  <c r="X81" i="15" s="1"/>
  <c r="CX51" i="15"/>
  <c r="X97" i="15" s="1"/>
  <c r="CY51" i="15"/>
  <c r="CZ51" i="15"/>
  <c r="DA51" i="15"/>
  <c r="Y66" i="15" s="1"/>
  <c r="DB51" i="15"/>
  <c r="Y81" i="15" s="1"/>
  <c r="DC51" i="15"/>
  <c r="Y97" i="15" s="1"/>
  <c r="DD51" i="15"/>
  <c r="DE51" i="15"/>
  <c r="T51" i="15"/>
  <c r="H66" i="15" s="1"/>
  <c r="F52" i="15"/>
  <c r="E82" i="15" s="1"/>
  <c r="G52" i="15"/>
  <c r="H52" i="15"/>
  <c r="I52" i="15"/>
  <c r="J52" i="15"/>
  <c r="F67" i="15" s="1"/>
  <c r="K52" i="15"/>
  <c r="F82" i="15" s="1"/>
  <c r="L52" i="15"/>
  <c r="M52" i="15"/>
  <c r="N52" i="15"/>
  <c r="O52" i="15"/>
  <c r="G67" i="15" s="1"/>
  <c r="P52" i="15"/>
  <c r="G82" i="15" s="1"/>
  <c r="Q52" i="15"/>
  <c r="G98" i="15" s="1"/>
  <c r="R52" i="15"/>
  <c r="S52" i="15"/>
  <c r="U52" i="15"/>
  <c r="H82" i="15" s="1"/>
  <c r="V52" i="15"/>
  <c r="H98" i="15" s="1"/>
  <c r="W52" i="15"/>
  <c r="X52" i="15"/>
  <c r="Y52" i="15"/>
  <c r="I67" i="15" s="1"/>
  <c r="Z52" i="15"/>
  <c r="AA52" i="15"/>
  <c r="I98" i="15" s="1"/>
  <c r="AB52" i="15"/>
  <c r="AC52" i="15"/>
  <c r="AD52" i="15"/>
  <c r="J67" i="15" s="1"/>
  <c r="AE52" i="15"/>
  <c r="J82" i="15" s="1"/>
  <c r="AF52" i="15"/>
  <c r="J98" i="15" s="1"/>
  <c r="AG52" i="15"/>
  <c r="AH52" i="15"/>
  <c r="AI52" i="15"/>
  <c r="K67" i="15" s="1"/>
  <c r="AJ52" i="15"/>
  <c r="K82" i="15" s="1"/>
  <c r="AK52" i="15"/>
  <c r="K98" i="15" s="1"/>
  <c r="AL52" i="15"/>
  <c r="AM52" i="15"/>
  <c r="AN52" i="15"/>
  <c r="AO52" i="15"/>
  <c r="AP52" i="15"/>
  <c r="L98" i="15" s="1"/>
  <c r="AQ52" i="15"/>
  <c r="AR52" i="15"/>
  <c r="AS52" i="15"/>
  <c r="M67" i="15" s="1"/>
  <c r="AT52" i="15"/>
  <c r="M82" i="15" s="1"/>
  <c r="AU52" i="15"/>
  <c r="M98" i="15" s="1"/>
  <c r="AV52" i="15"/>
  <c r="AW52" i="15"/>
  <c r="AX52" i="15"/>
  <c r="N67" i="15" s="1"/>
  <c r="AY52" i="15"/>
  <c r="N82" i="15" s="1"/>
  <c r="AZ52" i="15"/>
  <c r="N98" i="15" s="1"/>
  <c r="BA52" i="15"/>
  <c r="BB52" i="15"/>
  <c r="BC52" i="15"/>
  <c r="BD52" i="15"/>
  <c r="BE52" i="15"/>
  <c r="BF52" i="15"/>
  <c r="BG52" i="15"/>
  <c r="BH52" i="15"/>
  <c r="BI52" i="15"/>
  <c r="BJ52" i="15"/>
  <c r="P98" i="15" s="1"/>
  <c r="BK52" i="15"/>
  <c r="BL52" i="15"/>
  <c r="BM52" i="15"/>
  <c r="Q67" i="15" s="1"/>
  <c r="BN52" i="15"/>
  <c r="BO52" i="15"/>
  <c r="Q98" i="15" s="1"/>
  <c r="BP52" i="15"/>
  <c r="BQ52" i="15"/>
  <c r="BR52" i="15"/>
  <c r="R67" i="15" s="1"/>
  <c r="BS52" i="15"/>
  <c r="BT52" i="15"/>
  <c r="BU52" i="15"/>
  <c r="BV52" i="15"/>
  <c r="BW52" i="15"/>
  <c r="BX52" i="15"/>
  <c r="S82" i="15" s="1"/>
  <c r="BY52" i="15"/>
  <c r="BZ52" i="15"/>
  <c r="CA52" i="15"/>
  <c r="CB52" i="15"/>
  <c r="CC52" i="15"/>
  <c r="T82" i="15" s="1"/>
  <c r="CD52" i="15"/>
  <c r="T98" i="15" s="1"/>
  <c r="CE52" i="15"/>
  <c r="CF52" i="15"/>
  <c r="CG52" i="15"/>
  <c r="U67" i="15" s="1"/>
  <c r="CH52" i="15"/>
  <c r="U82" i="15" s="1"/>
  <c r="CI52" i="15"/>
  <c r="CJ52" i="15"/>
  <c r="CK52" i="15"/>
  <c r="CL52" i="15"/>
  <c r="CM52" i="15"/>
  <c r="V82" i="15" s="1"/>
  <c r="CN52" i="15"/>
  <c r="CO52" i="15"/>
  <c r="CP52" i="15"/>
  <c r="CQ52" i="15"/>
  <c r="W67" i="15" s="1"/>
  <c r="CR52" i="15"/>
  <c r="W82" i="15" s="1"/>
  <c r="CS52" i="15"/>
  <c r="W98" i="15" s="1"/>
  <c r="CT52" i="15"/>
  <c r="CU52" i="15"/>
  <c r="CV52" i="15"/>
  <c r="X67" i="15" s="1"/>
  <c r="CW52" i="15"/>
  <c r="X82" i="15" s="1"/>
  <c r="CX52" i="15"/>
  <c r="X98" i="15" s="1"/>
  <c r="CY52" i="15"/>
  <c r="CZ52" i="15"/>
  <c r="DA52" i="15"/>
  <c r="Y67" i="15" s="1"/>
  <c r="DB52" i="15"/>
  <c r="DC52" i="15"/>
  <c r="Y98" i="15" s="1"/>
  <c r="DD52" i="15"/>
  <c r="DE52" i="15"/>
  <c r="T52" i="15"/>
  <c r="H67" i="15" s="1"/>
  <c r="F53" i="15"/>
  <c r="E83" i="15" s="1"/>
  <c r="G53" i="15"/>
  <c r="E99" i="15" s="1"/>
  <c r="H53" i="15"/>
  <c r="I53" i="15"/>
  <c r="J53" i="15"/>
  <c r="F68" i="15" s="1"/>
  <c r="K53" i="15"/>
  <c r="F83" i="15" s="1"/>
  <c r="L53" i="15"/>
  <c r="F99" i="15" s="1"/>
  <c r="M53" i="15"/>
  <c r="N53" i="15"/>
  <c r="O53" i="15"/>
  <c r="G68" i="15" s="1"/>
  <c r="P53" i="15"/>
  <c r="Q53" i="15"/>
  <c r="G99" i="15" s="1"/>
  <c r="R53" i="15"/>
  <c r="S53" i="15"/>
  <c r="U53" i="15"/>
  <c r="V53" i="15"/>
  <c r="H99" i="15" s="1"/>
  <c r="W53" i="15"/>
  <c r="X53" i="15"/>
  <c r="Y53" i="15"/>
  <c r="I68" i="15" s="1"/>
  <c r="Z53" i="15"/>
  <c r="I83" i="15" s="1"/>
  <c r="AA53" i="15"/>
  <c r="I99" i="15" s="1"/>
  <c r="AB53" i="15"/>
  <c r="AC53" i="15"/>
  <c r="AD53" i="15"/>
  <c r="J68" i="15" s="1"/>
  <c r="AE53" i="15"/>
  <c r="AF53" i="15"/>
  <c r="AG53" i="15"/>
  <c r="AH53" i="15"/>
  <c r="AI53" i="15"/>
  <c r="K68" i="15" s="1"/>
  <c r="AJ53" i="15"/>
  <c r="AK53" i="15"/>
  <c r="K99" i="15" s="1"/>
  <c r="AL53" i="15"/>
  <c r="AM53" i="15"/>
  <c r="AN53" i="15"/>
  <c r="L68" i="15" s="1"/>
  <c r="AO53" i="15"/>
  <c r="AP53" i="15"/>
  <c r="L99" i="15" s="1"/>
  <c r="AQ53" i="15"/>
  <c r="AR53" i="15"/>
  <c r="AS53" i="15"/>
  <c r="M68" i="15" s="1"/>
  <c r="AT53" i="15"/>
  <c r="M83" i="15" s="1"/>
  <c r="AU53" i="15"/>
  <c r="AV53" i="15"/>
  <c r="AW53" i="15"/>
  <c r="AX53" i="15"/>
  <c r="AY53" i="15"/>
  <c r="N83" i="15" s="1"/>
  <c r="AZ53" i="15"/>
  <c r="BA53" i="15"/>
  <c r="BB53" i="15"/>
  <c r="BC53" i="15"/>
  <c r="O68" i="15" s="1"/>
  <c r="BD53" i="15"/>
  <c r="O83" i="15" s="1"/>
  <c r="BE53" i="15"/>
  <c r="O99" i="15" s="1"/>
  <c r="BF53" i="15"/>
  <c r="BG53" i="15"/>
  <c r="BH53" i="15"/>
  <c r="P68" i="15" s="1"/>
  <c r="BI53" i="15"/>
  <c r="P83" i="15" s="1"/>
  <c r="BJ53" i="15"/>
  <c r="P99" i="15" s="1"/>
  <c r="BK53" i="15"/>
  <c r="BL53" i="15"/>
  <c r="BM53" i="15"/>
  <c r="BN53" i="15"/>
  <c r="Q83" i="15" s="1"/>
  <c r="BO53" i="15"/>
  <c r="BP53" i="15"/>
  <c r="BQ53" i="15"/>
  <c r="BR53" i="15"/>
  <c r="R68" i="15" s="1"/>
  <c r="BS53" i="15"/>
  <c r="R83" i="15" s="1"/>
  <c r="BT53" i="15"/>
  <c r="R99" i="15" s="1"/>
  <c r="BU53" i="15"/>
  <c r="BV53" i="15"/>
  <c r="BW53" i="15"/>
  <c r="S68" i="15" s="1"/>
  <c r="BX53" i="15"/>
  <c r="S83" i="15" s="1"/>
  <c r="BY53" i="15"/>
  <c r="S99" i="15" s="1"/>
  <c r="BZ53" i="15"/>
  <c r="CA53" i="15"/>
  <c r="CB53" i="15"/>
  <c r="CC53" i="15"/>
  <c r="CD53" i="15"/>
  <c r="T99" i="15" s="1"/>
  <c r="CE53" i="15"/>
  <c r="CF53" i="15"/>
  <c r="CG53" i="15"/>
  <c r="CH53" i="15"/>
  <c r="U83" i="15" s="1"/>
  <c r="CI53" i="15"/>
  <c r="U99" i="15" s="1"/>
  <c r="CJ53" i="15"/>
  <c r="CK53" i="15"/>
  <c r="CL53" i="15"/>
  <c r="CM53" i="15"/>
  <c r="V83" i="15" s="1"/>
  <c r="CN53" i="15"/>
  <c r="V99" i="15" s="1"/>
  <c r="CO53" i="15"/>
  <c r="CP53" i="15"/>
  <c r="CQ53" i="15"/>
  <c r="W68" i="15" s="1"/>
  <c r="CR53" i="15"/>
  <c r="CS53" i="15"/>
  <c r="W99" i="15" s="1"/>
  <c r="CT53" i="15"/>
  <c r="CU53" i="15"/>
  <c r="CV53" i="15"/>
  <c r="X68" i="15" s="1"/>
  <c r="CW53" i="15"/>
  <c r="CX53" i="15"/>
  <c r="X99" i="15" s="1"/>
  <c r="CY53" i="15"/>
  <c r="CZ53" i="15"/>
  <c r="DA53" i="15"/>
  <c r="Y68" i="15" s="1"/>
  <c r="DB53" i="15"/>
  <c r="Y83" i="15" s="1"/>
  <c r="DC53" i="15"/>
  <c r="Y99" i="15" s="1"/>
  <c r="DD53" i="15"/>
  <c r="DE53" i="15"/>
  <c r="T53" i="15"/>
  <c r="H68" i="15" s="1"/>
  <c r="F54" i="15"/>
  <c r="G54" i="15"/>
  <c r="E100" i="15" s="1"/>
  <c r="H54" i="15"/>
  <c r="I54" i="15"/>
  <c r="J54" i="15"/>
  <c r="F69" i="15" s="1"/>
  <c r="K54" i="15"/>
  <c r="L54" i="15"/>
  <c r="F100" i="15" s="1"/>
  <c r="M54" i="15"/>
  <c r="N54" i="15"/>
  <c r="O54" i="15"/>
  <c r="G69" i="15" s="1"/>
  <c r="P54" i="15"/>
  <c r="Q54" i="15"/>
  <c r="G100" i="15" s="1"/>
  <c r="R54" i="15"/>
  <c r="S54" i="15"/>
  <c r="U54" i="15"/>
  <c r="H84" i="15" s="1"/>
  <c r="V54" i="15"/>
  <c r="H100" i="15" s="1"/>
  <c r="W54" i="15"/>
  <c r="X54" i="15"/>
  <c r="Y54" i="15"/>
  <c r="I69" i="15" s="1"/>
  <c r="Z54" i="15"/>
  <c r="I84" i="15" s="1"/>
  <c r="AA54" i="15"/>
  <c r="AB54" i="15"/>
  <c r="AC54" i="15"/>
  <c r="AD54" i="15"/>
  <c r="J69" i="15" s="1"/>
  <c r="AE54" i="15"/>
  <c r="J84" i="15" s="1"/>
  <c r="AF54" i="15"/>
  <c r="J100" i="15" s="1"/>
  <c r="AG54" i="15"/>
  <c r="AH54" i="15"/>
  <c r="AI54" i="15"/>
  <c r="K69" i="15" s="1"/>
  <c r="AJ54" i="15"/>
  <c r="K84" i="15" s="1"/>
  <c r="AK54" i="15"/>
  <c r="K100" i="15" s="1"/>
  <c r="AL54" i="15"/>
  <c r="AM54" i="15"/>
  <c r="AN54" i="15"/>
  <c r="AO54" i="15"/>
  <c r="L84" i="15" s="1"/>
  <c r="AP54" i="15"/>
  <c r="AQ54" i="15"/>
  <c r="AR54" i="15"/>
  <c r="AS54" i="15"/>
  <c r="M69" i="15" s="1"/>
  <c r="AT54" i="15"/>
  <c r="M84" i="15" s="1"/>
  <c r="AU54" i="15"/>
  <c r="M100" i="15" s="1"/>
  <c r="AV54" i="15"/>
  <c r="AW54" i="15"/>
  <c r="AX54" i="15"/>
  <c r="N69" i="15" s="1"/>
  <c r="AY54" i="15"/>
  <c r="N84" i="15" s="1"/>
  <c r="AZ54" i="15"/>
  <c r="N100" i="15" s="1"/>
  <c r="BA54" i="15"/>
  <c r="BB54" i="15"/>
  <c r="BC54" i="15"/>
  <c r="BD54" i="15"/>
  <c r="BE54" i="15"/>
  <c r="O100" i="15" s="1"/>
  <c r="BF54" i="15"/>
  <c r="BG54" i="15"/>
  <c r="BH54" i="15"/>
  <c r="BI54" i="15"/>
  <c r="BJ54" i="15"/>
  <c r="P100" i="15" s="1"/>
  <c r="BK54" i="15"/>
  <c r="BL54" i="15"/>
  <c r="BM54" i="15"/>
  <c r="Q69" i="15" s="1"/>
  <c r="BN54" i="15"/>
  <c r="Q84" i="15" s="1"/>
  <c r="BO54" i="15"/>
  <c r="Q100" i="15" s="1"/>
  <c r="BP54" i="15"/>
  <c r="BQ54" i="15"/>
  <c r="BR54" i="15"/>
  <c r="R69" i="15" s="1"/>
  <c r="BS54" i="15"/>
  <c r="BT54" i="15"/>
  <c r="R100" i="15" s="1"/>
  <c r="BU54" i="15"/>
  <c r="BV54" i="15"/>
  <c r="BW54" i="15"/>
  <c r="BX54" i="15"/>
  <c r="BY54" i="15"/>
  <c r="S100" i="15" s="1"/>
  <c r="BZ54" i="15"/>
  <c r="CA54" i="15"/>
  <c r="CB54" i="15"/>
  <c r="CC54" i="15"/>
  <c r="T84" i="15" s="1"/>
  <c r="CD54" i="15"/>
  <c r="T100" i="15" s="1"/>
  <c r="CE54" i="15"/>
  <c r="CF54" i="15"/>
  <c r="CG54" i="15"/>
  <c r="U69" i="15" s="1"/>
  <c r="CH54" i="15"/>
  <c r="U84" i="15" s="1"/>
  <c r="CI54" i="15"/>
  <c r="U100" i="15" s="1"/>
  <c r="CJ54" i="15"/>
  <c r="CK54" i="15"/>
  <c r="CL54" i="15"/>
  <c r="CM54" i="15"/>
  <c r="CN54" i="15"/>
  <c r="V100" i="15" s="1"/>
  <c r="CO54" i="15"/>
  <c r="CP54" i="15"/>
  <c r="CQ54" i="15"/>
  <c r="W69" i="15" s="1"/>
  <c r="CR54" i="15"/>
  <c r="CS54" i="15"/>
  <c r="W100" i="15" s="1"/>
  <c r="CT54" i="15"/>
  <c r="CU54" i="15"/>
  <c r="CV54" i="15"/>
  <c r="X69" i="15" s="1"/>
  <c r="CW54" i="15"/>
  <c r="X84" i="15" s="1"/>
  <c r="CX54" i="15"/>
  <c r="X100" i="15" s="1"/>
  <c r="CY54" i="15"/>
  <c r="CZ54" i="15"/>
  <c r="DA54" i="15"/>
  <c r="Y69" i="15" s="1"/>
  <c r="DB54" i="15"/>
  <c r="Y84" i="15" s="1"/>
  <c r="DC54" i="15"/>
  <c r="DD54" i="15"/>
  <c r="DE54" i="15"/>
  <c r="T54" i="15"/>
  <c r="H69" i="15" s="1"/>
  <c r="F55" i="15"/>
  <c r="E85" i="15" s="1"/>
  <c r="G55" i="15"/>
  <c r="E101" i="15" s="1"/>
  <c r="H55" i="15"/>
  <c r="I55" i="15"/>
  <c r="J55" i="15"/>
  <c r="F70" i="15" s="1"/>
  <c r="K55" i="15"/>
  <c r="F85" i="15" s="1"/>
  <c r="L55" i="15"/>
  <c r="F101" i="15" s="1"/>
  <c r="M55" i="15"/>
  <c r="N55" i="15"/>
  <c r="O55" i="15"/>
  <c r="G70" i="15" s="1"/>
  <c r="P55" i="15"/>
  <c r="G85" i="15" s="1"/>
  <c r="Q55" i="15"/>
  <c r="R55" i="15"/>
  <c r="S55" i="15"/>
  <c r="U55" i="15"/>
  <c r="H85" i="15" s="1"/>
  <c r="V55" i="15"/>
  <c r="W55" i="15"/>
  <c r="X55" i="15"/>
  <c r="Y55" i="15"/>
  <c r="I70" i="15" s="1"/>
  <c r="Z55" i="15"/>
  <c r="I85" i="15" s="1"/>
  <c r="AA55" i="15"/>
  <c r="I101" i="15" s="1"/>
  <c r="AB55" i="15"/>
  <c r="AC55" i="15"/>
  <c r="AD55" i="15"/>
  <c r="J70" i="15" s="1"/>
  <c r="AE55" i="15"/>
  <c r="AF55" i="15"/>
  <c r="J101" i="15" s="1"/>
  <c r="AG55" i="15"/>
  <c r="AH55" i="15"/>
  <c r="AI55" i="15"/>
  <c r="K70" i="15" s="1"/>
  <c r="AJ55" i="15"/>
  <c r="AK55" i="15"/>
  <c r="K101" i="15" s="1"/>
  <c r="AL55" i="15"/>
  <c r="AM55" i="15"/>
  <c r="AN55" i="15"/>
  <c r="L70" i="15" s="1"/>
  <c r="AO55" i="15"/>
  <c r="L85" i="15" s="1"/>
  <c r="AP55" i="15"/>
  <c r="L101" i="15" s="1"/>
  <c r="AQ55" i="15"/>
  <c r="AR55" i="15"/>
  <c r="AS55" i="15"/>
  <c r="M70" i="15" s="1"/>
  <c r="AT55" i="15"/>
  <c r="M85" i="15" s="1"/>
  <c r="AU55" i="15"/>
  <c r="M101" i="15" s="1"/>
  <c r="AV55" i="15"/>
  <c r="AW55" i="15"/>
  <c r="AX55" i="15"/>
  <c r="AY55" i="15"/>
  <c r="AZ55" i="15"/>
  <c r="N101" i="15" s="1"/>
  <c r="BA55" i="15"/>
  <c r="BB55" i="15"/>
  <c r="BC55" i="15"/>
  <c r="O70" i="15" s="1"/>
  <c r="BD55" i="15"/>
  <c r="O85" i="15" s="1"/>
  <c r="BE55" i="15"/>
  <c r="O101" i="15" s="1"/>
  <c r="BF55" i="15"/>
  <c r="BG55" i="15"/>
  <c r="BH55" i="15"/>
  <c r="P70" i="15" s="1"/>
  <c r="BI55" i="15"/>
  <c r="P85" i="15" s="1"/>
  <c r="BJ55" i="15"/>
  <c r="P101" i="15" s="1"/>
  <c r="BK55" i="15"/>
  <c r="BL55" i="15"/>
  <c r="BM55" i="15"/>
  <c r="BN55" i="15"/>
  <c r="BO55" i="15"/>
  <c r="Q101" i="15" s="1"/>
  <c r="BP55" i="15"/>
  <c r="BQ55" i="15"/>
  <c r="BR55" i="15"/>
  <c r="R70" i="15" s="1"/>
  <c r="BS55" i="15"/>
  <c r="BT55" i="15"/>
  <c r="R101" i="15" s="1"/>
  <c r="BU55" i="15"/>
  <c r="BV55" i="15"/>
  <c r="BW55" i="15"/>
  <c r="S70" i="15" s="1"/>
  <c r="BX55" i="15"/>
  <c r="S85" i="15" s="1"/>
  <c r="BY55" i="15"/>
  <c r="S101" i="15" s="1"/>
  <c r="BZ55" i="15"/>
  <c r="CA55" i="15"/>
  <c r="CB55" i="15"/>
  <c r="CC55" i="15"/>
  <c r="T85" i="15" s="1"/>
  <c r="CD55" i="15"/>
  <c r="CE55" i="15"/>
  <c r="CF55" i="15"/>
  <c r="CG55" i="15"/>
  <c r="CH55" i="15"/>
  <c r="U85" i="15" s="1"/>
  <c r="CI55" i="15"/>
  <c r="U101" i="15" s="1"/>
  <c r="CJ55" i="15"/>
  <c r="CK55" i="15"/>
  <c r="CL55" i="15"/>
  <c r="CM55" i="15"/>
  <c r="V85" i="15" s="1"/>
  <c r="CN55" i="15"/>
  <c r="V101" i="15" s="1"/>
  <c r="CO55" i="15"/>
  <c r="CP55" i="15"/>
  <c r="CQ55" i="15"/>
  <c r="W70" i="15" s="1"/>
  <c r="CR55" i="15"/>
  <c r="W85" i="15" s="1"/>
  <c r="CS55" i="15"/>
  <c r="CT55" i="15"/>
  <c r="CU55" i="15"/>
  <c r="CV55" i="15"/>
  <c r="X70" i="15" s="1"/>
  <c r="CW55" i="15"/>
  <c r="X85" i="15" s="1"/>
  <c r="CX55" i="15"/>
  <c r="CY55" i="15"/>
  <c r="CZ55" i="15"/>
  <c r="DA55" i="15"/>
  <c r="Y70" i="15" s="1"/>
  <c r="DB55" i="15"/>
  <c r="Y85" i="15" s="1"/>
  <c r="DC55" i="15"/>
  <c r="Y101" i="15" s="1"/>
  <c r="DD55" i="15"/>
  <c r="DE55" i="15"/>
  <c r="T55" i="15"/>
  <c r="H70" i="15" s="1"/>
  <c r="F56" i="15"/>
  <c r="G56" i="15"/>
  <c r="E102" i="15" s="1"/>
  <c r="H56" i="15"/>
  <c r="I56" i="15"/>
  <c r="J56" i="15"/>
  <c r="F71" i="15" s="1"/>
  <c r="K56" i="15"/>
  <c r="L56" i="15"/>
  <c r="F102" i="15" s="1"/>
  <c r="M56" i="15"/>
  <c r="N56" i="15"/>
  <c r="O56" i="15"/>
  <c r="G71" i="15" s="1"/>
  <c r="P56" i="15"/>
  <c r="G86" i="15" s="1"/>
  <c r="Q56" i="15"/>
  <c r="G102" i="15" s="1"/>
  <c r="R56" i="15"/>
  <c r="S56" i="15"/>
  <c r="U56" i="15"/>
  <c r="H86" i="15" s="1"/>
  <c r="V56" i="15"/>
  <c r="H102" i="15" s="1"/>
  <c r="W56" i="15"/>
  <c r="X56" i="15"/>
  <c r="Y56" i="15"/>
  <c r="I71" i="15" s="1"/>
  <c r="Z56" i="15"/>
  <c r="AA56" i="15"/>
  <c r="I102" i="15" s="1"/>
  <c r="AB56" i="15"/>
  <c r="AC56" i="15"/>
  <c r="AD56" i="15"/>
  <c r="J71" i="15" s="1"/>
  <c r="AE56" i="15"/>
  <c r="J86" i="15" s="1"/>
  <c r="AF56" i="15"/>
  <c r="J102" i="15" s="1"/>
  <c r="AG56" i="15"/>
  <c r="AH56" i="15"/>
  <c r="AI56" i="15"/>
  <c r="K71" i="15" s="1"/>
  <c r="AJ56" i="15"/>
  <c r="K86" i="15" s="1"/>
  <c r="AK56" i="15"/>
  <c r="K102" i="15" s="1"/>
  <c r="AL56" i="15"/>
  <c r="AM56" i="15"/>
  <c r="AN56" i="15"/>
  <c r="L71" i="15" s="1"/>
  <c r="AO56" i="15"/>
  <c r="AP56" i="15"/>
  <c r="L102" i="15" s="1"/>
  <c r="AQ56" i="15"/>
  <c r="AR56" i="15"/>
  <c r="AS56" i="15"/>
  <c r="M71" i="15" s="1"/>
  <c r="AT56" i="15"/>
  <c r="AU56" i="15"/>
  <c r="M102" i="15" s="1"/>
  <c r="AV56" i="15"/>
  <c r="AW56" i="15"/>
  <c r="AX56" i="15"/>
  <c r="N71" i="15" s="1"/>
  <c r="AY56" i="15"/>
  <c r="AZ56" i="15"/>
  <c r="N102" i="15" s="1"/>
  <c r="BA56" i="15"/>
  <c r="BB56" i="15"/>
  <c r="BC56" i="15"/>
  <c r="BD56" i="15"/>
  <c r="O86" i="15" s="1"/>
  <c r="BE56" i="15"/>
  <c r="BF56" i="15"/>
  <c r="BG56" i="15"/>
  <c r="BH56" i="15"/>
  <c r="BI56" i="15"/>
  <c r="P86" i="15" s="1"/>
  <c r="BJ56" i="15"/>
  <c r="P102" i="15" s="1"/>
  <c r="BK56" i="15"/>
  <c r="BL56" i="15"/>
  <c r="BM56" i="15"/>
  <c r="Q71" i="15" s="1"/>
  <c r="BN56" i="15"/>
  <c r="Q86" i="15" s="1"/>
  <c r="BO56" i="15"/>
  <c r="Q102" i="15" s="1"/>
  <c r="BP56" i="15"/>
  <c r="BQ56" i="15"/>
  <c r="BR56" i="15"/>
  <c r="R71" i="15" s="1"/>
  <c r="BS56" i="15"/>
  <c r="R86" i="15" s="1"/>
  <c r="BT56" i="15"/>
  <c r="BU56" i="15"/>
  <c r="BV56" i="15"/>
  <c r="BW56" i="15"/>
  <c r="BX56" i="15"/>
  <c r="S86" i="15" s="1"/>
  <c r="BY56" i="15"/>
  <c r="BZ56" i="15"/>
  <c r="CA56" i="15"/>
  <c r="CB56" i="15"/>
  <c r="T71" i="15" s="1"/>
  <c r="CC56" i="15"/>
  <c r="T86" i="15" s="1"/>
  <c r="CD56" i="15"/>
  <c r="T102" i="15" s="1"/>
  <c r="CE56" i="15"/>
  <c r="CF56" i="15"/>
  <c r="CG56" i="15"/>
  <c r="U71" i="15" s="1"/>
  <c r="CH56" i="15"/>
  <c r="U86" i="15" s="1"/>
  <c r="CI56" i="15"/>
  <c r="U102" i="15" s="1"/>
  <c r="CJ56" i="15"/>
  <c r="CK56" i="15"/>
  <c r="CL56" i="15"/>
  <c r="CM56" i="15"/>
  <c r="CN56" i="15"/>
  <c r="V102" i="15" s="1"/>
  <c r="CO56" i="15"/>
  <c r="CP56" i="15"/>
  <c r="CQ56" i="15"/>
  <c r="W71" i="15" s="1"/>
  <c r="CR56" i="15"/>
  <c r="W86" i="15" s="1"/>
  <c r="CS56" i="15"/>
  <c r="W102" i="15" s="1"/>
  <c r="CT56" i="15"/>
  <c r="CU56" i="15"/>
  <c r="CV56" i="15"/>
  <c r="X71" i="15" s="1"/>
  <c r="CW56" i="15"/>
  <c r="X86" i="15" s="1"/>
  <c r="CX56" i="15"/>
  <c r="X102" i="15" s="1"/>
  <c r="CY56" i="15"/>
  <c r="CZ56" i="15"/>
  <c r="DA56" i="15"/>
  <c r="Y71" i="15" s="1"/>
  <c r="DB56" i="15"/>
  <c r="DC56" i="15"/>
  <c r="Y102" i="15" s="1"/>
  <c r="DD56" i="15"/>
  <c r="DE56" i="15"/>
  <c r="T56" i="15"/>
  <c r="H71" i="15" s="1"/>
  <c r="F57" i="15"/>
  <c r="E87" i="15" s="1"/>
  <c r="G57" i="15"/>
  <c r="E103" i="15" s="1"/>
  <c r="H57" i="15"/>
  <c r="I57" i="15"/>
  <c r="J57" i="15"/>
  <c r="F72" i="15" s="1"/>
  <c r="K57" i="15"/>
  <c r="F87" i="15" s="1"/>
  <c r="L57" i="15"/>
  <c r="F103" i="15" s="1"/>
  <c r="M57" i="15"/>
  <c r="N57" i="15"/>
  <c r="O57" i="15"/>
  <c r="G72" i="15" s="1"/>
  <c r="P57" i="15"/>
  <c r="Q57" i="15"/>
  <c r="G103" i="15" s="1"/>
  <c r="R57" i="15"/>
  <c r="S57" i="15"/>
  <c r="U57" i="15"/>
  <c r="V57" i="15"/>
  <c r="H103" i="15" s="1"/>
  <c r="W57" i="15"/>
  <c r="X57" i="15"/>
  <c r="Y57" i="15"/>
  <c r="I72" i="15" s="1"/>
  <c r="Z57" i="15"/>
  <c r="AA57" i="15"/>
  <c r="I103" i="15" s="1"/>
  <c r="AB57" i="15"/>
  <c r="AC57" i="15"/>
  <c r="AD57" i="15"/>
  <c r="J72" i="15" s="1"/>
  <c r="AE57" i="15"/>
  <c r="J87" i="15" s="1"/>
  <c r="AF57" i="15"/>
  <c r="AG57" i="15"/>
  <c r="AH57" i="15"/>
  <c r="AI57" i="15"/>
  <c r="K72" i="15" s="1"/>
  <c r="AJ57" i="15"/>
  <c r="K87" i="15" s="1"/>
  <c r="AK57" i="15"/>
  <c r="AL57" i="15"/>
  <c r="AM57" i="15"/>
  <c r="AN57" i="15"/>
  <c r="L72" i="15" s="1"/>
  <c r="AO57" i="15"/>
  <c r="L87" i="15" s="1"/>
  <c r="AP57" i="15"/>
  <c r="L103" i="15" s="1"/>
  <c r="AQ57" i="15"/>
  <c r="AR57" i="15"/>
  <c r="AS57" i="15"/>
  <c r="M72" i="15" s="1"/>
  <c r="AT57" i="15"/>
  <c r="M87" i="15" s="1"/>
  <c r="AU57" i="15"/>
  <c r="AV57" i="15"/>
  <c r="AW57" i="15"/>
  <c r="AX57" i="15"/>
  <c r="AY57" i="15"/>
  <c r="N87" i="15" s="1"/>
  <c r="AZ57" i="15"/>
  <c r="BA57" i="15"/>
  <c r="BB57" i="15"/>
  <c r="BC57" i="15"/>
  <c r="O72" i="15" s="1"/>
  <c r="BD57" i="15"/>
  <c r="O87" i="15" s="1"/>
  <c r="BE57" i="15"/>
  <c r="O103" i="15" s="1"/>
  <c r="BF57" i="15"/>
  <c r="BG57" i="15"/>
  <c r="BH57" i="15"/>
  <c r="P72" i="15" s="1"/>
  <c r="BI57" i="15"/>
  <c r="P87" i="15" s="1"/>
  <c r="BJ57" i="15"/>
  <c r="P103" i="15" s="1"/>
  <c r="BK57" i="15"/>
  <c r="BL57" i="15"/>
  <c r="BM57" i="15"/>
  <c r="BN57" i="15"/>
  <c r="BO57" i="15"/>
  <c r="Q103" i="15" s="1"/>
  <c r="BP57" i="15"/>
  <c r="BQ57" i="15"/>
  <c r="BR57" i="15"/>
  <c r="R72" i="15" s="1"/>
  <c r="BS57" i="15"/>
  <c r="R87" i="15" s="1"/>
  <c r="BT57" i="15"/>
  <c r="R103" i="15" s="1"/>
  <c r="BU57" i="15"/>
  <c r="BV57" i="15"/>
  <c r="BW57" i="15"/>
  <c r="S72" i="15" s="1"/>
  <c r="BX57" i="15"/>
  <c r="S87" i="15" s="1"/>
  <c r="BY57" i="15"/>
  <c r="S103" i="15" s="1"/>
  <c r="BZ57" i="15"/>
  <c r="CA57" i="15"/>
  <c r="CB57" i="15"/>
  <c r="CC57" i="15"/>
  <c r="CD57" i="15"/>
  <c r="T103" i="15" s="1"/>
  <c r="CE57" i="15"/>
  <c r="CF57" i="15"/>
  <c r="CG57" i="15"/>
  <c r="CH57" i="15"/>
  <c r="U87" i="15" s="1"/>
  <c r="CI57" i="15"/>
  <c r="U103" i="15" s="1"/>
  <c r="CJ57" i="15"/>
  <c r="CK57" i="15"/>
  <c r="CL57" i="15"/>
  <c r="CM57" i="15"/>
  <c r="V87" i="15" s="1"/>
  <c r="CN57" i="15"/>
  <c r="V103" i="15" s="1"/>
  <c r="CO57" i="15"/>
  <c r="CP57" i="15"/>
  <c r="CQ57" i="15"/>
  <c r="W72" i="15" s="1"/>
  <c r="CR57" i="15"/>
  <c r="CS57" i="15"/>
  <c r="W103" i="15" s="1"/>
  <c r="CT57" i="15"/>
  <c r="CU57" i="15"/>
  <c r="CV57" i="15"/>
  <c r="X72" i="15" s="1"/>
  <c r="CW57" i="15"/>
  <c r="CX57" i="15"/>
  <c r="X103" i="15" s="1"/>
  <c r="CY57" i="15"/>
  <c r="CZ57" i="15"/>
  <c r="DA57" i="15"/>
  <c r="Y72" i="15" s="1"/>
  <c r="DB57" i="15"/>
  <c r="DC57" i="15"/>
  <c r="Y103" i="15" s="1"/>
  <c r="DD57" i="15"/>
  <c r="DE57" i="15"/>
  <c r="T57" i="15"/>
  <c r="H72" i="15" s="1"/>
  <c r="F58" i="15"/>
  <c r="E88" i="15" s="1"/>
  <c r="G58" i="15"/>
  <c r="H58" i="15"/>
  <c r="I58" i="15"/>
  <c r="J58" i="15"/>
  <c r="F73" i="15" s="1"/>
  <c r="K58" i="15"/>
  <c r="F88" i="15" s="1"/>
  <c r="L58" i="15"/>
  <c r="M58" i="15"/>
  <c r="N58" i="15"/>
  <c r="O58" i="15"/>
  <c r="G73" i="15" s="1"/>
  <c r="P58" i="15"/>
  <c r="G88" i="15" s="1"/>
  <c r="Q58" i="15"/>
  <c r="G104" i="15" s="1"/>
  <c r="R58" i="15"/>
  <c r="S58" i="15"/>
  <c r="U58" i="15"/>
  <c r="H88" i="15" s="1"/>
  <c r="V58" i="15"/>
  <c r="H104" i="15" s="1"/>
  <c r="W58" i="15"/>
  <c r="X58" i="15"/>
  <c r="Y58" i="15"/>
  <c r="I73" i="15" s="1"/>
  <c r="Z58" i="15"/>
  <c r="I88" i="15" s="1"/>
  <c r="AA58" i="15"/>
  <c r="AB58" i="15"/>
  <c r="AC58" i="15"/>
  <c r="AD58" i="15"/>
  <c r="J73" i="15" s="1"/>
  <c r="AE58" i="15"/>
  <c r="J88" i="15" s="1"/>
  <c r="AF58" i="15"/>
  <c r="J104" i="15" s="1"/>
  <c r="AG58" i="15"/>
  <c r="AH58" i="15"/>
  <c r="AI58" i="15"/>
  <c r="K73" i="15" s="1"/>
  <c r="AJ58" i="15"/>
  <c r="K88" i="15" s="1"/>
  <c r="AK58" i="15"/>
  <c r="K104" i="15" s="1"/>
  <c r="AL58" i="15"/>
  <c r="AM58" i="15"/>
  <c r="AN58" i="15"/>
  <c r="L73" i="15" s="1"/>
  <c r="AO58" i="15"/>
  <c r="AP58" i="15"/>
  <c r="L104" i="15" s="1"/>
  <c r="AQ58" i="15"/>
  <c r="AR58" i="15"/>
  <c r="AS58" i="15"/>
  <c r="M73" i="15" s="1"/>
  <c r="AT58" i="15"/>
  <c r="M88" i="15" s="1"/>
  <c r="AU58" i="15"/>
  <c r="M104" i="15" s="1"/>
  <c r="AV58" i="15"/>
  <c r="AW58" i="15"/>
  <c r="AX58" i="15"/>
  <c r="N73" i="15" s="1"/>
  <c r="AY58" i="15"/>
  <c r="N88" i="15" s="1"/>
  <c r="AZ58" i="15"/>
  <c r="N104" i="15" s="1"/>
  <c r="BA58" i="15"/>
  <c r="BB58" i="15"/>
  <c r="BC58" i="15"/>
  <c r="BD58" i="15"/>
  <c r="BE58" i="15"/>
  <c r="O104" i="15" s="1"/>
  <c r="BF58" i="15"/>
  <c r="BG58" i="15"/>
  <c r="BH58" i="15"/>
  <c r="BI58" i="15"/>
  <c r="BJ58" i="15"/>
  <c r="P104" i="15" s="1"/>
  <c r="BK58" i="15"/>
  <c r="BL58" i="15"/>
  <c r="BM58" i="15"/>
  <c r="Q73" i="15" s="1"/>
  <c r="BN58" i="15"/>
  <c r="Q88" i="15" s="1"/>
  <c r="BO58" i="15"/>
  <c r="Q104" i="15" s="1"/>
  <c r="BP58" i="15"/>
  <c r="BQ58" i="15"/>
  <c r="BR58" i="15"/>
  <c r="R73" i="15" s="1"/>
  <c r="BS58" i="15"/>
  <c r="BT58" i="15"/>
  <c r="R104" i="15" s="1"/>
  <c r="BU58" i="15"/>
  <c r="BV58" i="15"/>
  <c r="BW58" i="15"/>
  <c r="BX58" i="15"/>
  <c r="BY58" i="15"/>
  <c r="S104" i="15" s="1"/>
  <c r="BZ58" i="15"/>
  <c r="CA58" i="15"/>
  <c r="CB58" i="15"/>
  <c r="T73" i="15" s="1"/>
  <c r="CC58" i="15"/>
  <c r="CD58" i="15"/>
  <c r="T104" i="15" s="1"/>
  <c r="CE58" i="15"/>
  <c r="CF58" i="15"/>
  <c r="CG58" i="15"/>
  <c r="U73" i="15" s="1"/>
  <c r="CH58" i="15"/>
  <c r="U88" i="15" s="1"/>
  <c r="CI58" i="15"/>
  <c r="CJ58" i="15"/>
  <c r="CK58" i="15"/>
  <c r="CL58" i="15"/>
  <c r="CM58" i="15"/>
  <c r="V88" i="15" s="1"/>
  <c r="CN58" i="15"/>
  <c r="CO58" i="15"/>
  <c r="CP58" i="15"/>
  <c r="CQ58" i="15"/>
  <c r="W73" i="15" s="1"/>
  <c r="CR58" i="15"/>
  <c r="W88" i="15" s="1"/>
  <c r="CS58" i="15"/>
  <c r="W104" i="15" s="1"/>
  <c r="CT58" i="15"/>
  <c r="CU58" i="15"/>
  <c r="CV58" i="15"/>
  <c r="X73" i="15" s="1"/>
  <c r="CW58" i="15"/>
  <c r="X88" i="15" s="1"/>
  <c r="CX58" i="15"/>
  <c r="X104" i="15" s="1"/>
  <c r="CY58" i="15"/>
  <c r="CZ58" i="15"/>
  <c r="DA58" i="15"/>
  <c r="Y73" i="15" s="1"/>
  <c r="DB58" i="15"/>
  <c r="Y88" i="15" s="1"/>
  <c r="DC58" i="15"/>
  <c r="DD58" i="15"/>
  <c r="DE58" i="15"/>
  <c r="T58" i="15"/>
  <c r="H73" i="15" s="1"/>
  <c r="F59" i="15"/>
  <c r="E89" i="15" s="1"/>
  <c r="G59" i="15"/>
  <c r="E105" i="15" s="1"/>
  <c r="H59" i="15"/>
  <c r="I59" i="15"/>
  <c r="J59" i="15"/>
  <c r="F74" i="15" s="1"/>
  <c r="K59" i="15"/>
  <c r="F89" i="15" s="1"/>
  <c r="L59" i="15"/>
  <c r="F105" i="15" s="1"/>
  <c r="M59" i="15"/>
  <c r="N59" i="15"/>
  <c r="O59" i="15"/>
  <c r="G74" i="15" s="1"/>
  <c r="P59" i="15"/>
  <c r="Q59" i="15"/>
  <c r="G105" i="15" s="1"/>
  <c r="R59" i="15"/>
  <c r="S59" i="15"/>
  <c r="U59" i="15"/>
  <c r="H89" i="15" s="1"/>
  <c r="V59" i="15"/>
  <c r="H105" i="15" s="1"/>
  <c r="W59" i="15"/>
  <c r="X59" i="15"/>
  <c r="Y59" i="15"/>
  <c r="I74" i="15" s="1"/>
  <c r="Z59" i="15"/>
  <c r="I89" i="15" s="1"/>
  <c r="AA59" i="15"/>
  <c r="I105" i="15" s="1"/>
  <c r="AB59" i="15"/>
  <c r="AC59" i="15"/>
  <c r="AD59" i="15"/>
  <c r="J74" i="15" s="1"/>
  <c r="AE59" i="15"/>
  <c r="AF59" i="15"/>
  <c r="J105" i="15" s="1"/>
  <c r="AG59" i="15"/>
  <c r="AH59" i="15"/>
  <c r="AI59" i="15"/>
  <c r="K74" i="15" s="1"/>
  <c r="AJ59" i="15"/>
  <c r="AK59" i="15"/>
  <c r="K105" i="15" s="1"/>
  <c r="AL59" i="15"/>
  <c r="AM59" i="15"/>
  <c r="AN59" i="15"/>
  <c r="L74" i="15" s="1"/>
  <c r="AO59" i="15"/>
  <c r="L89" i="15" s="1"/>
  <c r="AP59" i="15"/>
  <c r="L105" i="15" s="1"/>
  <c r="AQ59" i="15"/>
  <c r="AR59" i="15"/>
  <c r="AS59" i="15"/>
  <c r="M74" i="15" s="1"/>
  <c r="AT59" i="15"/>
  <c r="M89" i="15" s="1"/>
  <c r="AU59" i="15"/>
  <c r="M105" i="15" s="1"/>
  <c r="AV59" i="15"/>
  <c r="AW59" i="15"/>
  <c r="AX59" i="15"/>
  <c r="AY59" i="15"/>
  <c r="AZ59" i="15"/>
  <c r="N105" i="15" s="1"/>
  <c r="BA59" i="15"/>
  <c r="BB59" i="15"/>
  <c r="BC59" i="15"/>
  <c r="O74" i="15" s="1"/>
  <c r="BD59" i="15"/>
  <c r="BE59" i="15"/>
  <c r="O105" i="15" s="1"/>
  <c r="BF59" i="15"/>
  <c r="BG59" i="15"/>
  <c r="BH59" i="15"/>
  <c r="P74" i="15" s="1"/>
  <c r="BI59" i="15"/>
  <c r="P89" i="15" s="1"/>
  <c r="BJ59" i="15"/>
  <c r="P105" i="15" s="1"/>
  <c r="BK59" i="15"/>
  <c r="BL59" i="15"/>
  <c r="BM59" i="15"/>
  <c r="BN59" i="15"/>
  <c r="Q89" i="15" s="1"/>
  <c r="BO59" i="15"/>
  <c r="BP59" i="15"/>
  <c r="BQ59" i="15"/>
  <c r="BR59" i="15"/>
  <c r="R74" i="15" s="1"/>
  <c r="BS59" i="15"/>
  <c r="R89" i="15" s="1"/>
  <c r="BT59" i="15"/>
  <c r="R105" i="15" s="1"/>
  <c r="BU59" i="15"/>
  <c r="BV59" i="15"/>
  <c r="BW59" i="15"/>
  <c r="S74" i="15" s="1"/>
  <c r="BX59" i="15"/>
  <c r="S89" i="15" s="1"/>
  <c r="BY59" i="15"/>
  <c r="S105" i="15" s="1"/>
  <c r="BZ59" i="15"/>
  <c r="CA59" i="15"/>
  <c r="CB59" i="15"/>
  <c r="CC59" i="15"/>
  <c r="T89" i="15" s="1"/>
  <c r="CD59" i="15"/>
  <c r="CE59" i="15"/>
  <c r="CF59" i="15"/>
  <c r="CG59" i="15"/>
  <c r="CH59" i="15"/>
  <c r="U89" i="15" s="1"/>
  <c r="CI59" i="15"/>
  <c r="U105" i="15" s="1"/>
  <c r="CJ59" i="15"/>
  <c r="CK59" i="15"/>
  <c r="CL59" i="15"/>
  <c r="CM59" i="15"/>
  <c r="V89" i="15" s="1"/>
  <c r="CN59" i="15"/>
  <c r="V105" i="15" s="1"/>
  <c r="CO59" i="15"/>
  <c r="CP59" i="15"/>
  <c r="CQ59" i="15"/>
  <c r="W74" i="15" s="1"/>
  <c r="CR59" i="15"/>
  <c r="CS59" i="15"/>
  <c r="W105" i="15" s="1"/>
  <c r="CT59" i="15"/>
  <c r="CU59" i="15"/>
  <c r="CV59" i="15"/>
  <c r="X74" i="15" s="1"/>
  <c r="CW59" i="15"/>
  <c r="X89" i="15" s="1"/>
  <c r="CX59" i="15"/>
  <c r="X105" i="15" s="1"/>
  <c r="CY59" i="15"/>
  <c r="CZ59" i="15"/>
  <c r="DA59" i="15"/>
  <c r="Y74" i="15" s="1"/>
  <c r="DB59" i="15"/>
  <c r="Y89" i="15" s="1"/>
  <c r="DC59" i="15"/>
  <c r="Y105" i="15" s="1"/>
  <c r="DD59" i="15"/>
  <c r="DE59" i="15"/>
  <c r="T59" i="15"/>
  <c r="H74" i="15" s="1"/>
  <c r="F60" i="15"/>
  <c r="G60" i="15"/>
  <c r="E106" i="15" s="1"/>
  <c r="H60" i="15"/>
  <c r="I60" i="15"/>
  <c r="J60" i="15"/>
  <c r="F75" i="15" s="1"/>
  <c r="K60" i="15"/>
  <c r="L60" i="15"/>
  <c r="F106" i="15" s="1"/>
  <c r="M60" i="15"/>
  <c r="N60" i="15"/>
  <c r="O60" i="15"/>
  <c r="G75" i="15" s="1"/>
  <c r="P60" i="15"/>
  <c r="G90" i="15" s="1"/>
  <c r="Q60" i="15"/>
  <c r="G106" i="15" s="1"/>
  <c r="R60" i="15"/>
  <c r="S60" i="15"/>
  <c r="U60" i="15"/>
  <c r="H90" i="15" s="1"/>
  <c r="V60" i="15"/>
  <c r="H106" i="15" s="1"/>
  <c r="W60" i="15"/>
  <c r="X60" i="15"/>
  <c r="Y60" i="15"/>
  <c r="I75" i="15" s="1"/>
  <c r="Z60" i="15"/>
  <c r="AA60" i="15"/>
  <c r="I106" i="15" s="1"/>
  <c r="AB60" i="15"/>
  <c r="AC60" i="15"/>
  <c r="AD60" i="15"/>
  <c r="J75" i="15" s="1"/>
  <c r="AE60" i="15"/>
  <c r="AF60" i="15"/>
  <c r="J106" i="15" s="1"/>
  <c r="AG60" i="15"/>
  <c r="AH60" i="15"/>
  <c r="AI60" i="15"/>
  <c r="K75" i="15" s="1"/>
  <c r="AJ60" i="15"/>
  <c r="K90" i="15" s="1"/>
  <c r="AK60" i="15"/>
  <c r="K106" i="15" s="1"/>
  <c r="AL60" i="15"/>
  <c r="AM60" i="15"/>
  <c r="AN60" i="15"/>
  <c r="L75" i="15" s="1"/>
  <c r="AO60" i="15"/>
  <c r="L90" i="15" s="1"/>
  <c r="AP60" i="15"/>
  <c r="AQ60" i="15"/>
  <c r="AR60" i="15"/>
  <c r="AS60" i="15"/>
  <c r="M75" i="15" s="1"/>
  <c r="AT60" i="15"/>
  <c r="M90" i="15" s="1"/>
  <c r="AU60" i="15"/>
  <c r="M106" i="15" s="1"/>
  <c r="AV60" i="15"/>
  <c r="AW60" i="15"/>
  <c r="AX60" i="15"/>
  <c r="N75" i="15" s="1"/>
  <c r="AY60" i="15"/>
  <c r="N90" i="15" s="1"/>
  <c r="AZ60" i="15"/>
  <c r="N106" i="15" s="1"/>
  <c r="BA60" i="15"/>
  <c r="BB60" i="15"/>
  <c r="BC60" i="15"/>
  <c r="BD60" i="15"/>
  <c r="O90" i="15" s="1"/>
  <c r="BE60" i="15"/>
  <c r="BF60" i="15"/>
  <c r="BG60" i="15"/>
  <c r="BH60" i="15"/>
  <c r="BI60" i="15"/>
  <c r="P90" i="15" s="1"/>
  <c r="BJ60" i="15"/>
  <c r="BK60" i="15"/>
  <c r="BL60" i="15"/>
  <c r="BM60" i="15"/>
  <c r="Q75" i="15" s="1"/>
  <c r="BN60" i="15"/>
  <c r="Q90" i="15" s="1"/>
  <c r="BO60" i="15"/>
  <c r="Q106" i="15" s="1"/>
  <c r="BP60" i="15"/>
  <c r="BQ60" i="15"/>
  <c r="BR60" i="15"/>
  <c r="R75" i="15" s="1"/>
  <c r="BS60" i="15"/>
  <c r="BT60" i="15"/>
  <c r="R106" i="15" s="1"/>
  <c r="BU60" i="15"/>
  <c r="BV60" i="15"/>
  <c r="BW60" i="15"/>
  <c r="BX60" i="15"/>
  <c r="BY60" i="15"/>
  <c r="S106" i="15" s="1"/>
  <c r="BZ60" i="15"/>
  <c r="CA60" i="15"/>
  <c r="CB60" i="15"/>
  <c r="T75" i="15" s="1"/>
  <c r="CC60" i="15"/>
  <c r="T90" i="15" s="1"/>
  <c r="CD60" i="15"/>
  <c r="T106" i="15" s="1"/>
  <c r="CE60" i="15"/>
  <c r="CF60" i="15"/>
  <c r="CG60" i="15"/>
  <c r="U75" i="15" s="1"/>
  <c r="CH60" i="15"/>
  <c r="U90" i="15" s="1"/>
  <c r="CI60" i="15"/>
  <c r="U106" i="15" s="1"/>
  <c r="CJ60" i="15"/>
  <c r="CK60" i="15"/>
  <c r="CL60" i="15"/>
  <c r="CM60" i="15"/>
  <c r="CN60" i="15"/>
  <c r="V106" i="15" s="1"/>
  <c r="CO60" i="15"/>
  <c r="CP60" i="15"/>
  <c r="CQ60" i="15"/>
  <c r="W75" i="15" s="1"/>
  <c r="CR60" i="15"/>
  <c r="W90" i="15" s="1"/>
  <c r="CS60" i="15"/>
  <c r="W106" i="15" s="1"/>
  <c r="CT60" i="15"/>
  <c r="CU60" i="15"/>
  <c r="CV60" i="15"/>
  <c r="X75" i="15" s="1"/>
  <c r="CW60" i="15"/>
  <c r="X90" i="15" s="1"/>
  <c r="CX60" i="15"/>
  <c r="X106" i="15" s="1"/>
  <c r="CY60" i="15"/>
  <c r="CZ60" i="15"/>
  <c r="DA60" i="15"/>
  <c r="Y75" i="15" s="1"/>
  <c r="DB60" i="15"/>
  <c r="DC60" i="15"/>
  <c r="Y106" i="15" s="1"/>
  <c r="DD60" i="15"/>
  <c r="DE60" i="15"/>
  <c r="T60" i="15"/>
  <c r="H75" i="15" s="1"/>
  <c r="F61" i="15"/>
  <c r="G61" i="15"/>
  <c r="E107" i="15" s="1"/>
  <c r="H61" i="15"/>
  <c r="I61" i="15"/>
  <c r="J61" i="15"/>
  <c r="F76" i="15" s="1"/>
  <c r="K61" i="15"/>
  <c r="F91" i="15" s="1"/>
  <c r="L61" i="15"/>
  <c r="F107" i="15" s="1"/>
  <c r="M61" i="15"/>
  <c r="N61" i="15"/>
  <c r="O61" i="15"/>
  <c r="G76" i="15" s="1"/>
  <c r="P61" i="15"/>
  <c r="G91" i="15" s="1"/>
  <c r="Q61" i="15"/>
  <c r="R61" i="15"/>
  <c r="S61" i="15"/>
  <c r="U61" i="15"/>
  <c r="H91" i="15" s="1"/>
  <c r="V61" i="15"/>
  <c r="H107" i="15" s="1"/>
  <c r="W61" i="15"/>
  <c r="X61" i="15"/>
  <c r="Y61" i="15"/>
  <c r="I76" i="15" s="1"/>
  <c r="Z61" i="15"/>
  <c r="I91" i="15" s="1"/>
  <c r="AA61" i="15"/>
  <c r="I107" i="15" s="1"/>
  <c r="AB61" i="15"/>
  <c r="AC61" i="15"/>
  <c r="AD61" i="15"/>
  <c r="J76" i="15" s="1"/>
  <c r="AE61" i="15"/>
  <c r="J91" i="15" s="1"/>
  <c r="AF61" i="15"/>
  <c r="AG61" i="15"/>
  <c r="AH61" i="15"/>
  <c r="AI61" i="15"/>
  <c r="K76" i="15" s="1"/>
  <c r="AJ61" i="15"/>
  <c r="K91" i="15" s="1"/>
  <c r="AK61" i="15"/>
  <c r="AL61" i="15"/>
  <c r="AM61" i="15"/>
  <c r="AN61" i="15"/>
  <c r="L76" i="15" s="1"/>
  <c r="AO61" i="15"/>
  <c r="L91" i="15" s="1"/>
  <c r="AP61" i="15"/>
  <c r="L107" i="15" s="1"/>
  <c r="AQ61" i="15"/>
  <c r="AR61" i="15"/>
  <c r="AS61" i="15"/>
  <c r="M76" i="15" s="1"/>
  <c r="AT61" i="15"/>
  <c r="M91" i="15" s="1"/>
  <c r="AU61" i="15"/>
  <c r="M107" i="15" s="1"/>
  <c r="AV61" i="15"/>
  <c r="AW61" i="15"/>
  <c r="AX61" i="15"/>
  <c r="AY61" i="15"/>
  <c r="AZ61" i="15"/>
  <c r="N107" i="15" s="1"/>
  <c r="BA61" i="15"/>
  <c r="BB61" i="15"/>
  <c r="BC61" i="15"/>
  <c r="O76" i="15" s="1"/>
  <c r="BD61" i="15"/>
  <c r="O91" i="15" s="1"/>
  <c r="BE61" i="15"/>
  <c r="O107" i="15" s="1"/>
  <c r="BF61" i="15"/>
  <c r="BG61" i="15"/>
  <c r="BH61" i="15"/>
  <c r="P76" i="15" s="1"/>
  <c r="BI61" i="15"/>
  <c r="P91" i="15" s="1"/>
  <c r="BJ61" i="15"/>
  <c r="P107" i="15" s="1"/>
  <c r="BK61" i="15"/>
  <c r="BL61" i="15"/>
  <c r="BM61" i="15"/>
  <c r="BN61" i="15"/>
  <c r="BO61" i="15"/>
  <c r="Q107" i="15" s="1"/>
  <c r="BP61" i="15"/>
  <c r="BQ61" i="15"/>
  <c r="BR61" i="15"/>
  <c r="R76" i="15" s="1"/>
  <c r="BS61" i="15"/>
  <c r="R91" i="15" s="1"/>
  <c r="BT61" i="15"/>
  <c r="R107" i="15" s="1"/>
  <c r="BU61" i="15"/>
  <c r="BV61" i="15"/>
  <c r="BW61" i="15"/>
  <c r="S76" i="15" s="1"/>
  <c r="BX61" i="15"/>
  <c r="S91" i="15" s="1"/>
  <c r="BY61" i="15"/>
  <c r="S107" i="15" s="1"/>
  <c r="BZ61" i="15"/>
  <c r="CA61" i="15"/>
  <c r="CB61" i="15"/>
  <c r="CC61" i="15"/>
  <c r="CD61" i="15"/>
  <c r="T107" i="15" s="1"/>
  <c r="CE61" i="15"/>
  <c r="CF61" i="15"/>
  <c r="CG61" i="15"/>
  <c r="CH61" i="15"/>
  <c r="CI61" i="15"/>
  <c r="U107" i="15" s="1"/>
  <c r="CJ61" i="15"/>
  <c r="CK61" i="15"/>
  <c r="CL61" i="15"/>
  <c r="V76" i="15" s="1"/>
  <c r="CM61" i="15"/>
  <c r="V91" i="15" s="1"/>
  <c r="CN61" i="15"/>
  <c r="V107" i="15" s="1"/>
  <c r="CO61" i="15"/>
  <c r="CP61" i="15"/>
  <c r="CQ61" i="15"/>
  <c r="W76" i="15" s="1"/>
  <c r="CR61" i="15"/>
  <c r="W91" i="15" s="1"/>
  <c r="CS61" i="15"/>
  <c r="CT61" i="15"/>
  <c r="CU61" i="15"/>
  <c r="CV61" i="15"/>
  <c r="X76" i="15" s="1"/>
  <c r="CW61" i="15"/>
  <c r="X91" i="15" s="1"/>
  <c r="CX61" i="15"/>
  <c r="X107" i="15" s="1"/>
  <c r="CY61" i="15"/>
  <c r="CZ61" i="15"/>
  <c r="DA61" i="15"/>
  <c r="Y76" i="15" s="1"/>
  <c r="DB61" i="15"/>
  <c r="Y91" i="15" s="1"/>
  <c r="DC61" i="15"/>
  <c r="Y107" i="15" s="1"/>
  <c r="DD61" i="15"/>
  <c r="DE61" i="15"/>
  <c r="T61" i="15"/>
  <c r="H76" i="15" s="1"/>
  <c r="F62" i="15"/>
  <c r="E92" i="15" s="1"/>
  <c r="G62" i="15"/>
  <c r="H62" i="15"/>
  <c r="I62" i="15"/>
  <c r="J62" i="15"/>
  <c r="F77" i="15" s="1"/>
  <c r="K62" i="15"/>
  <c r="F92" i="15" s="1"/>
  <c r="L62" i="15"/>
  <c r="M62" i="15"/>
  <c r="N62" i="15"/>
  <c r="O62" i="15"/>
  <c r="G77" i="15" s="1"/>
  <c r="P62" i="15"/>
  <c r="G92" i="15" s="1"/>
  <c r="Q62" i="15"/>
  <c r="G108" i="15" s="1"/>
  <c r="R62" i="15"/>
  <c r="S62" i="15"/>
  <c r="U62" i="15"/>
  <c r="H92" i="15" s="1"/>
  <c r="V62" i="15"/>
  <c r="H108" i="15" s="1"/>
  <c r="W62" i="15"/>
  <c r="X62" i="15"/>
  <c r="Y62" i="15"/>
  <c r="I77" i="15" s="1"/>
  <c r="Z62" i="15"/>
  <c r="AA62" i="15"/>
  <c r="I108" i="15" s="1"/>
  <c r="AB62" i="15"/>
  <c r="AC62" i="15"/>
  <c r="AD62" i="15"/>
  <c r="J77" i="15" s="1"/>
  <c r="AE62" i="15"/>
  <c r="J92" i="15" s="1"/>
  <c r="AF62" i="15"/>
  <c r="J108" i="15" s="1"/>
  <c r="AG62" i="15"/>
  <c r="AH62" i="15"/>
  <c r="AI62" i="15"/>
  <c r="K77" i="15" s="1"/>
  <c r="AJ62" i="15"/>
  <c r="K92" i="15" s="1"/>
  <c r="AK62" i="15"/>
  <c r="K108" i="15" s="1"/>
  <c r="AL62" i="15"/>
  <c r="AM62" i="15"/>
  <c r="AN62" i="15"/>
  <c r="L77" i="15" s="1"/>
  <c r="AO62" i="15"/>
  <c r="AP62" i="15"/>
  <c r="L108" i="15" s="1"/>
  <c r="AQ62" i="15"/>
  <c r="AR62" i="15"/>
  <c r="AS62" i="15"/>
  <c r="M77" i="15" s="1"/>
  <c r="AT62" i="15"/>
  <c r="M92" i="15" s="1"/>
  <c r="AU62" i="15"/>
  <c r="M108" i="15" s="1"/>
  <c r="AV62" i="15"/>
  <c r="AW62" i="15"/>
  <c r="AX62" i="15"/>
  <c r="N77" i="15" s="1"/>
  <c r="AY62" i="15"/>
  <c r="N92" i="15" s="1"/>
  <c r="AZ62" i="15"/>
  <c r="N108" i="15" s="1"/>
  <c r="BA62" i="15"/>
  <c r="BB62" i="15"/>
  <c r="BC62" i="15"/>
  <c r="BD62" i="15"/>
  <c r="BE62" i="15"/>
  <c r="O108" i="15" s="1"/>
  <c r="BF62" i="15"/>
  <c r="BG62" i="15"/>
  <c r="BH62" i="15"/>
  <c r="BI62" i="15"/>
  <c r="BJ62" i="15"/>
  <c r="P108" i="15" s="1"/>
  <c r="BK62" i="15"/>
  <c r="BL62" i="15"/>
  <c r="BM62" i="15"/>
  <c r="Q77" i="15" s="1"/>
  <c r="BN62" i="15"/>
  <c r="Q92" i="15" s="1"/>
  <c r="BO62" i="15"/>
  <c r="Q108" i="15" s="1"/>
  <c r="BP62" i="15"/>
  <c r="BQ62" i="15"/>
  <c r="BR62" i="15"/>
  <c r="R77" i="15" s="1"/>
  <c r="BS62" i="15"/>
  <c r="R92" i="15" s="1"/>
  <c r="BT62" i="15"/>
  <c r="BU62" i="15"/>
  <c r="BV62" i="15"/>
  <c r="BW62" i="15"/>
  <c r="BX62" i="15"/>
  <c r="S92" i="15" s="1"/>
  <c r="BY62" i="15"/>
  <c r="BZ62" i="15"/>
  <c r="CA62" i="15"/>
  <c r="CB62" i="15"/>
  <c r="T77" i="15" s="1"/>
  <c r="CC62" i="15"/>
  <c r="T92" i="15" s="1"/>
  <c r="CD62" i="15"/>
  <c r="T108" i="15" s="1"/>
  <c r="CE62" i="15"/>
  <c r="CF62" i="15"/>
  <c r="CG62" i="15"/>
  <c r="U77" i="15" s="1"/>
  <c r="CH62" i="15"/>
  <c r="U92" i="15" s="1"/>
  <c r="CI62" i="15"/>
  <c r="CJ62" i="15"/>
  <c r="CK62" i="15"/>
  <c r="CL62" i="15"/>
  <c r="CM62" i="15"/>
  <c r="V92" i="15" s="1"/>
  <c r="CN62" i="15"/>
  <c r="CO62" i="15"/>
  <c r="CP62" i="15"/>
  <c r="CQ62" i="15"/>
  <c r="W77" i="15" s="1"/>
  <c r="CR62" i="15"/>
  <c r="W92" i="15" s="1"/>
  <c r="CS62" i="15"/>
  <c r="W108" i="15" s="1"/>
  <c r="CT62" i="15"/>
  <c r="CU62" i="15"/>
  <c r="CV62" i="15"/>
  <c r="X77" i="15" s="1"/>
  <c r="CW62" i="15"/>
  <c r="X92" i="15" s="1"/>
  <c r="CX62" i="15"/>
  <c r="X108" i="15" s="1"/>
  <c r="CY62" i="15"/>
  <c r="CZ62" i="15"/>
  <c r="DA62" i="15"/>
  <c r="Y77" i="15" s="1"/>
  <c r="DB62" i="15"/>
  <c r="DC62" i="15"/>
  <c r="Y108" i="15" s="1"/>
  <c r="DD62" i="15"/>
  <c r="DE62" i="15"/>
  <c r="T62" i="15"/>
  <c r="H77" i="15" s="1"/>
  <c r="F63" i="15"/>
  <c r="E93" i="15" s="1"/>
  <c r="G63" i="15"/>
  <c r="E109" i="15" s="1"/>
  <c r="H63" i="15"/>
  <c r="I63" i="15"/>
  <c r="J63" i="15"/>
  <c r="F78" i="15" s="1"/>
  <c r="K63" i="15"/>
  <c r="F93" i="15" s="1"/>
  <c r="L63" i="15"/>
  <c r="F109" i="15" s="1"/>
  <c r="M63" i="15"/>
  <c r="N63" i="15"/>
  <c r="O63" i="15"/>
  <c r="G78" i="15" s="1"/>
  <c r="P63" i="15"/>
  <c r="Q63" i="15"/>
  <c r="G109" i="15" s="1"/>
  <c r="R63" i="15"/>
  <c r="S63" i="15"/>
  <c r="U63" i="15"/>
  <c r="V63" i="15"/>
  <c r="H109" i="15" s="1"/>
  <c r="W63" i="15"/>
  <c r="X63" i="15"/>
  <c r="Y63" i="15"/>
  <c r="I78" i="15" s="1"/>
  <c r="Z63" i="15"/>
  <c r="I93" i="15" s="1"/>
  <c r="AA63" i="15"/>
  <c r="I109" i="15" s="1"/>
  <c r="AB63" i="15"/>
  <c r="AC63" i="15"/>
  <c r="AD63" i="15"/>
  <c r="J78" i="15" s="1"/>
  <c r="AE63" i="15"/>
  <c r="AF63" i="15"/>
  <c r="J109" i="15" s="1"/>
  <c r="AG63" i="15"/>
  <c r="AH63" i="15"/>
  <c r="AI63" i="15"/>
  <c r="K78" i="15" s="1"/>
  <c r="AJ63" i="15"/>
  <c r="AK63" i="15"/>
  <c r="K109" i="15" s="1"/>
  <c r="AL63" i="15"/>
  <c r="AM63" i="15"/>
  <c r="AN63" i="15"/>
  <c r="L78" i="15" s="1"/>
  <c r="AO63" i="15"/>
  <c r="L93" i="15" s="1"/>
  <c r="AP63" i="15"/>
  <c r="L109" i="15" s="1"/>
  <c r="AQ63" i="15"/>
  <c r="AR63" i="15"/>
  <c r="AS63" i="15"/>
  <c r="M78" i="15" s="1"/>
  <c r="AT63" i="15"/>
  <c r="M93" i="15" s="1"/>
  <c r="AU63" i="15"/>
  <c r="AV63" i="15"/>
  <c r="AW63" i="15"/>
  <c r="AX63" i="15"/>
  <c r="AY63" i="15"/>
  <c r="N93" i="15" s="1"/>
  <c r="AZ63" i="15"/>
  <c r="BA63" i="15"/>
  <c r="BB63" i="15"/>
  <c r="BC63" i="15"/>
  <c r="O78" i="15" s="1"/>
  <c r="BD63" i="15"/>
  <c r="O93" i="15" s="1"/>
  <c r="BE63" i="15"/>
  <c r="O109" i="15" s="1"/>
  <c r="BF63" i="15"/>
  <c r="BG63" i="15"/>
  <c r="BH63" i="15"/>
  <c r="P78" i="15" s="1"/>
  <c r="BI63" i="15"/>
  <c r="P93" i="15" s="1"/>
  <c r="BJ63" i="15"/>
  <c r="P109" i="15" s="1"/>
  <c r="BK63" i="15"/>
  <c r="BL63" i="15"/>
  <c r="BM63" i="15"/>
  <c r="BN63" i="15"/>
  <c r="Q93" i="15" s="1"/>
  <c r="BO63" i="15"/>
  <c r="BP63" i="15"/>
  <c r="BQ63" i="15"/>
  <c r="BR63" i="15"/>
  <c r="R78" i="15" s="1"/>
  <c r="BS63" i="15"/>
  <c r="R93" i="15" s="1"/>
  <c r="BT63" i="15"/>
  <c r="R109" i="15" s="1"/>
  <c r="BU63" i="15"/>
  <c r="BV63" i="15"/>
  <c r="BW63" i="15"/>
  <c r="S78" i="15" s="1"/>
  <c r="BX63" i="15"/>
  <c r="S93" i="15" s="1"/>
  <c r="BY63" i="15"/>
  <c r="S109" i="15" s="1"/>
  <c r="BZ63" i="15"/>
  <c r="CA63" i="15"/>
  <c r="CB63" i="15"/>
  <c r="CC63" i="15"/>
  <c r="CD63" i="15"/>
  <c r="T109" i="15" s="1"/>
  <c r="CE63" i="15"/>
  <c r="CF63" i="15"/>
  <c r="CG63" i="15"/>
  <c r="CH63" i="15"/>
  <c r="U93" i="15" s="1"/>
  <c r="CI63" i="15"/>
  <c r="U109" i="15" s="1"/>
  <c r="CJ63" i="15"/>
  <c r="CK63" i="15"/>
  <c r="CL63" i="15"/>
  <c r="V78" i="15" s="1"/>
  <c r="CM63" i="15"/>
  <c r="V93" i="15" s="1"/>
  <c r="CN63" i="15"/>
  <c r="V109" i="15" s="1"/>
  <c r="CO63" i="15"/>
  <c r="CP63" i="15"/>
  <c r="CQ63" i="15"/>
  <c r="W78" i="15" s="1"/>
  <c r="CR63" i="15"/>
  <c r="CS63" i="15"/>
  <c r="W109" i="15" s="1"/>
  <c r="CT63" i="15"/>
  <c r="CU63" i="15"/>
  <c r="CV63" i="15"/>
  <c r="X78" i="15" s="1"/>
  <c r="CW63" i="15"/>
  <c r="CX63" i="15"/>
  <c r="X109" i="15" s="1"/>
  <c r="CY63" i="15"/>
  <c r="CZ63" i="15"/>
  <c r="DA63" i="15"/>
  <c r="Y78" i="15" s="1"/>
  <c r="DB63" i="15"/>
  <c r="Y93" i="15" s="1"/>
  <c r="DC63" i="15"/>
  <c r="Y109" i="15" s="1"/>
  <c r="DD63" i="15"/>
  <c r="DE63" i="15"/>
  <c r="T63" i="15"/>
  <c r="H78" i="15" s="1"/>
  <c r="E63" i="15"/>
  <c r="E78" i="15" s="1"/>
  <c r="E62" i="15"/>
  <c r="E77" i="15" s="1"/>
  <c r="E61" i="15"/>
  <c r="E76" i="15" s="1"/>
  <c r="E60" i="15"/>
  <c r="E75" i="15" s="1"/>
  <c r="E59" i="15"/>
  <c r="E74" i="15" s="1"/>
  <c r="E58" i="15"/>
  <c r="E73" i="15" s="1"/>
  <c r="E57" i="15"/>
  <c r="E72" i="15" s="1"/>
  <c r="E56" i="15"/>
  <c r="E71" i="15" s="1"/>
  <c r="E55" i="15"/>
  <c r="E70" i="15" s="1"/>
  <c r="E54" i="15"/>
  <c r="E69" i="15" s="1"/>
  <c r="E53" i="15"/>
  <c r="E68" i="15" s="1"/>
  <c r="E52" i="15"/>
  <c r="E67" i="15" s="1"/>
  <c r="E51" i="15"/>
  <c r="E66" i="15" s="1"/>
  <c r="A23" i="7"/>
  <c r="AJ24" i="10"/>
  <c r="AG24" i="10"/>
  <c r="AF24" i="10"/>
  <c r="AE24" i="10"/>
  <c r="AD24" i="10"/>
  <c r="AC24" i="10"/>
  <c r="AB24" i="10"/>
  <c r="AA24" i="10"/>
  <c r="W53" i="10" l="1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AL50" i="10"/>
  <c r="BF50" i="10" s="1"/>
  <c r="AK50" i="10"/>
  <c r="BE50" i="10" s="1"/>
  <c r="AJ50" i="10"/>
  <c r="BD50" i="10" s="1"/>
  <c r="AI50" i="10"/>
  <c r="BC50" i="10" s="1"/>
  <c r="AH50" i="10"/>
  <c r="BB50" i="10" s="1"/>
  <c r="AG50" i="10"/>
  <c r="BA50" i="10" s="1"/>
  <c r="AF50" i="10"/>
  <c r="AZ50" i="10" s="1"/>
  <c r="AE50" i="10"/>
  <c r="AY50" i="10" s="1"/>
  <c r="AD50" i="10"/>
  <c r="AX50" i="10" s="1"/>
  <c r="AC50" i="10"/>
  <c r="AW50" i="10" s="1"/>
  <c r="AB50" i="10"/>
  <c r="AV50" i="10" s="1"/>
  <c r="AA50" i="10"/>
  <c r="AU50" i="10" s="1"/>
  <c r="AL49" i="10"/>
  <c r="BF49" i="10" s="1"/>
  <c r="AK49" i="10"/>
  <c r="BE49" i="10" s="1"/>
  <c r="AJ49" i="10"/>
  <c r="BD49" i="10" s="1"/>
  <c r="AI49" i="10"/>
  <c r="BC49" i="10" s="1"/>
  <c r="AH49" i="10"/>
  <c r="BB49" i="10" s="1"/>
  <c r="AG49" i="10"/>
  <c r="BA49" i="10" s="1"/>
  <c r="AF49" i="10"/>
  <c r="AZ49" i="10" s="1"/>
  <c r="AE49" i="10"/>
  <c r="AY49" i="10" s="1"/>
  <c r="AD49" i="10"/>
  <c r="AX49" i="10" s="1"/>
  <c r="AC49" i="10"/>
  <c r="AW49" i="10" s="1"/>
  <c r="AB49" i="10"/>
  <c r="AV49" i="10" s="1"/>
  <c r="AA49" i="10"/>
  <c r="AU49" i="10" s="1"/>
  <c r="AL48" i="10"/>
  <c r="BF48" i="10" s="1"/>
  <c r="AK48" i="10"/>
  <c r="BE48" i="10" s="1"/>
  <c r="AJ48" i="10"/>
  <c r="BD48" i="10" s="1"/>
  <c r="AI48" i="10"/>
  <c r="BC48" i="10" s="1"/>
  <c r="AH48" i="10"/>
  <c r="BB48" i="10" s="1"/>
  <c r="AG48" i="10"/>
  <c r="BA48" i="10" s="1"/>
  <c r="AF48" i="10"/>
  <c r="AZ48" i="10" s="1"/>
  <c r="AE48" i="10"/>
  <c r="AY48" i="10" s="1"/>
  <c r="AD48" i="10"/>
  <c r="AX48" i="10" s="1"/>
  <c r="AC48" i="10"/>
  <c r="AW48" i="10" s="1"/>
  <c r="AB48" i="10"/>
  <c r="AV48" i="10" s="1"/>
  <c r="AA48" i="10"/>
  <c r="AU48" i="10" s="1"/>
  <c r="AL47" i="10"/>
  <c r="BF47" i="10" s="1"/>
  <c r="AK47" i="10"/>
  <c r="BE47" i="10" s="1"/>
  <c r="AJ47" i="10"/>
  <c r="BD47" i="10" s="1"/>
  <c r="AI47" i="10"/>
  <c r="BC47" i="10" s="1"/>
  <c r="AH47" i="10"/>
  <c r="BB47" i="10" s="1"/>
  <c r="AG47" i="10"/>
  <c r="BA47" i="10" s="1"/>
  <c r="AF47" i="10"/>
  <c r="AZ47" i="10" s="1"/>
  <c r="AE47" i="10"/>
  <c r="AY47" i="10" s="1"/>
  <c r="AD47" i="10"/>
  <c r="AX47" i="10" s="1"/>
  <c r="AC47" i="10"/>
  <c r="AW47" i="10" s="1"/>
  <c r="AB47" i="10"/>
  <c r="AV47" i="10" s="1"/>
  <c r="AA47" i="10"/>
  <c r="AU47" i="10" s="1"/>
  <c r="AL46" i="10"/>
  <c r="BF46" i="10" s="1"/>
  <c r="AK46" i="10"/>
  <c r="BE46" i="10" s="1"/>
  <c r="AJ46" i="10"/>
  <c r="BD46" i="10" s="1"/>
  <c r="AI46" i="10"/>
  <c r="BC46" i="10" s="1"/>
  <c r="AH46" i="10"/>
  <c r="BB46" i="10" s="1"/>
  <c r="AG46" i="10"/>
  <c r="BA46" i="10" s="1"/>
  <c r="AF46" i="10"/>
  <c r="AZ46" i="10" s="1"/>
  <c r="AE46" i="10"/>
  <c r="AY46" i="10" s="1"/>
  <c r="AD46" i="10"/>
  <c r="AX46" i="10" s="1"/>
  <c r="AC46" i="10"/>
  <c r="AW46" i="10" s="1"/>
  <c r="AB46" i="10"/>
  <c r="AV46" i="10" s="1"/>
  <c r="AA46" i="10"/>
  <c r="AU46" i="10" s="1"/>
  <c r="AL45" i="10"/>
  <c r="BF45" i="10" s="1"/>
  <c r="AK45" i="10"/>
  <c r="BE45" i="10" s="1"/>
  <c r="AJ45" i="10"/>
  <c r="BD45" i="10" s="1"/>
  <c r="AI45" i="10"/>
  <c r="BC45" i="10" s="1"/>
  <c r="AH45" i="10"/>
  <c r="BB45" i="10" s="1"/>
  <c r="AG45" i="10"/>
  <c r="BA45" i="10" s="1"/>
  <c r="AF45" i="10"/>
  <c r="AZ45" i="10" s="1"/>
  <c r="AE45" i="10"/>
  <c r="AY45" i="10" s="1"/>
  <c r="AD45" i="10"/>
  <c r="AX45" i="10" s="1"/>
  <c r="AC45" i="10"/>
  <c r="AW45" i="10" s="1"/>
  <c r="AB45" i="10"/>
  <c r="AV45" i="10" s="1"/>
  <c r="AA45" i="10"/>
  <c r="AU45" i="10" s="1"/>
  <c r="AL44" i="10"/>
  <c r="BF44" i="10" s="1"/>
  <c r="AK44" i="10"/>
  <c r="BE44" i="10" s="1"/>
  <c r="AJ44" i="10"/>
  <c r="BD44" i="10" s="1"/>
  <c r="AI44" i="10"/>
  <c r="BC44" i="10" s="1"/>
  <c r="AH44" i="10"/>
  <c r="BB44" i="10" s="1"/>
  <c r="AG44" i="10"/>
  <c r="BA44" i="10" s="1"/>
  <c r="AF44" i="10"/>
  <c r="AZ44" i="10" s="1"/>
  <c r="AE44" i="10"/>
  <c r="AY44" i="10" s="1"/>
  <c r="AD44" i="10"/>
  <c r="AX44" i="10" s="1"/>
  <c r="AC44" i="10"/>
  <c r="AW44" i="10" s="1"/>
  <c r="AB44" i="10"/>
  <c r="AV44" i="10" s="1"/>
  <c r="AA44" i="10"/>
  <c r="AU44" i="10" s="1"/>
  <c r="AL43" i="10"/>
  <c r="BF43" i="10" s="1"/>
  <c r="AK43" i="10"/>
  <c r="BE43" i="10" s="1"/>
  <c r="AJ43" i="10"/>
  <c r="BD43" i="10" s="1"/>
  <c r="AI43" i="10"/>
  <c r="BC43" i="10" s="1"/>
  <c r="AH43" i="10"/>
  <c r="BB43" i="10" s="1"/>
  <c r="AG43" i="10"/>
  <c r="BA43" i="10" s="1"/>
  <c r="AF43" i="10"/>
  <c r="AZ43" i="10" s="1"/>
  <c r="AE43" i="10"/>
  <c r="AY43" i="10" s="1"/>
  <c r="AD43" i="10"/>
  <c r="AX43" i="10" s="1"/>
  <c r="AC43" i="10"/>
  <c r="AW43" i="10" s="1"/>
  <c r="AB43" i="10"/>
  <c r="AV43" i="10" s="1"/>
  <c r="AA43" i="10"/>
  <c r="AU43" i="10" s="1"/>
  <c r="AL42" i="10"/>
  <c r="BF42" i="10" s="1"/>
  <c r="AK42" i="10"/>
  <c r="BE42" i="10" s="1"/>
  <c r="AJ42" i="10"/>
  <c r="BD42" i="10" s="1"/>
  <c r="AI42" i="10"/>
  <c r="BC42" i="10" s="1"/>
  <c r="AH42" i="10"/>
  <c r="BB42" i="10" s="1"/>
  <c r="AG42" i="10"/>
  <c r="BA42" i="10" s="1"/>
  <c r="AF42" i="10"/>
  <c r="AZ42" i="10" s="1"/>
  <c r="AE42" i="10"/>
  <c r="AY42" i="10" s="1"/>
  <c r="AD42" i="10"/>
  <c r="AX42" i="10" s="1"/>
  <c r="AC42" i="10"/>
  <c r="AW42" i="10" s="1"/>
  <c r="AB42" i="10"/>
  <c r="AV42" i="10" s="1"/>
  <c r="AA42" i="10"/>
  <c r="AU42" i="10" s="1"/>
  <c r="AL41" i="10"/>
  <c r="BF41" i="10" s="1"/>
  <c r="AK41" i="10"/>
  <c r="BE41" i="10" s="1"/>
  <c r="AJ41" i="10"/>
  <c r="BD41" i="10" s="1"/>
  <c r="AI41" i="10"/>
  <c r="BC41" i="10" s="1"/>
  <c r="AH41" i="10"/>
  <c r="BB41" i="10" s="1"/>
  <c r="AG41" i="10"/>
  <c r="BA41" i="10" s="1"/>
  <c r="AF41" i="10"/>
  <c r="AZ41" i="10" s="1"/>
  <c r="AE41" i="10"/>
  <c r="AY41" i="10" s="1"/>
  <c r="AD41" i="10"/>
  <c r="AX41" i="10" s="1"/>
  <c r="AC41" i="10"/>
  <c r="AW41" i="10" s="1"/>
  <c r="AB41" i="10"/>
  <c r="AV41" i="10" s="1"/>
  <c r="AA41" i="10"/>
  <c r="AU41" i="10" s="1"/>
  <c r="AL40" i="10"/>
  <c r="BF40" i="10" s="1"/>
  <c r="AK40" i="10"/>
  <c r="BE40" i="10" s="1"/>
  <c r="AJ40" i="10"/>
  <c r="BD40" i="10" s="1"/>
  <c r="AI40" i="10"/>
  <c r="BC40" i="10" s="1"/>
  <c r="AH40" i="10"/>
  <c r="BB40" i="10" s="1"/>
  <c r="AG40" i="10"/>
  <c r="BA40" i="10" s="1"/>
  <c r="AF40" i="10"/>
  <c r="AZ40" i="10" s="1"/>
  <c r="AE40" i="10"/>
  <c r="AD40" i="10"/>
  <c r="AX40" i="10" s="1"/>
  <c r="AC40" i="10"/>
  <c r="AW40" i="10" s="1"/>
  <c r="AB40" i="10"/>
  <c r="AV40" i="10" s="1"/>
  <c r="AA40" i="10"/>
  <c r="AU40" i="10" s="1"/>
  <c r="AL39" i="10"/>
  <c r="BF39" i="10" s="1"/>
  <c r="AK39" i="10"/>
  <c r="BE39" i="10" s="1"/>
  <c r="AJ39" i="10"/>
  <c r="BD39" i="10" s="1"/>
  <c r="AI39" i="10"/>
  <c r="BC39" i="10" s="1"/>
  <c r="AH39" i="10"/>
  <c r="AG39" i="10"/>
  <c r="BA39" i="10" s="1"/>
  <c r="AF39" i="10"/>
  <c r="AZ39" i="10" s="1"/>
  <c r="AE39" i="10"/>
  <c r="AY39" i="10" s="1"/>
  <c r="AD39" i="10"/>
  <c r="AX39" i="10" s="1"/>
  <c r="AC39" i="10"/>
  <c r="AW39" i="10" s="1"/>
  <c r="AB39" i="10"/>
  <c r="AV39" i="10" s="1"/>
  <c r="AA39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AK31" i="10"/>
  <c r="BE31" i="10" s="1"/>
  <c r="AJ31" i="10"/>
  <c r="BD31" i="10" s="1"/>
  <c r="AI31" i="10"/>
  <c r="BC31" i="10" s="1"/>
  <c r="AH31" i="10"/>
  <c r="BB31" i="10" s="1"/>
  <c r="AG31" i="10"/>
  <c r="BA31" i="10" s="1"/>
  <c r="AF31" i="10"/>
  <c r="AZ31" i="10" s="1"/>
  <c r="AE31" i="10"/>
  <c r="AY31" i="10" s="1"/>
  <c r="AD31" i="10"/>
  <c r="AX31" i="10" s="1"/>
  <c r="AC31" i="10"/>
  <c r="AW31" i="10" s="1"/>
  <c r="AB31" i="10"/>
  <c r="AA31" i="10"/>
  <c r="AU31" i="10" s="1"/>
  <c r="AK30" i="10"/>
  <c r="BE30" i="10" s="1"/>
  <c r="AJ30" i="10"/>
  <c r="BD30" i="10" s="1"/>
  <c r="AI30" i="10"/>
  <c r="BC30" i="10" s="1"/>
  <c r="AH30" i="10"/>
  <c r="BB30" i="10" s="1"/>
  <c r="AG30" i="10"/>
  <c r="BA30" i="10" s="1"/>
  <c r="AF30" i="10"/>
  <c r="AZ30" i="10" s="1"/>
  <c r="AE30" i="10"/>
  <c r="AY30" i="10" s="1"/>
  <c r="AD30" i="10"/>
  <c r="AX30" i="10" s="1"/>
  <c r="AC30" i="10"/>
  <c r="AW30" i="10" s="1"/>
  <c r="AB30" i="10"/>
  <c r="AV30" i="10" s="1"/>
  <c r="AA30" i="10"/>
  <c r="AU30" i="10" s="1"/>
  <c r="AK29" i="10"/>
  <c r="BE29" i="10" s="1"/>
  <c r="AJ29" i="10"/>
  <c r="BD29" i="10" s="1"/>
  <c r="AI29" i="10"/>
  <c r="BC29" i="10" s="1"/>
  <c r="AH29" i="10"/>
  <c r="BB29" i="10" s="1"/>
  <c r="AG29" i="10"/>
  <c r="BA29" i="10" s="1"/>
  <c r="AF29" i="10"/>
  <c r="AZ29" i="10" s="1"/>
  <c r="AE29" i="10"/>
  <c r="AY29" i="10" s="1"/>
  <c r="AD29" i="10"/>
  <c r="AX29" i="10" s="1"/>
  <c r="AC29" i="10"/>
  <c r="AW29" i="10" s="1"/>
  <c r="AB29" i="10"/>
  <c r="AV29" i="10" s="1"/>
  <c r="AA29" i="10"/>
  <c r="AU29" i="10" s="1"/>
  <c r="AK28" i="10"/>
  <c r="BE28" i="10" s="1"/>
  <c r="AJ28" i="10"/>
  <c r="BD28" i="10" s="1"/>
  <c r="AI28" i="10"/>
  <c r="BC28" i="10" s="1"/>
  <c r="AH28" i="10"/>
  <c r="BB28" i="10" s="1"/>
  <c r="AG28" i="10"/>
  <c r="BA28" i="10" s="1"/>
  <c r="AF28" i="10"/>
  <c r="AZ28" i="10" s="1"/>
  <c r="AE28" i="10"/>
  <c r="AY28" i="10" s="1"/>
  <c r="AD28" i="10"/>
  <c r="AX28" i="10" s="1"/>
  <c r="AC28" i="10"/>
  <c r="AW28" i="10" s="1"/>
  <c r="AB28" i="10"/>
  <c r="AV28" i="10" s="1"/>
  <c r="AA28" i="10"/>
  <c r="AU28" i="10" s="1"/>
  <c r="AK27" i="10"/>
  <c r="BE27" i="10" s="1"/>
  <c r="AJ27" i="10"/>
  <c r="BD27" i="10" s="1"/>
  <c r="AI27" i="10"/>
  <c r="BC27" i="10" s="1"/>
  <c r="AH27" i="10"/>
  <c r="BB27" i="10" s="1"/>
  <c r="AG27" i="10"/>
  <c r="BA27" i="10" s="1"/>
  <c r="AF27" i="10"/>
  <c r="AZ27" i="10" s="1"/>
  <c r="AE27" i="10"/>
  <c r="AY27" i="10" s="1"/>
  <c r="AD27" i="10"/>
  <c r="AX27" i="10" s="1"/>
  <c r="AC27" i="10"/>
  <c r="AW27" i="10" s="1"/>
  <c r="AB27" i="10"/>
  <c r="AV27" i="10" s="1"/>
  <c r="AA27" i="10"/>
  <c r="AU27" i="10" s="1"/>
  <c r="AK26" i="10"/>
  <c r="BE26" i="10" s="1"/>
  <c r="AJ26" i="10"/>
  <c r="BD26" i="10" s="1"/>
  <c r="AI26" i="10"/>
  <c r="BC26" i="10" s="1"/>
  <c r="AH26" i="10"/>
  <c r="BB26" i="10" s="1"/>
  <c r="AG26" i="10"/>
  <c r="BA26" i="10" s="1"/>
  <c r="AF26" i="10"/>
  <c r="AZ26" i="10" s="1"/>
  <c r="AE26" i="10"/>
  <c r="AY26" i="10" s="1"/>
  <c r="AD26" i="10"/>
  <c r="AX26" i="10" s="1"/>
  <c r="AC26" i="10"/>
  <c r="AW26" i="10" s="1"/>
  <c r="AB26" i="10"/>
  <c r="AV26" i="10" s="1"/>
  <c r="AA26" i="10"/>
  <c r="AU26" i="10" s="1"/>
  <c r="AK25" i="10"/>
  <c r="BE25" i="10" s="1"/>
  <c r="AJ25" i="10"/>
  <c r="BD25" i="10" s="1"/>
  <c r="AI25" i="10"/>
  <c r="BC25" i="10" s="1"/>
  <c r="AH25" i="10"/>
  <c r="BB25" i="10" s="1"/>
  <c r="AG25" i="10"/>
  <c r="BA25" i="10" s="1"/>
  <c r="AF25" i="10"/>
  <c r="AZ25" i="10" s="1"/>
  <c r="AE25" i="10"/>
  <c r="AY25" i="10" s="1"/>
  <c r="AD25" i="10"/>
  <c r="AX25" i="10" s="1"/>
  <c r="AC25" i="10"/>
  <c r="AW25" i="10" s="1"/>
  <c r="AB25" i="10"/>
  <c r="AV25" i="10" s="1"/>
  <c r="AA25" i="10"/>
  <c r="AU25" i="10" s="1"/>
  <c r="AK24" i="10"/>
  <c r="BE24" i="10" s="1"/>
  <c r="BD24" i="10"/>
  <c r="AI24" i="10"/>
  <c r="BC24" i="10" s="1"/>
  <c r="AH24" i="10"/>
  <c r="BB24" i="10" s="1"/>
  <c r="BA24" i="10"/>
  <c r="AZ24" i="10"/>
  <c r="AY24" i="10"/>
  <c r="AX24" i="10"/>
  <c r="AW24" i="10"/>
  <c r="AV24" i="10"/>
  <c r="AU24" i="10"/>
  <c r="AK23" i="10"/>
  <c r="BE23" i="10" s="1"/>
  <c r="AJ23" i="10"/>
  <c r="BD23" i="10" s="1"/>
  <c r="AI23" i="10"/>
  <c r="BC23" i="10" s="1"/>
  <c r="AH23" i="10"/>
  <c r="BB23" i="10" s="1"/>
  <c r="AG23" i="10"/>
  <c r="BA23" i="10" s="1"/>
  <c r="AF23" i="10"/>
  <c r="AZ23" i="10" s="1"/>
  <c r="AE23" i="10"/>
  <c r="AY23" i="10" s="1"/>
  <c r="AD23" i="10"/>
  <c r="AX23" i="10" s="1"/>
  <c r="AC23" i="10"/>
  <c r="AW23" i="10" s="1"/>
  <c r="AB23" i="10"/>
  <c r="AV23" i="10" s="1"/>
  <c r="AA23" i="10"/>
  <c r="AU23" i="10" s="1"/>
  <c r="AK22" i="10"/>
  <c r="BE22" i="10" s="1"/>
  <c r="AJ22" i="10"/>
  <c r="BD22" i="10" s="1"/>
  <c r="AI22" i="10"/>
  <c r="BC22" i="10" s="1"/>
  <c r="AH22" i="10"/>
  <c r="BB22" i="10" s="1"/>
  <c r="AG22" i="10"/>
  <c r="BA22" i="10" s="1"/>
  <c r="AF22" i="10"/>
  <c r="AZ22" i="10" s="1"/>
  <c r="AE22" i="10"/>
  <c r="AD22" i="10"/>
  <c r="AC22" i="10"/>
  <c r="AW22" i="10" s="1"/>
  <c r="AB22" i="10"/>
  <c r="AV22" i="10" s="1"/>
  <c r="AA22" i="10"/>
  <c r="AU22" i="10" s="1"/>
  <c r="AK21" i="10"/>
  <c r="AJ21" i="10"/>
  <c r="AI21" i="10"/>
  <c r="BC21" i="10" s="1"/>
  <c r="AH21" i="10"/>
  <c r="BB21" i="10" s="1"/>
  <c r="AG21" i="10"/>
  <c r="BA21" i="10" s="1"/>
  <c r="AF21" i="10"/>
  <c r="AZ21" i="10" s="1"/>
  <c r="AE21" i="10"/>
  <c r="AY21" i="10" s="1"/>
  <c r="AD21" i="10"/>
  <c r="AX21" i="10" s="1"/>
  <c r="AC21" i="10"/>
  <c r="AW21" i="10" s="1"/>
  <c r="AB21" i="10"/>
  <c r="AV21" i="10" s="1"/>
  <c r="AA21" i="10"/>
  <c r="AU21" i="10" s="1"/>
  <c r="R16" i="10"/>
  <c r="M16" i="10"/>
  <c r="L16" i="10"/>
  <c r="K16" i="10"/>
  <c r="I16" i="10"/>
  <c r="G16" i="10"/>
  <c r="F16" i="10"/>
  <c r="D16" i="10"/>
  <c r="C16" i="10"/>
  <c r="B16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J13" i="10"/>
  <c r="BD13" i="10" s="1"/>
  <c r="AI13" i="10"/>
  <c r="BC13" i="10" s="1"/>
  <c r="AH13" i="10"/>
  <c r="BB13" i="10" s="1"/>
  <c r="AG13" i="10"/>
  <c r="BA13" i="10" s="1"/>
  <c r="AF13" i="10"/>
  <c r="AZ13" i="10" s="1"/>
  <c r="AE13" i="10"/>
  <c r="AY13" i="10" s="1"/>
  <c r="AD13" i="10"/>
  <c r="AX13" i="10" s="1"/>
  <c r="AC13" i="10"/>
  <c r="AW13" i="10" s="1"/>
  <c r="AB13" i="10"/>
  <c r="AV13" i="10" s="1"/>
  <c r="AA13" i="10"/>
  <c r="AU13" i="10" s="1"/>
  <c r="AJ12" i="10"/>
  <c r="BD12" i="10" s="1"/>
  <c r="AI12" i="10"/>
  <c r="BC12" i="10" s="1"/>
  <c r="AH12" i="10"/>
  <c r="BB12" i="10" s="1"/>
  <c r="AG12" i="10"/>
  <c r="BA12" i="10" s="1"/>
  <c r="AF12" i="10"/>
  <c r="AZ12" i="10" s="1"/>
  <c r="AE12" i="10"/>
  <c r="AY12" i="10" s="1"/>
  <c r="AD12" i="10"/>
  <c r="AX12" i="10" s="1"/>
  <c r="AC12" i="10"/>
  <c r="AW12" i="10" s="1"/>
  <c r="AB12" i="10"/>
  <c r="AV12" i="10" s="1"/>
  <c r="AA12" i="10"/>
  <c r="AU12" i="10" s="1"/>
  <c r="AJ11" i="10"/>
  <c r="BD11" i="10" s="1"/>
  <c r="AI11" i="10"/>
  <c r="BC11" i="10" s="1"/>
  <c r="AH11" i="10"/>
  <c r="BB11" i="10" s="1"/>
  <c r="AG11" i="10"/>
  <c r="BA11" i="10" s="1"/>
  <c r="AF11" i="10"/>
  <c r="AZ11" i="10" s="1"/>
  <c r="AE11" i="10"/>
  <c r="AY11" i="10" s="1"/>
  <c r="AD11" i="10"/>
  <c r="AX11" i="10" s="1"/>
  <c r="AC11" i="10"/>
  <c r="AW11" i="10" s="1"/>
  <c r="AB11" i="10"/>
  <c r="AV11" i="10" s="1"/>
  <c r="AA11" i="10"/>
  <c r="AU11" i="10" s="1"/>
  <c r="AJ10" i="10"/>
  <c r="BD10" i="10" s="1"/>
  <c r="AI10" i="10"/>
  <c r="BC10" i="10" s="1"/>
  <c r="AH10" i="10"/>
  <c r="BB10" i="10" s="1"/>
  <c r="AG10" i="10"/>
  <c r="BA10" i="10" s="1"/>
  <c r="AF10" i="10"/>
  <c r="AZ10" i="10" s="1"/>
  <c r="AE10" i="10"/>
  <c r="AY10" i="10" s="1"/>
  <c r="AD10" i="10"/>
  <c r="AX10" i="10" s="1"/>
  <c r="AC10" i="10"/>
  <c r="AW10" i="10" s="1"/>
  <c r="AB10" i="10"/>
  <c r="AV10" i="10" s="1"/>
  <c r="AA10" i="10"/>
  <c r="AJ9" i="10"/>
  <c r="BD9" i="10" s="1"/>
  <c r="AI9" i="10"/>
  <c r="BC9" i="10" s="1"/>
  <c r="AH9" i="10"/>
  <c r="BB9" i="10" s="1"/>
  <c r="AG9" i="10"/>
  <c r="BA9" i="10" s="1"/>
  <c r="AF9" i="10"/>
  <c r="AZ9" i="10" s="1"/>
  <c r="AE9" i="10"/>
  <c r="AY9" i="10" s="1"/>
  <c r="AD9" i="10"/>
  <c r="AX9" i="10" s="1"/>
  <c r="AC9" i="10"/>
  <c r="AW9" i="10" s="1"/>
  <c r="AB9" i="10"/>
  <c r="AV9" i="10" s="1"/>
  <c r="AA9" i="10"/>
  <c r="AU9" i="10" s="1"/>
  <c r="AJ8" i="10"/>
  <c r="BD8" i="10" s="1"/>
  <c r="AI8" i="10"/>
  <c r="BC8" i="10" s="1"/>
  <c r="AH8" i="10"/>
  <c r="BB8" i="10" s="1"/>
  <c r="AG8" i="10"/>
  <c r="BA8" i="10" s="1"/>
  <c r="AF8" i="10"/>
  <c r="AZ8" i="10" s="1"/>
  <c r="AE8" i="10"/>
  <c r="AY8" i="10" s="1"/>
  <c r="AD8" i="10"/>
  <c r="AX8" i="10" s="1"/>
  <c r="AC8" i="10"/>
  <c r="AW8" i="10" s="1"/>
  <c r="AB8" i="10"/>
  <c r="AV8" i="10" s="1"/>
  <c r="AA8" i="10"/>
  <c r="AU8" i="10" s="1"/>
  <c r="AJ7" i="10"/>
  <c r="BD7" i="10" s="1"/>
  <c r="AI7" i="10"/>
  <c r="BC7" i="10" s="1"/>
  <c r="AH7" i="10"/>
  <c r="BB7" i="10" s="1"/>
  <c r="AG7" i="10"/>
  <c r="BA7" i="10" s="1"/>
  <c r="AF7" i="10"/>
  <c r="AZ7" i="10" s="1"/>
  <c r="AE7" i="10"/>
  <c r="AY7" i="10" s="1"/>
  <c r="AD7" i="10"/>
  <c r="AX7" i="10" s="1"/>
  <c r="AC7" i="10"/>
  <c r="AW7" i="10" s="1"/>
  <c r="AB7" i="10"/>
  <c r="AV7" i="10" s="1"/>
  <c r="AA7" i="10"/>
  <c r="AU7" i="10" s="1"/>
  <c r="AJ6" i="10"/>
  <c r="BD6" i="10" s="1"/>
  <c r="AI6" i="10"/>
  <c r="BC6" i="10" s="1"/>
  <c r="AH6" i="10"/>
  <c r="BB6" i="10" s="1"/>
  <c r="AG6" i="10"/>
  <c r="BA6" i="10" s="1"/>
  <c r="AF6" i="10"/>
  <c r="AZ6" i="10" s="1"/>
  <c r="AE6" i="10"/>
  <c r="AY6" i="10" s="1"/>
  <c r="AD6" i="10"/>
  <c r="AX6" i="10" s="1"/>
  <c r="AC6" i="10"/>
  <c r="AW6" i="10" s="1"/>
  <c r="AB6" i="10"/>
  <c r="AV6" i="10" s="1"/>
  <c r="AA6" i="10"/>
  <c r="AU6" i="10" s="1"/>
  <c r="AJ5" i="10"/>
  <c r="BD5" i="10" s="1"/>
  <c r="AI5" i="10"/>
  <c r="BC5" i="10" s="1"/>
  <c r="AH5" i="10"/>
  <c r="AG5" i="10"/>
  <c r="AF5" i="10"/>
  <c r="AZ5" i="10" s="1"/>
  <c r="AE5" i="10"/>
  <c r="AY5" i="10" s="1"/>
  <c r="AD5" i="10"/>
  <c r="AX5" i="10" s="1"/>
  <c r="AC5" i="10"/>
  <c r="AW5" i="10" s="1"/>
  <c r="AB5" i="10"/>
  <c r="AV5" i="10" s="1"/>
  <c r="AA5" i="10"/>
  <c r="AU5" i="10" s="1"/>
  <c r="AJ4" i="10"/>
  <c r="AI4" i="10"/>
  <c r="AH4" i="10"/>
  <c r="BB4" i="10" s="1"/>
  <c r="AG4" i="10"/>
  <c r="BA4" i="10" s="1"/>
  <c r="AF4" i="10"/>
  <c r="AZ4" i="10" s="1"/>
  <c r="AE4" i="10"/>
  <c r="AY4" i="10" s="1"/>
  <c r="AD4" i="10"/>
  <c r="AC4" i="10"/>
  <c r="AB4" i="10"/>
  <c r="AA4" i="10"/>
  <c r="AU4" i="10" s="1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AL50" i="9"/>
  <c r="BF50" i="9" s="1"/>
  <c r="AK50" i="9"/>
  <c r="BE50" i="9" s="1"/>
  <c r="AJ50" i="9"/>
  <c r="BD50" i="9" s="1"/>
  <c r="AI50" i="9"/>
  <c r="BC50" i="9" s="1"/>
  <c r="AH50" i="9"/>
  <c r="BB50" i="9" s="1"/>
  <c r="AG50" i="9"/>
  <c r="AF50" i="9"/>
  <c r="AZ50" i="9" s="1"/>
  <c r="AE50" i="9"/>
  <c r="AY50" i="9" s="1"/>
  <c r="AD50" i="9"/>
  <c r="AX50" i="9" s="1"/>
  <c r="AC50" i="9"/>
  <c r="AW50" i="9" s="1"/>
  <c r="AB50" i="9"/>
  <c r="AV50" i="9" s="1"/>
  <c r="AA50" i="9"/>
  <c r="AU50" i="9" s="1"/>
  <c r="AL49" i="9"/>
  <c r="BF49" i="9" s="1"/>
  <c r="AK49" i="9"/>
  <c r="BE49" i="9" s="1"/>
  <c r="AJ49" i="9"/>
  <c r="BD49" i="9" s="1"/>
  <c r="AI49" i="9"/>
  <c r="BC49" i="9" s="1"/>
  <c r="AH49" i="9"/>
  <c r="BB49" i="9" s="1"/>
  <c r="AG49" i="9"/>
  <c r="BA49" i="9" s="1"/>
  <c r="AF49" i="9"/>
  <c r="AZ49" i="9" s="1"/>
  <c r="AE49" i="9"/>
  <c r="AY49" i="9" s="1"/>
  <c r="AD49" i="9"/>
  <c r="AX49" i="9" s="1"/>
  <c r="AC49" i="9"/>
  <c r="AW49" i="9" s="1"/>
  <c r="AB49" i="9"/>
  <c r="AV49" i="9" s="1"/>
  <c r="AA49" i="9"/>
  <c r="AU49" i="9" s="1"/>
  <c r="AL48" i="9"/>
  <c r="BF48" i="9" s="1"/>
  <c r="AK48" i="9"/>
  <c r="BE48" i="9" s="1"/>
  <c r="AJ48" i="9"/>
  <c r="BD48" i="9" s="1"/>
  <c r="AI48" i="9"/>
  <c r="BC48" i="9" s="1"/>
  <c r="AH48" i="9"/>
  <c r="BB48" i="9" s="1"/>
  <c r="AG48" i="9"/>
  <c r="BA48" i="9" s="1"/>
  <c r="AF48" i="9"/>
  <c r="AZ48" i="9" s="1"/>
  <c r="AE48" i="9"/>
  <c r="AY48" i="9" s="1"/>
  <c r="AD48" i="9"/>
  <c r="AX48" i="9" s="1"/>
  <c r="AC48" i="9"/>
  <c r="AW48" i="9" s="1"/>
  <c r="AB48" i="9"/>
  <c r="AV48" i="9" s="1"/>
  <c r="AA48" i="9"/>
  <c r="AU48" i="9" s="1"/>
  <c r="AL47" i="9"/>
  <c r="BF47" i="9" s="1"/>
  <c r="AK47" i="9"/>
  <c r="BE47" i="9" s="1"/>
  <c r="AJ47" i="9"/>
  <c r="BD47" i="9" s="1"/>
  <c r="AI47" i="9"/>
  <c r="BC47" i="9" s="1"/>
  <c r="AH47" i="9"/>
  <c r="BB47" i="9" s="1"/>
  <c r="AG47" i="9"/>
  <c r="BA47" i="9" s="1"/>
  <c r="AF47" i="9"/>
  <c r="AZ47" i="9" s="1"/>
  <c r="AE47" i="9"/>
  <c r="AY47" i="9" s="1"/>
  <c r="AD47" i="9"/>
  <c r="AX47" i="9" s="1"/>
  <c r="AC47" i="9"/>
  <c r="AW47" i="9" s="1"/>
  <c r="AB47" i="9"/>
  <c r="AV47" i="9" s="1"/>
  <c r="AA47" i="9"/>
  <c r="AU47" i="9" s="1"/>
  <c r="AL46" i="9"/>
  <c r="BF46" i="9" s="1"/>
  <c r="AK46" i="9"/>
  <c r="BE46" i="9" s="1"/>
  <c r="AJ46" i="9"/>
  <c r="BD46" i="9" s="1"/>
  <c r="AI46" i="9"/>
  <c r="BC46" i="9" s="1"/>
  <c r="AH46" i="9"/>
  <c r="BB46" i="9" s="1"/>
  <c r="AG46" i="9"/>
  <c r="BA46" i="9" s="1"/>
  <c r="AF46" i="9"/>
  <c r="AZ46" i="9" s="1"/>
  <c r="AE46" i="9"/>
  <c r="AY46" i="9" s="1"/>
  <c r="AD46" i="9"/>
  <c r="AX46" i="9" s="1"/>
  <c r="AC46" i="9"/>
  <c r="AW46" i="9" s="1"/>
  <c r="AB46" i="9"/>
  <c r="AV46" i="9" s="1"/>
  <c r="AA46" i="9"/>
  <c r="AU46" i="9" s="1"/>
  <c r="AL45" i="9"/>
  <c r="BF45" i="9" s="1"/>
  <c r="AK45" i="9"/>
  <c r="BE45" i="9" s="1"/>
  <c r="AJ45" i="9"/>
  <c r="BD45" i="9" s="1"/>
  <c r="AI45" i="9"/>
  <c r="BC45" i="9" s="1"/>
  <c r="AH45" i="9"/>
  <c r="BB45" i="9" s="1"/>
  <c r="AG45" i="9"/>
  <c r="BA45" i="9" s="1"/>
  <c r="AF45" i="9"/>
  <c r="AZ45" i="9" s="1"/>
  <c r="AE45" i="9"/>
  <c r="AY45" i="9" s="1"/>
  <c r="AD45" i="9"/>
  <c r="AX45" i="9" s="1"/>
  <c r="AC45" i="9"/>
  <c r="AW45" i="9" s="1"/>
  <c r="AB45" i="9"/>
  <c r="AV45" i="9" s="1"/>
  <c r="AA45" i="9"/>
  <c r="AU45" i="9" s="1"/>
  <c r="AL44" i="9"/>
  <c r="BF44" i="9" s="1"/>
  <c r="AK44" i="9"/>
  <c r="BE44" i="9" s="1"/>
  <c r="AJ44" i="9"/>
  <c r="BD44" i="9" s="1"/>
  <c r="AI44" i="9"/>
  <c r="BC44" i="9" s="1"/>
  <c r="AH44" i="9"/>
  <c r="BB44" i="9" s="1"/>
  <c r="AG44" i="9"/>
  <c r="BA44" i="9" s="1"/>
  <c r="AF44" i="9"/>
  <c r="AZ44" i="9" s="1"/>
  <c r="AE44" i="9"/>
  <c r="AY44" i="9" s="1"/>
  <c r="AD44" i="9"/>
  <c r="AX44" i="9" s="1"/>
  <c r="AC44" i="9"/>
  <c r="AW44" i="9" s="1"/>
  <c r="AB44" i="9"/>
  <c r="AV44" i="9" s="1"/>
  <c r="AA44" i="9"/>
  <c r="AU44" i="9" s="1"/>
  <c r="AL43" i="9"/>
  <c r="BF43" i="9" s="1"/>
  <c r="AK43" i="9"/>
  <c r="BE43" i="9" s="1"/>
  <c r="AJ43" i="9"/>
  <c r="BD43" i="9" s="1"/>
  <c r="AI43" i="9"/>
  <c r="BC43" i="9" s="1"/>
  <c r="AH43" i="9"/>
  <c r="BB43" i="9" s="1"/>
  <c r="AG43" i="9"/>
  <c r="AF43" i="9"/>
  <c r="AZ43" i="9" s="1"/>
  <c r="AE43" i="9"/>
  <c r="AY43" i="9" s="1"/>
  <c r="AD43" i="9"/>
  <c r="AX43" i="9" s="1"/>
  <c r="AC43" i="9"/>
  <c r="AW43" i="9" s="1"/>
  <c r="AB43" i="9"/>
  <c r="AV43" i="9" s="1"/>
  <c r="AA43" i="9"/>
  <c r="AU43" i="9" s="1"/>
  <c r="AL42" i="9"/>
  <c r="BF42" i="9" s="1"/>
  <c r="AK42" i="9"/>
  <c r="BE42" i="9" s="1"/>
  <c r="AJ42" i="9"/>
  <c r="BD42" i="9" s="1"/>
  <c r="AI42" i="9"/>
  <c r="BC42" i="9" s="1"/>
  <c r="AH42" i="9"/>
  <c r="BB42" i="9" s="1"/>
  <c r="AG42" i="9"/>
  <c r="BA42" i="9" s="1"/>
  <c r="AF42" i="9"/>
  <c r="AZ42" i="9" s="1"/>
  <c r="AE42" i="9"/>
  <c r="AY42" i="9" s="1"/>
  <c r="AD42" i="9"/>
  <c r="AX42" i="9" s="1"/>
  <c r="AC42" i="9"/>
  <c r="AW42" i="9" s="1"/>
  <c r="AB42" i="9"/>
  <c r="AV42" i="9" s="1"/>
  <c r="AA42" i="9"/>
  <c r="AU42" i="9" s="1"/>
  <c r="AL41" i="9"/>
  <c r="BF41" i="9" s="1"/>
  <c r="AK41" i="9"/>
  <c r="BE41" i="9" s="1"/>
  <c r="AJ41" i="9"/>
  <c r="BD41" i="9" s="1"/>
  <c r="AI41" i="9"/>
  <c r="BC41" i="9" s="1"/>
  <c r="AH41" i="9"/>
  <c r="BB41" i="9" s="1"/>
  <c r="AG41" i="9"/>
  <c r="BA41" i="9" s="1"/>
  <c r="AF41" i="9"/>
  <c r="AZ41" i="9" s="1"/>
  <c r="AE41" i="9"/>
  <c r="AY41" i="9" s="1"/>
  <c r="AD41" i="9"/>
  <c r="AX41" i="9" s="1"/>
  <c r="AC41" i="9"/>
  <c r="AW41" i="9" s="1"/>
  <c r="AB41" i="9"/>
  <c r="AV41" i="9" s="1"/>
  <c r="AA41" i="9"/>
  <c r="AU41" i="9" s="1"/>
  <c r="AL40" i="9"/>
  <c r="BF40" i="9" s="1"/>
  <c r="AK40" i="9"/>
  <c r="AJ40" i="9"/>
  <c r="BD40" i="9" s="1"/>
  <c r="AI40" i="9"/>
  <c r="BC40" i="9" s="1"/>
  <c r="AH40" i="9"/>
  <c r="BB40" i="9" s="1"/>
  <c r="AG40" i="9"/>
  <c r="BA40" i="9" s="1"/>
  <c r="AF40" i="9"/>
  <c r="AZ40" i="9" s="1"/>
  <c r="AE40" i="9"/>
  <c r="AD40" i="9"/>
  <c r="AC40" i="9"/>
  <c r="AW40" i="9" s="1"/>
  <c r="AB40" i="9"/>
  <c r="AV40" i="9" s="1"/>
  <c r="AA40" i="9"/>
  <c r="AU40" i="9" s="1"/>
  <c r="AL39" i="9"/>
  <c r="BF39" i="9" s="1"/>
  <c r="AK39" i="9"/>
  <c r="BE39" i="9" s="1"/>
  <c r="AJ39" i="9"/>
  <c r="BD39" i="9" s="1"/>
  <c r="AI39" i="9"/>
  <c r="AH39" i="9"/>
  <c r="AG39" i="9"/>
  <c r="AF39" i="9"/>
  <c r="AZ39" i="9" s="1"/>
  <c r="AE39" i="9"/>
  <c r="AD39" i="9"/>
  <c r="AX39" i="9" s="1"/>
  <c r="AC39" i="9"/>
  <c r="AB39" i="9"/>
  <c r="AA39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AK31" i="9"/>
  <c r="BE31" i="9" s="1"/>
  <c r="AJ31" i="9"/>
  <c r="BD31" i="9" s="1"/>
  <c r="AI31" i="9"/>
  <c r="BC31" i="9" s="1"/>
  <c r="AH31" i="9"/>
  <c r="AG31" i="9"/>
  <c r="BA31" i="9" s="1"/>
  <c r="AF31" i="9"/>
  <c r="AZ31" i="9" s="1"/>
  <c r="AE31" i="9"/>
  <c r="AY31" i="9" s="1"/>
  <c r="AD31" i="9"/>
  <c r="AX31" i="9" s="1"/>
  <c r="AC31" i="9"/>
  <c r="AW31" i="9" s="1"/>
  <c r="AB31" i="9"/>
  <c r="AV31" i="9" s="1"/>
  <c r="AA31" i="9"/>
  <c r="AU31" i="9" s="1"/>
  <c r="AK30" i="9"/>
  <c r="BE30" i="9" s="1"/>
  <c r="AJ30" i="9"/>
  <c r="BD30" i="9" s="1"/>
  <c r="AI30" i="9"/>
  <c r="BC30" i="9" s="1"/>
  <c r="AH30" i="9"/>
  <c r="BB30" i="9" s="1"/>
  <c r="AG30" i="9"/>
  <c r="BA30" i="9" s="1"/>
  <c r="AF30" i="9"/>
  <c r="AZ30" i="9" s="1"/>
  <c r="AE30" i="9"/>
  <c r="AY30" i="9" s="1"/>
  <c r="AD30" i="9"/>
  <c r="AX30" i="9" s="1"/>
  <c r="AC30" i="9"/>
  <c r="AW30" i="9" s="1"/>
  <c r="AB30" i="9"/>
  <c r="AV30" i="9" s="1"/>
  <c r="AA30" i="9"/>
  <c r="AU30" i="9" s="1"/>
  <c r="AK29" i="9"/>
  <c r="BE29" i="9" s="1"/>
  <c r="AJ29" i="9"/>
  <c r="BD29" i="9" s="1"/>
  <c r="AI29" i="9"/>
  <c r="BC29" i="9" s="1"/>
  <c r="AH29" i="9"/>
  <c r="BB29" i="9" s="1"/>
  <c r="AG29" i="9"/>
  <c r="BA29" i="9" s="1"/>
  <c r="AF29" i="9"/>
  <c r="AZ29" i="9" s="1"/>
  <c r="AE29" i="9"/>
  <c r="AY29" i="9" s="1"/>
  <c r="AD29" i="9"/>
  <c r="AX29" i="9" s="1"/>
  <c r="AC29" i="9"/>
  <c r="AW29" i="9" s="1"/>
  <c r="AB29" i="9"/>
  <c r="AV29" i="9" s="1"/>
  <c r="AA29" i="9"/>
  <c r="AU29" i="9" s="1"/>
  <c r="AK28" i="9"/>
  <c r="BE28" i="9" s="1"/>
  <c r="AJ28" i="9"/>
  <c r="BD28" i="9" s="1"/>
  <c r="AI28" i="9"/>
  <c r="BC28" i="9" s="1"/>
  <c r="AH28" i="9"/>
  <c r="AG28" i="9"/>
  <c r="BA28" i="9" s="1"/>
  <c r="AF28" i="9"/>
  <c r="AZ28" i="9" s="1"/>
  <c r="AE28" i="9"/>
  <c r="AY28" i="9" s="1"/>
  <c r="AD28" i="9"/>
  <c r="AX28" i="9" s="1"/>
  <c r="AC28" i="9"/>
  <c r="AW28" i="9" s="1"/>
  <c r="AB28" i="9"/>
  <c r="AV28" i="9" s="1"/>
  <c r="AA28" i="9"/>
  <c r="AU28" i="9" s="1"/>
  <c r="AK27" i="9"/>
  <c r="BE27" i="9" s="1"/>
  <c r="AJ27" i="9"/>
  <c r="BD27" i="9" s="1"/>
  <c r="AI27" i="9"/>
  <c r="BC27" i="9" s="1"/>
  <c r="AH27" i="9"/>
  <c r="BB27" i="9" s="1"/>
  <c r="AG27" i="9"/>
  <c r="BA27" i="9" s="1"/>
  <c r="AF27" i="9"/>
  <c r="AZ27" i="9" s="1"/>
  <c r="AE27" i="9"/>
  <c r="AY27" i="9" s="1"/>
  <c r="AD27" i="9"/>
  <c r="AX27" i="9" s="1"/>
  <c r="AC27" i="9"/>
  <c r="AW27" i="9" s="1"/>
  <c r="AB27" i="9"/>
  <c r="AV27" i="9" s="1"/>
  <c r="AA27" i="9"/>
  <c r="AU27" i="9" s="1"/>
  <c r="AK26" i="9"/>
  <c r="BE26" i="9" s="1"/>
  <c r="AJ26" i="9"/>
  <c r="BD26" i="9" s="1"/>
  <c r="AI26" i="9"/>
  <c r="BC26" i="9" s="1"/>
  <c r="AH26" i="9"/>
  <c r="BB26" i="9" s="1"/>
  <c r="AG26" i="9"/>
  <c r="BA26" i="9" s="1"/>
  <c r="AF26" i="9"/>
  <c r="AZ26" i="9" s="1"/>
  <c r="AE26" i="9"/>
  <c r="AY26" i="9" s="1"/>
  <c r="AD26" i="9"/>
  <c r="AX26" i="9" s="1"/>
  <c r="AC26" i="9"/>
  <c r="AW26" i="9" s="1"/>
  <c r="AB26" i="9"/>
  <c r="AV26" i="9" s="1"/>
  <c r="AA26" i="9"/>
  <c r="AU26" i="9" s="1"/>
  <c r="AK25" i="9"/>
  <c r="BE25" i="9" s="1"/>
  <c r="AJ25" i="9"/>
  <c r="BD25" i="9" s="1"/>
  <c r="AI25" i="9"/>
  <c r="BC25" i="9" s="1"/>
  <c r="AH25" i="9"/>
  <c r="BB25" i="9" s="1"/>
  <c r="AG25" i="9"/>
  <c r="BA25" i="9" s="1"/>
  <c r="AF25" i="9"/>
  <c r="AZ25" i="9" s="1"/>
  <c r="AE25" i="9"/>
  <c r="AY25" i="9" s="1"/>
  <c r="AD25" i="9"/>
  <c r="AX25" i="9" s="1"/>
  <c r="AC25" i="9"/>
  <c r="AW25" i="9" s="1"/>
  <c r="AB25" i="9"/>
  <c r="AV25" i="9" s="1"/>
  <c r="AA25" i="9"/>
  <c r="AU25" i="9" s="1"/>
  <c r="AK24" i="9"/>
  <c r="BE24" i="9" s="1"/>
  <c r="AJ24" i="9"/>
  <c r="BD24" i="9" s="1"/>
  <c r="AI24" i="9"/>
  <c r="BC24" i="9" s="1"/>
  <c r="AH24" i="9"/>
  <c r="BB24" i="9" s="1"/>
  <c r="AG24" i="9"/>
  <c r="BA24" i="9" s="1"/>
  <c r="AF24" i="9"/>
  <c r="AZ24" i="9" s="1"/>
  <c r="AE24" i="9"/>
  <c r="AY24" i="9" s="1"/>
  <c r="AD24" i="9"/>
  <c r="AX24" i="9" s="1"/>
  <c r="AC24" i="9"/>
  <c r="AW24" i="9" s="1"/>
  <c r="AB24" i="9"/>
  <c r="AV24" i="9" s="1"/>
  <c r="AA24" i="9"/>
  <c r="AU24" i="9" s="1"/>
  <c r="AK23" i="9"/>
  <c r="BE23" i="9" s="1"/>
  <c r="AJ23" i="9"/>
  <c r="BD23" i="9" s="1"/>
  <c r="AI23" i="9"/>
  <c r="BC23" i="9" s="1"/>
  <c r="AH23" i="9"/>
  <c r="BB23" i="9" s="1"/>
  <c r="AG23" i="9"/>
  <c r="BA23" i="9" s="1"/>
  <c r="AF23" i="9"/>
  <c r="AZ23" i="9" s="1"/>
  <c r="AE23" i="9"/>
  <c r="AY23" i="9" s="1"/>
  <c r="AD23" i="9"/>
  <c r="AX23" i="9" s="1"/>
  <c r="AC23" i="9"/>
  <c r="AW23" i="9" s="1"/>
  <c r="AB23" i="9"/>
  <c r="AV23" i="9" s="1"/>
  <c r="AA23" i="9"/>
  <c r="AU23" i="9" s="1"/>
  <c r="AK22" i="9"/>
  <c r="AJ22" i="9"/>
  <c r="BD22" i="9" s="1"/>
  <c r="AI22" i="9"/>
  <c r="AH22" i="9"/>
  <c r="BB22" i="9" s="1"/>
  <c r="AG22" i="9"/>
  <c r="BA22" i="9" s="1"/>
  <c r="AF22" i="9"/>
  <c r="AZ22" i="9" s="1"/>
  <c r="AE22" i="9"/>
  <c r="AD22" i="9"/>
  <c r="AX22" i="9" s="1"/>
  <c r="AC22" i="9"/>
  <c r="AW22" i="9" s="1"/>
  <c r="AB22" i="9"/>
  <c r="AV22" i="9" s="1"/>
  <c r="AA22" i="9"/>
  <c r="AU22" i="9" s="1"/>
  <c r="AK21" i="9"/>
  <c r="BE21" i="9" s="1"/>
  <c r="AJ21" i="9"/>
  <c r="AI21" i="9"/>
  <c r="BC21" i="9" s="1"/>
  <c r="AH21" i="9"/>
  <c r="BB21" i="9" s="1"/>
  <c r="AG21" i="9"/>
  <c r="BA21" i="9" s="1"/>
  <c r="AF21" i="9"/>
  <c r="AE21" i="9"/>
  <c r="AY21" i="9" s="1"/>
  <c r="AD21" i="9"/>
  <c r="AX21" i="9" s="1"/>
  <c r="AC21" i="9"/>
  <c r="AW21" i="9" s="1"/>
  <c r="AB21" i="9"/>
  <c r="AV21" i="9" s="1"/>
  <c r="AA21" i="9"/>
  <c r="AU21" i="9" s="1"/>
  <c r="R16" i="9"/>
  <c r="M16" i="9"/>
  <c r="L16" i="9"/>
  <c r="K16" i="9"/>
  <c r="I16" i="9"/>
  <c r="G16" i="9"/>
  <c r="F16" i="9"/>
  <c r="D16" i="9"/>
  <c r="C16" i="9"/>
  <c r="B16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J13" i="9"/>
  <c r="BD13" i="9" s="1"/>
  <c r="AI13" i="9"/>
  <c r="BC13" i="9" s="1"/>
  <c r="AH13" i="9"/>
  <c r="BB13" i="9" s="1"/>
  <c r="AG13" i="9"/>
  <c r="BA13" i="9" s="1"/>
  <c r="AF13" i="9"/>
  <c r="AZ13" i="9" s="1"/>
  <c r="AE13" i="9"/>
  <c r="AY13" i="9" s="1"/>
  <c r="AD13" i="9"/>
  <c r="AX13" i="9" s="1"/>
  <c r="AC13" i="9"/>
  <c r="AW13" i="9" s="1"/>
  <c r="AB13" i="9"/>
  <c r="AV13" i="9" s="1"/>
  <c r="AA13" i="9"/>
  <c r="AU13" i="9" s="1"/>
  <c r="AJ12" i="9"/>
  <c r="BD12" i="9" s="1"/>
  <c r="AI12" i="9"/>
  <c r="BC12" i="9" s="1"/>
  <c r="AH12" i="9"/>
  <c r="BB12" i="9" s="1"/>
  <c r="AG12" i="9"/>
  <c r="BA12" i="9" s="1"/>
  <c r="AF12" i="9"/>
  <c r="AZ12" i="9" s="1"/>
  <c r="AE12" i="9"/>
  <c r="AY12" i="9" s="1"/>
  <c r="AD12" i="9"/>
  <c r="AX12" i="9" s="1"/>
  <c r="AC12" i="9"/>
  <c r="AW12" i="9" s="1"/>
  <c r="AB12" i="9"/>
  <c r="AV12" i="9" s="1"/>
  <c r="AA12" i="9"/>
  <c r="AU12" i="9" s="1"/>
  <c r="AJ11" i="9"/>
  <c r="BD11" i="9" s="1"/>
  <c r="AI11" i="9"/>
  <c r="BC11" i="9" s="1"/>
  <c r="AH11" i="9"/>
  <c r="BB11" i="9" s="1"/>
  <c r="AG11" i="9"/>
  <c r="BA11" i="9" s="1"/>
  <c r="AF11" i="9"/>
  <c r="AZ11" i="9" s="1"/>
  <c r="AE11" i="9"/>
  <c r="AY11" i="9" s="1"/>
  <c r="AD11" i="9"/>
  <c r="AX11" i="9" s="1"/>
  <c r="AC11" i="9"/>
  <c r="AW11" i="9" s="1"/>
  <c r="AB11" i="9"/>
  <c r="AV11" i="9" s="1"/>
  <c r="AA11" i="9"/>
  <c r="AU11" i="9" s="1"/>
  <c r="AJ10" i="9"/>
  <c r="BD10" i="9" s="1"/>
  <c r="AI10" i="9"/>
  <c r="BC10" i="9" s="1"/>
  <c r="AH10" i="9"/>
  <c r="BB10" i="9" s="1"/>
  <c r="AG10" i="9"/>
  <c r="BA10" i="9" s="1"/>
  <c r="AF10" i="9"/>
  <c r="AZ10" i="9" s="1"/>
  <c r="AE10" i="9"/>
  <c r="AY10" i="9" s="1"/>
  <c r="AD10" i="9"/>
  <c r="AX10" i="9" s="1"/>
  <c r="AC10" i="9"/>
  <c r="AW10" i="9" s="1"/>
  <c r="AB10" i="9"/>
  <c r="AV10" i="9" s="1"/>
  <c r="AA10" i="9"/>
  <c r="AU10" i="9" s="1"/>
  <c r="AJ9" i="9"/>
  <c r="BD9" i="9" s="1"/>
  <c r="AI9" i="9"/>
  <c r="BC9" i="9" s="1"/>
  <c r="AH9" i="9"/>
  <c r="BB9" i="9" s="1"/>
  <c r="AG9" i="9"/>
  <c r="BA9" i="9" s="1"/>
  <c r="AF9" i="9"/>
  <c r="AZ9" i="9" s="1"/>
  <c r="AE9" i="9"/>
  <c r="AY9" i="9" s="1"/>
  <c r="AD9" i="9"/>
  <c r="AX9" i="9" s="1"/>
  <c r="AC9" i="9"/>
  <c r="AW9" i="9" s="1"/>
  <c r="AB9" i="9"/>
  <c r="AV9" i="9" s="1"/>
  <c r="AA9" i="9"/>
  <c r="AU9" i="9" s="1"/>
  <c r="AJ8" i="9"/>
  <c r="BD8" i="9" s="1"/>
  <c r="AI8" i="9"/>
  <c r="BC8" i="9" s="1"/>
  <c r="AH8" i="9"/>
  <c r="BB8" i="9" s="1"/>
  <c r="AG8" i="9"/>
  <c r="BA8" i="9" s="1"/>
  <c r="AF8" i="9"/>
  <c r="AZ8" i="9" s="1"/>
  <c r="AE8" i="9"/>
  <c r="AY8" i="9" s="1"/>
  <c r="AD8" i="9"/>
  <c r="AX8" i="9" s="1"/>
  <c r="AC8" i="9"/>
  <c r="AW8" i="9" s="1"/>
  <c r="AB8" i="9"/>
  <c r="AV8" i="9" s="1"/>
  <c r="AA8" i="9"/>
  <c r="AU8" i="9" s="1"/>
  <c r="AJ7" i="9"/>
  <c r="BD7" i="9" s="1"/>
  <c r="AI7" i="9"/>
  <c r="BC7" i="9" s="1"/>
  <c r="AH7" i="9"/>
  <c r="BB7" i="9" s="1"/>
  <c r="AG7" i="9"/>
  <c r="BA7" i="9" s="1"/>
  <c r="AF7" i="9"/>
  <c r="AZ7" i="9" s="1"/>
  <c r="AE7" i="9"/>
  <c r="AY7" i="9" s="1"/>
  <c r="AD7" i="9"/>
  <c r="AX7" i="9" s="1"/>
  <c r="AC7" i="9"/>
  <c r="AW7" i="9" s="1"/>
  <c r="AB7" i="9"/>
  <c r="AV7" i="9" s="1"/>
  <c r="AA7" i="9"/>
  <c r="AU7" i="9" s="1"/>
  <c r="AJ6" i="9"/>
  <c r="BD6" i="9" s="1"/>
  <c r="AI6" i="9"/>
  <c r="BC6" i="9" s="1"/>
  <c r="AH6" i="9"/>
  <c r="BB6" i="9" s="1"/>
  <c r="AG6" i="9"/>
  <c r="BA6" i="9" s="1"/>
  <c r="AF6" i="9"/>
  <c r="AZ6" i="9" s="1"/>
  <c r="AE6" i="9"/>
  <c r="AY6" i="9" s="1"/>
  <c r="AD6" i="9"/>
  <c r="AX6" i="9" s="1"/>
  <c r="AC6" i="9"/>
  <c r="AW6" i="9" s="1"/>
  <c r="AB6" i="9"/>
  <c r="AV6" i="9" s="1"/>
  <c r="AA6" i="9"/>
  <c r="AJ5" i="9"/>
  <c r="BD5" i="9" s="1"/>
  <c r="AI5" i="9"/>
  <c r="BC5" i="9" s="1"/>
  <c r="AH5" i="9"/>
  <c r="BB5" i="9" s="1"/>
  <c r="AG5" i="9"/>
  <c r="BA5" i="9" s="1"/>
  <c r="AF5" i="9"/>
  <c r="AE5" i="9"/>
  <c r="AD5" i="9"/>
  <c r="AX5" i="9" s="1"/>
  <c r="AC5" i="9"/>
  <c r="AW5" i="9" s="1"/>
  <c r="AB5" i="9"/>
  <c r="AV5" i="9" s="1"/>
  <c r="AA5" i="9"/>
  <c r="AU5" i="9" s="1"/>
  <c r="AJ4" i="9"/>
  <c r="AI4" i="9"/>
  <c r="AH4" i="9"/>
  <c r="AG4" i="9"/>
  <c r="BA4" i="9" s="1"/>
  <c r="AF4" i="9"/>
  <c r="AZ4" i="9" s="1"/>
  <c r="AE4" i="9"/>
  <c r="AD4" i="9"/>
  <c r="AC4" i="9"/>
  <c r="AB4" i="9"/>
  <c r="AA4" i="9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L50" i="8"/>
  <c r="BF50" i="8" s="1"/>
  <c r="AK50" i="8"/>
  <c r="BE50" i="8" s="1"/>
  <c r="AJ50" i="8"/>
  <c r="BD50" i="8" s="1"/>
  <c r="AI50" i="8"/>
  <c r="BC50" i="8" s="1"/>
  <c r="AH50" i="8"/>
  <c r="BB50" i="8" s="1"/>
  <c r="AG50" i="8"/>
  <c r="BA50" i="8" s="1"/>
  <c r="AF50" i="8"/>
  <c r="AZ50" i="8" s="1"/>
  <c r="AE50" i="8"/>
  <c r="AY50" i="8" s="1"/>
  <c r="AD50" i="8"/>
  <c r="AX50" i="8" s="1"/>
  <c r="AC50" i="8"/>
  <c r="AW50" i="8" s="1"/>
  <c r="AB50" i="8"/>
  <c r="AV50" i="8" s="1"/>
  <c r="AA50" i="8"/>
  <c r="AU50" i="8" s="1"/>
  <c r="AL49" i="8"/>
  <c r="BF49" i="8" s="1"/>
  <c r="AK49" i="8"/>
  <c r="BE49" i="8" s="1"/>
  <c r="AJ49" i="8"/>
  <c r="BD49" i="8" s="1"/>
  <c r="AI49" i="8"/>
  <c r="BC49" i="8" s="1"/>
  <c r="AH49" i="8"/>
  <c r="BB49" i="8" s="1"/>
  <c r="AG49" i="8"/>
  <c r="BA49" i="8" s="1"/>
  <c r="AF49" i="8"/>
  <c r="AZ49" i="8" s="1"/>
  <c r="AE49" i="8"/>
  <c r="AY49" i="8" s="1"/>
  <c r="AD49" i="8"/>
  <c r="AX49" i="8" s="1"/>
  <c r="AC49" i="8"/>
  <c r="AW49" i="8" s="1"/>
  <c r="AB49" i="8"/>
  <c r="AV49" i="8" s="1"/>
  <c r="AA49" i="8"/>
  <c r="AU49" i="8" s="1"/>
  <c r="AL48" i="8"/>
  <c r="BF48" i="8" s="1"/>
  <c r="AK48" i="8"/>
  <c r="BE48" i="8" s="1"/>
  <c r="AJ48" i="8"/>
  <c r="BD48" i="8" s="1"/>
  <c r="AI48" i="8"/>
  <c r="BC48" i="8" s="1"/>
  <c r="AH48" i="8"/>
  <c r="BB48" i="8" s="1"/>
  <c r="AG48" i="8"/>
  <c r="BA48" i="8" s="1"/>
  <c r="AF48" i="8"/>
  <c r="AZ48" i="8" s="1"/>
  <c r="AE48" i="8"/>
  <c r="AY48" i="8" s="1"/>
  <c r="AD48" i="8"/>
  <c r="AX48" i="8" s="1"/>
  <c r="AC48" i="8"/>
  <c r="AW48" i="8" s="1"/>
  <c r="AB48" i="8"/>
  <c r="AV48" i="8" s="1"/>
  <c r="AA48" i="8"/>
  <c r="AU48" i="8" s="1"/>
  <c r="AL47" i="8"/>
  <c r="BF47" i="8" s="1"/>
  <c r="AK47" i="8"/>
  <c r="BE47" i="8" s="1"/>
  <c r="AJ47" i="8"/>
  <c r="BD47" i="8" s="1"/>
  <c r="AI47" i="8"/>
  <c r="BC47" i="8" s="1"/>
  <c r="AH47" i="8"/>
  <c r="BB47" i="8" s="1"/>
  <c r="AG47" i="8"/>
  <c r="BA47" i="8" s="1"/>
  <c r="AF47" i="8"/>
  <c r="AZ47" i="8" s="1"/>
  <c r="AE47" i="8"/>
  <c r="AY47" i="8" s="1"/>
  <c r="AD47" i="8"/>
  <c r="AX47" i="8" s="1"/>
  <c r="AC47" i="8"/>
  <c r="AW47" i="8" s="1"/>
  <c r="AB47" i="8"/>
  <c r="AV47" i="8" s="1"/>
  <c r="AA47" i="8"/>
  <c r="AU47" i="8" s="1"/>
  <c r="AL46" i="8"/>
  <c r="BF46" i="8" s="1"/>
  <c r="AK46" i="8"/>
  <c r="BE46" i="8" s="1"/>
  <c r="AJ46" i="8"/>
  <c r="BD46" i="8" s="1"/>
  <c r="AI46" i="8"/>
  <c r="BC46" i="8" s="1"/>
  <c r="AH46" i="8"/>
  <c r="BB46" i="8" s="1"/>
  <c r="AG46" i="8"/>
  <c r="BA46" i="8" s="1"/>
  <c r="AF46" i="8"/>
  <c r="AZ46" i="8" s="1"/>
  <c r="AE46" i="8"/>
  <c r="AY46" i="8" s="1"/>
  <c r="AD46" i="8"/>
  <c r="AX46" i="8" s="1"/>
  <c r="AC46" i="8"/>
  <c r="AW46" i="8" s="1"/>
  <c r="AB46" i="8"/>
  <c r="AV46" i="8" s="1"/>
  <c r="AA46" i="8"/>
  <c r="AU46" i="8" s="1"/>
  <c r="AL45" i="8"/>
  <c r="BF45" i="8" s="1"/>
  <c r="AK45" i="8"/>
  <c r="BE45" i="8" s="1"/>
  <c r="AJ45" i="8"/>
  <c r="BD45" i="8" s="1"/>
  <c r="AI45" i="8"/>
  <c r="BC45" i="8" s="1"/>
  <c r="AH45" i="8"/>
  <c r="BB45" i="8" s="1"/>
  <c r="AG45" i="8"/>
  <c r="BA45" i="8" s="1"/>
  <c r="AF45" i="8"/>
  <c r="AZ45" i="8" s="1"/>
  <c r="AE45" i="8"/>
  <c r="AY45" i="8" s="1"/>
  <c r="AD45" i="8"/>
  <c r="AX45" i="8" s="1"/>
  <c r="AC45" i="8"/>
  <c r="AW45" i="8" s="1"/>
  <c r="AB45" i="8"/>
  <c r="AV45" i="8" s="1"/>
  <c r="AA45" i="8"/>
  <c r="AU45" i="8" s="1"/>
  <c r="AL44" i="8"/>
  <c r="BF44" i="8" s="1"/>
  <c r="AK44" i="8"/>
  <c r="BE44" i="8" s="1"/>
  <c r="AJ44" i="8"/>
  <c r="BD44" i="8" s="1"/>
  <c r="AI44" i="8"/>
  <c r="BC44" i="8" s="1"/>
  <c r="AH44" i="8"/>
  <c r="BB44" i="8" s="1"/>
  <c r="AG44" i="8"/>
  <c r="BA44" i="8" s="1"/>
  <c r="AF44" i="8"/>
  <c r="AZ44" i="8" s="1"/>
  <c r="AE44" i="8"/>
  <c r="AY44" i="8" s="1"/>
  <c r="AD44" i="8"/>
  <c r="AX44" i="8" s="1"/>
  <c r="AC44" i="8"/>
  <c r="AW44" i="8" s="1"/>
  <c r="AB44" i="8"/>
  <c r="AV44" i="8" s="1"/>
  <c r="AA44" i="8"/>
  <c r="AU44" i="8" s="1"/>
  <c r="AL43" i="8"/>
  <c r="BF43" i="8" s="1"/>
  <c r="AK43" i="8"/>
  <c r="BE43" i="8" s="1"/>
  <c r="AJ43" i="8"/>
  <c r="BD43" i="8" s="1"/>
  <c r="AI43" i="8"/>
  <c r="BC43" i="8" s="1"/>
  <c r="AH43" i="8"/>
  <c r="BB43" i="8" s="1"/>
  <c r="AG43" i="8"/>
  <c r="BA43" i="8" s="1"/>
  <c r="AF43" i="8"/>
  <c r="AZ43" i="8" s="1"/>
  <c r="AE43" i="8"/>
  <c r="AY43" i="8" s="1"/>
  <c r="AD43" i="8"/>
  <c r="AX43" i="8" s="1"/>
  <c r="AC43" i="8"/>
  <c r="AW43" i="8" s="1"/>
  <c r="AB43" i="8"/>
  <c r="AV43" i="8" s="1"/>
  <c r="AA43" i="8"/>
  <c r="AU43" i="8" s="1"/>
  <c r="AL42" i="8"/>
  <c r="BF42" i="8" s="1"/>
  <c r="AK42" i="8"/>
  <c r="BE42" i="8" s="1"/>
  <c r="AJ42" i="8"/>
  <c r="BD42" i="8" s="1"/>
  <c r="AI42" i="8"/>
  <c r="BC42" i="8" s="1"/>
  <c r="AH42" i="8"/>
  <c r="BB42" i="8" s="1"/>
  <c r="AG42" i="8"/>
  <c r="BA42" i="8" s="1"/>
  <c r="AF42" i="8"/>
  <c r="AZ42" i="8" s="1"/>
  <c r="AE42" i="8"/>
  <c r="AY42" i="8" s="1"/>
  <c r="AD42" i="8"/>
  <c r="AX42" i="8" s="1"/>
  <c r="AC42" i="8"/>
  <c r="AW42" i="8" s="1"/>
  <c r="AB42" i="8"/>
  <c r="AV42" i="8" s="1"/>
  <c r="AA42" i="8"/>
  <c r="AU42" i="8" s="1"/>
  <c r="AL41" i="8"/>
  <c r="BF41" i="8" s="1"/>
  <c r="AK41" i="8"/>
  <c r="BE41" i="8" s="1"/>
  <c r="AJ41" i="8"/>
  <c r="BD41" i="8" s="1"/>
  <c r="AI41" i="8"/>
  <c r="BC41" i="8" s="1"/>
  <c r="AH41" i="8"/>
  <c r="BB41" i="8" s="1"/>
  <c r="AG41" i="8"/>
  <c r="BA41" i="8" s="1"/>
  <c r="AF41" i="8"/>
  <c r="AZ41" i="8" s="1"/>
  <c r="AE41" i="8"/>
  <c r="AY41" i="8" s="1"/>
  <c r="AD41" i="8"/>
  <c r="AX41" i="8" s="1"/>
  <c r="AC41" i="8"/>
  <c r="AW41" i="8" s="1"/>
  <c r="AB41" i="8"/>
  <c r="AV41" i="8" s="1"/>
  <c r="AA41" i="8"/>
  <c r="AU41" i="8" s="1"/>
  <c r="AL40" i="8"/>
  <c r="BF40" i="8" s="1"/>
  <c r="AK40" i="8"/>
  <c r="BE40" i="8" s="1"/>
  <c r="AJ40" i="8"/>
  <c r="BD40" i="8" s="1"/>
  <c r="AI40" i="8"/>
  <c r="BC40" i="8" s="1"/>
  <c r="AH40" i="8"/>
  <c r="BB40" i="8" s="1"/>
  <c r="AG40" i="8"/>
  <c r="BA40" i="8" s="1"/>
  <c r="AF40" i="8"/>
  <c r="AZ40" i="8" s="1"/>
  <c r="AE40" i="8"/>
  <c r="AY40" i="8" s="1"/>
  <c r="AD40" i="8"/>
  <c r="AX40" i="8" s="1"/>
  <c r="AC40" i="8"/>
  <c r="AW40" i="8" s="1"/>
  <c r="AB40" i="8"/>
  <c r="AV40" i="8" s="1"/>
  <c r="AA40" i="8"/>
  <c r="AU40" i="8" s="1"/>
  <c r="AL39" i="8"/>
  <c r="BF39" i="8" s="1"/>
  <c r="AK39" i="8"/>
  <c r="BE39" i="8" s="1"/>
  <c r="AJ39" i="8"/>
  <c r="BD39" i="8" s="1"/>
  <c r="AI39" i="8"/>
  <c r="AH39" i="8"/>
  <c r="AG39" i="8"/>
  <c r="AF39" i="8"/>
  <c r="AZ39" i="8" s="1"/>
  <c r="AE39" i="8"/>
  <c r="AD39" i="8"/>
  <c r="AC39" i="8"/>
  <c r="AB39" i="8"/>
  <c r="AA39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K31" i="8"/>
  <c r="BE31" i="8" s="1"/>
  <c r="AJ31" i="8"/>
  <c r="BD31" i="8" s="1"/>
  <c r="AI31" i="8"/>
  <c r="BC31" i="8" s="1"/>
  <c r="AH31" i="8"/>
  <c r="BB31" i="8" s="1"/>
  <c r="AG31" i="8"/>
  <c r="BA31" i="8" s="1"/>
  <c r="AF31" i="8"/>
  <c r="AZ31" i="8" s="1"/>
  <c r="AE31" i="8"/>
  <c r="AY31" i="8" s="1"/>
  <c r="AD31" i="8"/>
  <c r="AX31" i="8" s="1"/>
  <c r="AC31" i="8"/>
  <c r="AW31" i="8" s="1"/>
  <c r="AB31" i="8"/>
  <c r="AV31" i="8" s="1"/>
  <c r="AA31" i="8"/>
  <c r="AU31" i="8" s="1"/>
  <c r="AK30" i="8"/>
  <c r="BE30" i="8" s="1"/>
  <c r="AJ30" i="8"/>
  <c r="BD30" i="8" s="1"/>
  <c r="AI30" i="8"/>
  <c r="BC30" i="8" s="1"/>
  <c r="AH30" i="8"/>
  <c r="BB30" i="8" s="1"/>
  <c r="AG30" i="8"/>
  <c r="BA30" i="8" s="1"/>
  <c r="AF30" i="8"/>
  <c r="AZ30" i="8" s="1"/>
  <c r="AE30" i="8"/>
  <c r="AY30" i="8" s="1"/>
  <c r="AD30" i="8"/>
  <c r="AX30" i="8" s="1"/>
  <c r="AC30" i="8"/>
  <c r="AW30" i="8" s="1"/>
  <c r="AB30" i="8"/>
  <c r="AV30" i="8" s="1"/>
  <c r="AA30" i="8"/>
  <c r="AK29" i="8"/>
  <c r="BE29" i="8" s="1"/>
  <c r="AJ29" i="8"/>
  <c r="BD29" i="8" s="1"/>
  <c r="AI29" i="8"/>
  <c r="BC29" i="8" s="1"/>
  <c r="AH29" i="8"/>
  <c r="BB29" i="8" s="1"/>
  <c r="AG29" i="8"/>
  <c r="BA29" i="8" s="1"/>
  <c r="AF29" i="8"/>
  <c r="AZ29" i="8" s="1"/>
  <c r="AE29" i="8"/>
  <c r="AY29" i="8" s="1"/>
  <c r="AD29" i="8"/>
  <c r="AC29" i="8"/>
  <c r="AW29" i="8" s="1"/>
  <c r="AB29" i="8"/>
  <c r="AV29" i="8" s="1"/>
  <c r="AA29" i="8"/>
  <c r="AU29" i="8" s="1"/>
  <c r="AK28" i="8"/>
  <c r="BE28" i="8" s="1"/>
  <c r="AJ28" i="8"/>
  <c r="AI28" i="8"/>
  <c r="BC28" i="8" s="1"/>
  <c r="AH28" i="8"/>
  <c r="BB28" i="8" s="1"/>
  <c r="AG28" i="8"/>
  <c r="BA28" i="8" s="1"/>
  <c r="AF28" i="8"/>
  <c r="AZ28" i="8" s="1"/>
  <c r="AE28" i="8"/>
  <c r="AY28" i="8" s="1"/>
  <c r="AD28" i="8"/>
  <c r="AX28" i="8" s="1"/>
  <c r="AC28" i="8"/>
  <c r="AW28" i="8" s="1"/>
  <c r="AB28" i="8"/>
  <c r="AV28" i="8" s="1"/>
  <c r="AA28" i="8"/>
  <c r="AU28" i="8" s="1"/>
  <c r="AK27" i="8"/>
  <c r="BE27" i="8" s="1"/>
  <c r="AJ27" i="8"/>
  <c r="BD27" i="8" s="1"/>
  <c r="AI27" i="8"/>
  <c r="BC27" i="8" s="1"/>
  <c r="AH27" i="8"/>
  <c r="BB27" i="8" s="1"/>
  <c r="AG27" i="8"/>
  <c r="BA27" i="8" s="1"/>
  <c r="AF27" i="8"/>
  <c r="AZ27" i="8" s="1"/>
  <c r="AE27" i="8"/>
  <c r="AY27" i="8" s="1"/>
  <c r="AD27" i="8"/>
  <c r="AX27" i="8" s="1"/>
  <c r="AC27" i="8"/>
  <c r="AW27" i="8" s="1"/>
  <c r="AB27" i="8"/>
  <c r="AV27" i="8" s="1"/>
  <c r="AA27" i="8"/>
  <c r="AK26" i="8"/>
  <c r="BE26" i="8" s="1"/>
  <c r="AJ26" i="8"/>
  <c r="BD26" i="8" s="1"/>
  <c r="AI26" i="8"/>
  <c r="BC26" i="8" s="1"/>
  <c r="AH26" i="8"/>
  <c r="BB26" i="8" s="1"/>
  <c r="AG26" i="8"/>
  <c r="BA26" i="8" s="1"/>
  <c r="AF26" i="8"/>
  <c r="AZ26" i="8" s="1"/>
  <c r="AE26" i="8"/>
  <c r="AY26" i="8" s="1"/>
  <c r="AD26" i="8"/>
  <c r="AX26" i="8" s="1"/>
  <c r="AC26" i="8"/>
  <c r="AW26" i="8" s="1"/>
  <c r="AB26" i="8"/>
  <c r="AV26" i="8" s="1"/>
  <c r="AA26" i="8"/>
  <c r="AU26" i="8" s="1"/>
  <c r="AK25" i="8"/>
  <c r="BE25" i="8" s="1"/>
  <c r="AJ25" i="8"/>
  <c r="BD25" i="8" s="1"/>
  <c r="AI25" i="8"/>
  <c r="AH25" i="8"/>
  <c r="BB25" i="8" s="1"/>
  <c r="AG25" i="8"/>
  <c r="BA25" i="8" s="1"/>
  <c r="AF25" i="8"/>
  <c r="AZ25" i="8" s="1"/>
  <c r="AE25" i="8"/>
  <c r="AY25" i="8" s="1"/>
  <c r="AD25" i="8"/>
  <c r="AX25" i="8" s="1"/>
  <c r="AC25" i="8"/>
  <c r="AW25" i="8" s="1"/>
  <c r="AB25" i="8"/>
  <c r="AV25" i="8" s="1"/>
  <c r="AA25" i="8"/>
  <c r="AU25" i="8" s="1"/>
  <c r="AK24" i="8"/>
  <c r="BE24" i="8" s="1"/>
  <c r="AJ24" i="8"/>
  <c r="BD24" i="8" s="1"/>
  <c r="AI24" i="8"/>
  <c r="BC24" i="8" s="1"/>
  <c r="AH24" i="8"/>
  <c r="BB24" i="8" s="1"/>
  <c r="AG24" i="8"/>
  <c r="BA24" i="8" s="1"/>
  <c r="AF24" i="8"/>
  <c r="AZ24" i="8" s="1"/>
  <c r="AE24" i="8"/>
  <c r="AY24" i="8" s="1"/>
  <c r="AD24" i="8"/>
  <c r="AC24" i="8"/>
  <c r="AW24" i="8" s="1"/>
  <c r="AB24" i="8"/>
  <c r="AV24" i="8" s="1"/>
  <c r="AA24" i="8"/>
  <c r="AU24" i="8" s="1"/>
  <c r="AK23" i="8"/>
  <c r="BE23" i="8" s="1"/>
  <c r="AJ23" i="8"/>
  <c r="BD23" i="8" s="1"/>
  <c r="AI23" i="8"/>
  <c r="BC23" i="8" s="1"/>
  <c r="AH23" i="8"/>
  <c r="AG23" i="8"/>
  <c r="BA23" i="8" s="1"/>
  <c r="AF23" i="8"/>
  <c r="AZ23" i="8" s="1"/>
  <c r="AE23" i="8"/>
  <c r="AY23" i="8" s="1"/>
  <c r="AD23" i="8"/>
  <c r="AX23" i="8" s="1"/>
  <c r="AC23" i="8"/>
  <c r="AW23" i="8" s="1"/>
  <c r="AB23" i="8"/>
  <c r="AA23" i="8"/>
  <c r="AK22" i="8"/>
  <c r="BE22" i="8" s="1"/>
  <c r="AJ22" i="8"/>
  <c r="BD22" i="8" s="1"/>
  <c r="AI22" i="8"/>
  <c r="BC22" i="8" s="1"/>
  <c r="AH22" i="8"/>
  <c r="BB22" i="8" s="1"/>
  <c r="AG22" i="8"/>
  <c r="BA22" i="8" s="1"/>
  <c r="AF22" i="8"/>
  <c r="AZ22" i="8" s="1"/>
  <c r="AE22" i="8"/>
  <c r="AY22" i="8" s="1"/>
  <c r="AD22" i="8"/>
  <c r="AX22" i="8" s="1"/>
  <c r="AC22" i="8"/>
  <c r="AW22" i="8" s="1"/>
  <c r="AB22" i="8"/>
  <c r="AV22" i="8" s="1"/>
  <c r="AA22" i="8"/>
  <c r="AU22" i="8" s="1"/>
  <c r="AK21" i="8"/>
  <c r="AJ21" i="8"/>
  <c r="BD21" i="8" s="1"/>
  <c r="AI21" i="8"/>
  <c r="BC21" i="8" s="1"/>
  <c r="AH21" i="8"/>
  <c r="BB21" i="8" s="1"/>
  <c r="AG21" i="8"/>
  <c r="BA21" i="8" s="1"/>
  <c r="AF21" i="8"/>
  <c r="AZ21" i="8" s="1"/>
  <c r="AE21" i="8"/>
  <c r="AY21" i="8" s="1"/>
  <c r="AD21" i="8"/>
  <c r="AC21" i="8"/>
  <c r="AB21" i="8"/>
  <c r="AA21" i="8"/>
  <c r="AU21" i="8" s="1"/>
  <c r="R16" i="8"/>
  <c r="M16" i="8"/>
  <c r="L16" i="8"/>
  <c r="K16" i="8"/>
  <c r="I16" i="8"/>
  <c r="G16" i="8"/>
  <c r="F16" i="8"/>
  <c r="D16" i="8"/>
  <c r="C16" i="8"/>
  <c r="B16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J13" i="8"/>
  <c r="BD13" i="8" s="1"/>
  <c r="AI13" i="8"/>
  <c r="BC13" i="8" s="1"/>
  <c r="AH13" i="8"/>
  <c r="BB13" i="8" s="1"/>
  <c r="AG13" i="8"/>
  <c r="BA13" i="8" s="1"/>
  <c r="AF13" i="8"/>
  <c r="AZ13" i="8" s="1"/>
  <c r="AE13" i="8"/>
  <c r="AY13" i="8" s="1"/>
  <c r="AD13" i="8"/>
  <c r="AX13" i="8" s="1"/>
  <c r="AC13" i="8"/>
  <c r="AW13" i="8" s="1"/>
  <c r="AB13" i="8"/>
  <c r="AV13" i="8" s="1"/>
  <c r="AA13" i="8"/>
  <c r="AU13" i="8" s="1"/>
  <c r="AJ12" i="8"/>
  <c r="BD12" i="8" s="1"/>
  <c r="AI12" i="8"/>
  <c r="BC12" i="8" s="1"/>
  <c r="AH12" i="8"/>
  <c r="BB12" i="8" s="1"/>
  <c r="AG12" i="8"/>
  <c r="BA12" i="8" s="1"/>
  <c r="AF12" i="8"/>
  <c r="AZ12" i="8" s="1"/>
  <c r="AE12" i="8"/>
  <c r="AY12" i="8" s="1"/>
  <c r="AD12" i="8"/>
  <c r="AX12" i="8" s="1"/>
  <c r="AC12" i="8"/>
  <c r="AW12" i="8" s="1"/>
  <c r="AB12" i="8"/>
  <c r="AV12" i="8" s="1"/>
  <c r="AA12" i="8"/>
  <c r="AJ11" i="8"/>
  <c r="BD11" i="8" s="1"/>
  <c r="AI11" i="8"/>
  <c r="BC11" i="8" s="1"/>
  <c r="AH11" i="8"/>
  <c r="BB11" i="8" s="1"/>
  <c r="AG11" i="8"/>
  <c r="BA11" i="8" s="1"/>
  <c r="AF11" i="8"/>
  <c r="AZ11" i="8" s="1"/>
  <c r="AE11" i="8"/>
  <c r="AY11" i="8" s="1"/>
  <c r="AD11" i="8"/>
  <c r="AX11" i="8" s="1"/>
  <c r="AC11" i="8"/>
  <c r="AW11" i="8" s="1"/>
  <c r="AB11" i="8"/>
  <c r="AA11" i="8"/>
  <c r="AU11" i="8" s="1"/>
  <c r="AJ10" i="8"/>
  <c r="BD10" i="8" s="1"/>
  <c r="AI10" i="8"/>
  <c r="BC10" i="8" s="1"/>
  <c r="AH10" i="8"/>
  <c r="BB10" i="8" s="1"/>
  <c r="AG10" i="8"/>
  <c r="BA10" i="8" s="1"/>
  <c r="AF10" i="8"/>
  <c r="AZ10" i="8" s="1"/>
  <c r="AE10" i="8"/>
  <c r="AY10" i="8" s="1"/>
  <c r="AD10" i="8"/>
  <c r="AX10" i="8" s="1"/>
  <c r="AC10" i="8"/>
  <c r="AW10" i="8" s="1"/>
  <c r="AB10" i="8"/>
  <c r="AV10" i="8" s="1"/>
  <c r="AA10" i="8"/>
  <c r="AJ9" i="8"/>
  <c r="BD9" i="8" s="1"/>
  <c r="AI9" i="8"/>
  <c r="BC9" i="8" s="1"/>
  <c r="AH9" i="8"/>
  <c r="BB9" i="8" s="1"/>
  <c r="AG9" i="8"/>
  <c r="BA9" i="8" s="1"/>
  <c r="AF9" i="8"/>
  <c r="AZ9" i="8" s="1"/>
  <c r="AE9" i="8"/>
  <c r="AY9" i="8" s="1"/>
  <c r="AD9" i="8"/>
  <c r="AX9" i="8" s="1"/>
  <c r="AC9" i="8"/>
  <c r="AW9" i="8" s="1"/>
  <c r="AB9" i="8"/>
  <c r="AV9" i="8" s="1"/>
  <c r="AA9" i="8"/>
  <c r="AU9" i="8" s="1"/>
  <c r="AJ8" i="8"/>
  <c r="BD8" i="8" s="1"/>
  <c r="AI8" i="8"/>
  <c r="BC8" i="8" s="1"/>
  <c r="AH8" i="8"/>
  <c r="BB8" i="8" s="1"/>
  <c r="AG8" i="8"/>
  <c r="BA8" i="8" s="1"/>
  <c r="AF8" i="8"/>
  <c r="AZ8" i="8" s="1"/>
  <c r="AE8" i="8"/>
  <c r="AY8" i="8" s="1"/>
  <c r="AD8" i="8"/>
  <c r="AX8" i="8" s="1"/>
  <c r="AC8" i="8"/>
  <c r="AW8" i="8" s="1"/>
  <c r="AB8" i="8"/>
  <c r="AV8" i="8" s="1"/>
  <c r="AA8" i="8"/>
  <c r="AU8" i="8" s="1"/>
  <c r="AJ7" i="8"/>
  <c r="BD7" i="8" s="1"/>
  <c r="AI7" i="8"/>
  <c r="BC7" i="8" s="1"/>
  <c r="AH7" i="8"/>
  <c r="BB7" i="8" s="1"/>
  <c r="AG7" i="8"/>
  <c r="BA7" i="8" s="1"/>
  <c r="AF7" i="8"/>
  <c r="AZ7" i="8" s="1"/>
  <c r="AE7" i="8"/>
  <c r="AY7" i="8" s="1"/>
  <c r="AD7" i="8"/>
  <c r="AX7" i="8" s="1"/>
  <c r="AC7" i="8"/>
  <c r="AW7" i="8" s="1"/>
  <c r="AB7" i="8"/>
  <c r="AV7" i="8" s="1"/>
  <c r="AA7" i="8"/>
  <c r="AU7" i="8" s="1"/>
  <c r="AJ6" i="8"/>
  <c r="BD6" i="8" s="1"/>
  <c r="AI6" i="8"/>
  <c r="BC6" i="8" s="1"/>
  <c r="AH6" i="8"/>
  <c r="BB6" i="8" s="1"/>
  <c r="AG6" i="8"/>
  <c r="BA6" i="8" s="1"/>
  <c r="AF6" i="8"/>
  <c r="AZ6" i="8" s="1"/>
  <c r="AE6" i="8"/>
  <c r="AY6" i="8" s="1"/>
  <c r="AD6" i="8"/>
  <c r="AX6" i="8" s="1"/>
  <c r="AC6" i="8"/>
  <c r="AW6" i="8" s="1"/>
  <c r="AB6" i="8"/>
  <c r="AV6" i="8" s="1"/>
  <c r="AA6" i="8"/>
  <c r="AU6" i="8" s="1"/>
  <c r="AJ5" i="8"/>
  <c r="BD5" i="8" s="1"/>
  <c r="AI5" i="8"/>
  <c r="AH5" i="8"/>
  <c r="BB5" i="8" s="1"/>
  <c r="AG5" i="8"/>
  <c r="BA5" i="8" s="1"/>
  <c r="AF5" i="8"/>
  <c r="AE5" i="8"/>
  <c r="AY5" i="8" s="1"/>
  <c r="AD5" i="8"/>
  <c r="AX5" i="8" s="1"/>
  <c r="AC5" i="8"/>
  <c r="AB5" i="8"/>
  <c r="AV5" i="8" s="1"/>
  <c r="AA5" i="8"/>
  <c r="AU5" i="8" s="1"/>
  <c r="AJ4" i="8"/>
  <c r="BD4" i="8" s="1"/>
  <c r="AI4" i="8"/>
  <c r="BC4" i="8" s="1"/>
  <c r="AH4" i="8"/>
  <c r="AG4" i="8"/>
  <c r="AF4" i="8"/>
  <c r="AE4" i="8"/>
  <c r="AD4" i="8"/>
  <c r="AC4" i="8"/>
  <c r="AW4" i="8" s="1"/>
  <c r="AB4" i="8"/>
  <c r="AA4" i="8"/>
  <c r="AE34" i="10" l="1"/>
  <c r="AA15" i="10"/>
  <c r="AG16" i="10"/>
  <c r="AB16" i="10"/>
  <c r="AC16" i="10"/>
  <c r="AF53" i="10"/>
  <c r="AD16" i="10"/>
  <c r="AK33" i="10"/>
  <c r="AN31" i="10"/>
  <c r="AD33" i="10"/>
  <c r="AR46" i="10"/>
  <c r="AL6" i="9"/>
  <c r="AB53" i="9"/>
  <c r="BH29" i="9"/>
  <c r="AE15" i="9"/>
  <c r="AG16" i="9"/>
  <c r="AK53" i="9"/>
  <c r="AR43" i="9"/>
  <c r="BH24" i="9"/>
  <c r="AF33" i="9"/>
  <c r="AA53" i="9"/>
  <c r="AG53" i="8"/>
  <c r="AB16" i="8"/>
  <c r="AM12" i="8"/>
  <c r="AQ40" i="8"/>
  <c r="AQ46" i="10"/>
  <c r="AA53" i="10"/>
  <c r="AZ53" i="10"/>
  <c r="AB53" i="10"/>
  <c r="AC53" i="10"/>
  <c r="BC53" i="10"/>
  <c r="AR43" i="10"/>
  <c r="AD53" i="10"/>
  <c r="AE53" i="10"/>
  <c r="AQ47" i="10"/>
  <c r="AR47" i="10"/>
  <c r="AR50" i="10"/>
  <c r="AG53" i="10"/>
  <c r="AH53" i="10"/>
  <c r="AX52" i="10"/>
  <c r="AI53" i="10"/>
  <c r="AR40" i="10"/>
  <c r="AQ49" i="10"/>
  <c r="AJ52" i="10"/>
  <c r="AK52" i="10"/>
  <c r="AQ42" i="10"/>
  <c r="AR42" i="10"/>
  <c r="AJ53" i="10"/>
  <c r="AK53" i="10"/>
  <c r="BA33" i="10"/>
  <c r="AM22" i="10"/>
  <c r="AV31" i="10"/>
  <c r="BH31" i="10" s="1"/>
  <c r="AM24" i="10"/>
  <c r="AN28" i="10"/>
  <c r="AG33" i="10"/>
  <c r="AM29" i="10"/>
  <c r="AI33" i="10"/>
  <c r="BA34" i="10"/>
  <c r="AJ33" i="10"/>
  <c r="AH16" i="10"/>
  <c r="AI16" i="10"/>
  <c r="AJ15" i="10"/>
  <c r="AL10" i="10"/>
  <c r="AV4" i="10"/>
  <c r="AV15" i="10" s="1"/>
  <c r="AM8" i="10"/>
  <c r="AB15" i="10"/>
  <c r="AM4" i="10"/>
  <c r="AE16" i="10"/>
  <c r="AU10" i="10"/>
  <c r="BG10" i="10" s="1"/>
  <c r="BG8" i="10"/>
  <c r="BG13" i="10"/>
  <c r="BF13" i="10"/>
  <c r="BB33" i="10"/>
  <c r="AV52" i="10"/>
  <c r="BC33" i="10"/>
  <c r="AW52" i="10"/>
  <c r="BI42" i="10"/>
  <c r="BH42" i="10"/>
  <c r="BH24" i="10"/>
  <c r="BI43" i="10"/>
  <c r="BG7" i="10"/>
  <c r="BG12" i="10"/>
  <c r="BF12" i="10"/>
  <c r="BH28" i="10"/>
  <c r="AX53" i="10"/>
  <c r="BG11" i="10"/>
  <c r="BF11" i="10"/>
  <c r="BI45" i="10"/>
  <c r="BH45" i="10"/>
  <c r="BI46" i="10"/>
  <c r="BI50" i="10"/>
  <c r="AU33" i="10"/>
  <c r="AU34" i="10"/>
  <c r="BA53" i="10"/>
  <c r="BH23" i="10"/>
  <c r="BG23" i="10"/>
  <c r="BH29" i="10"/>
  <c r="BG9" i="10"/>
  <c r="BF9" i="10"/>
  <c r="AW33" i="10"/>
  <c r="AW34" i="10"/>
  <c r="BD53" i="10"/>
  <c r="BE53" i="10"/>
  <c r="AY15" i="10"/>
  <c r="BH25" i="10"/>
  <c r="BG25" i="10"/>
  <c r="AZ15" i="10"/>
  <c r="BH26" i="10"/>
  <c r="BG26" i="10"/>
  <c r="AZ34" i="10"/>
  <c r="AZ33" i="10"/>
  <c r="BG6" i="10"/>
  <c r="BF6" i="10"/>
  <c r="BF7" i="10"/>
  <c r="BH27" i="10"/>
  <c r="BG27" i="10"/>
  <c r="BI47" i="10"/>
  <c r="BH47" i="10"/>
  <c r="BI41" i="10"/>
  <c r="BH41" i="10"/>
  <c r="BH44" i="10"/>
  <c r="BI44" i="10"/>
  <c r="BG30" i="10"/>
  <c r="BH30" i="10"/>
  <c r="BI49" i="10"/>
  <c r="BI48" i="10"/>
  <c r="BH48" i="10"/>
  <c r="BF53" i="10"/>
  <c r="BF52" i="10"/>
  <c r="AW4" i="10"/>
  <c r="AC15" i="10"/>
  <c r="BD21" i="10"/>
  <c r="AX22" i="10"/>
  <c r="AX33" i="10" s="1"/>
  <c r="AA34" i="10"/>
  <c r="BB34" i="10"/>
  <c r="AA52" i="10"/>
  <c r="BE21" i="10"/>
  <c r="AY22" i="10"/>
  <c r="AY34" i="10" s="1"/>
  <c r="AB34" i="10"/>
  <c r="BC34" i="10"/>
  <c r="AY40" i="10"/>
  <c r="AY52" i="10" s="1"/>
  <c r="AB52" i="10"/>
  <c r="AZ52" i="10"/>
  <c r="AL53" i="10"/>
  <c r="AX4" i="10"/>
  <c r="AD15" i="10"/>
  <c r="AJ16" i="10"/>
  <c r="AA33" i="10"/>
  <c r="AC34" i="10"/>
  <c r="AQ39" i="10"/>
  <c r="AQ44" i="10"/>
  <c r="BH46" i="10"/>
  <c r="BH49" i="10"/>
  <c r="AC52" i="10"/>
  <c r="AM10" i="10"/>
  <c r="AE15" i="10"/>
  <c r="AN24" i="10"/>
  <c r="AN29" i="10"/>
  <c r="AB33" i="10"/>
  <c r="AR39" i="10"/>
  <c r="AR44" i="10"/>
  <c r="BA52" i="10"/>
  <c r="AC33" i="10"/>
  <c r="AD34" i="10"/>
  <c r="AU39" i="10"/>
  <c r="AD52" i="10"/>
  <c r="AF15" i="10"/>
  <c r="AE52" i="10"/>
  <c r="BC52" i="10"/>
  <c r="AV53" i="10"/>
  <c r="AL5" i="10"/>
  <c r="AM23" i="10"/>
  <c r="AM27" i="10"/>
  <c r="AM30" i="10"/>
  <c r="AW53" i="10"/>
  <c r="AM5" i="10"/>
  <c r="AG15" i="10"/>
  <c r="AN23" i="10"/>
  <c r="AN27" i="10"/>
  <c r="AN30" i="10"/>
  <c r="AE33" i="10"/>
  <c r="AF34" i="10"/>
  <c r="AR49" i="10"/>
  <c r="AF52" i="10"/>
  <c r="AL7" i="10"/>
  <c r="AH15" i="10"/>
  <c r="AY16" i="10"/>
  <c r="BC4" i="10"/>
  <c r="AM7" i="10"/>
  <c r="BF8" i="10"/>
  <c r="AI15" i="10"/>
  <c r="AF33" i="10"/>
  <c r="AG34" i="10"/>
  <c r="AG52" i="10"/>
  <c r="AL9" i="10"/>
  <c r="AZ16" i="10"/>
  <c r="AM21" i="10"/>
  <c r="AM26" i="10"/>
  <c r="BG28" i="10"/>
  <c r="AH34" i="10"/>
  <c r="AH52" i="10"/>
  <c r="BD52" i="10"/>
  <c r="AM9" i="10"/>
  <c r="AN21" i="10"/>
  <c r="AN26" i="10"/>
  <c r="AI34" i="10"/>
  <c r="AI52" i="10"/>
  <c r="BE52" i="10"/>
  <c r="AL11" i="10"/>
  <c r="AH33" i="10"/>
  <c r="AM11" i="10"/>
  <c r="BD4" i="10"/>
  <c r="AA16" i="10"/>
  <c r="AM25" i="10"/>
  <c r="BB39" i="10"/>
  <c r="AQ41" i="10"/>
  <c r="BH43" i="10"/>
  <c r="AQ45" i="10"/>
  <c r="AQ48" i="10"/>
  <c r="BH50" i="10"/>
  <c r="AU15" i="10"/>
  <c r="AN25" i="10"/>
  <c r="AR41" i="10"/>
  <c r="AR45" i="10"/>
  <c r="AR48" i="10"/>
  <c r="AL6" i="10"/>
  <c r="AL13" i="10"/>
  <c r="AJ34" i="10"/>
  <c r="BA5" i="10"/>
  <c r="AM6" i="10"/>
  <c r="AM13" i="10"/>
  <c r="AK34" i="10"/>
  <c r="BB5" i="10"/>
  <c r="BB16" i="10" s="1"/>
  <c r="AL8" i="10"/>
  <c r="AM28" i="10"/>
  <c r="AM31" i="10"/>
  <c r="AQ43" i="10"/>
  <c r="AQ50" i="10"/>
  <c r="AL52" i="10"/>
  <c r="AF16" i="10"/>
  <c r="AL12" i="10"/>
  <c r="BG24" i="10"/>
  <c r="BG29" i="10"/>
  <c r="AQ40" i="10"/>
  <c r="AM12" i="10"/>
  <c r="AN22" i="10"/>
  <c r="AL4" i="10"/>
  <c r="AR50" i="9"/>
  <c r="AV39" i="9"/>
  <c r="AV52" i="9" s="1"/>
  <c r="AK52" i="9"/>
  <c r="AZ53" i="9"/>
  <c r="AC53" i="9"/>
  <c r="BI46" i="9"/>
  <c r="AD53" i="9"/>
  <c r="AQ43" i="9"/>
  <c r="AE53" i="9"/>
  <c r="AF52" i="9"/>
  <c r="AG53" i="9"/>
  <c r="AR40" i="9"/>
  <c r="AH53" i="9"/>
  <c r="AQ40" i="9"/>
  <c r="AI53" i="9"/>
  <c r="AJ52" i="9"/>
  <c r="AF53" i="9"/>
  <c r="AV33" i="9"/>
  <c r="AG33" i="9"/>
  <c r="AI33" i="9"/>
  <c r="AH33" i="9"/>
  <c r="AI34" i="9"/>
  <c r="AN28" i="9"/>
  <c r="AJ33" i="9"/>
  <c r="AN31" i="9"/>
  <c r="AM21" i="9"/>
  <c r="AK33" i="9"/>
  <c r="AM26" i="9"/>
  <c r="AN26" i="9"/>
  <c r="AZ21" i="9"/>
  <c r="AZ33" i="9" s="1"/>
  <c r="BE22" i="9"/>
  <c r="BE33" i="9" s="1"/>
  <c r="AN21" i="9"/>
  <c r="AB33" i="9"/>
  <c r="AE34" i="9"/>
  <c r="AM24" i="9"/>
  <c r="AM29" i="9"/>
  <c r="AN24" i="9"/>
  <c r="AN29" i="9"/>
  <c r="AE33" i="9"/>
  <c r="AM7" i="9"/>
  <c r="AJ15" i="9"/>
  <c r="AY4" i="9"/>
  <c r="BA15" i="9"/>
  <c r="BF10" i="9"/>
  <c r="BG10" i="9"/>
  <c r="AL9" i="9"/>
  <c r="AM9" i="9"/>
  <c r="AE16" i="9"/>
  <c r="AM13" i="9"/>
  <c r="AM4" i="9"/>
  <c r="AB16" i="9"/>
  <c r="AF16" i="9"/>
  <c r="AC16" i="9"/>
  <c r="AM10" i="9"/>
  <c r="AM11" i="9"/>
  <c r="AG15" i="9"/>
  <c r="AD16" i="9"/>
  <c r="AM6" i="9"/>
  <c r="AH16" i="9"/>
  <c r="AU6" i="9"/>
  <c r="BG6" i="9" s="1"/>
  <c r="AL13" i="9"/>
  <c r="AI16" i="9"/>
  <c r="AZ5" i="9"/>
  <c r="AZ15" i="9" s="1"/>
  <c r="BF53" i="9"/>
  <c r="BF52" i="9"/>
  <c r="BI45" i="9"/>
  <c r="BH45" i="9"/>
  <c r="BG8" i="9"/>
  <c r="BI42" i="9"/>
  <c r="BH42" i="9"/>
  <c r="BI49" i="9"/>
  <c r="BH23" i="9"/>
  <c r="BI48" i="9"/>
  <c r="BH48" i="9"/>
  <c r="BD53" i="9"/>
  <c r="BG12" i="9"/>
  <c r="BF12" i="9"/>
  <c r="BI47" i="9"/>
  <c r="BH47" i="9"/>
  <c r="BH27" i="9"/>
  <c r="BF8" i="9"/>
  <c r="BG11" i="9"/>
  <c r="BF11" i="9"/>
  <c r="BG13" i="9"/>
  <c r="BG24" i="9"/>
  <c r="BG29" i="9"/>
  <c r="BG30" i="9"/>
  <c r="BI44" i="9"/>
  <c r="BH44" i="9"/>
  <c r="BG7" i="9"/>
  <c r="BI41" i="9"/>
  <c r="BH41" i="9"/>
  <c r="BA33" i="9"/>
  <c r="BG9" i="9"/>
  <c r="BF9" i="9"/>
  <c r="AU33" i="9"/>
  <c r="AU34" i="9"/>
  <c r="AW33" i="9"/>
  <c r="AW34" i="9"/>
  <c r="AX33" i="9"/>
  <c r="AX34" i="9"/>
  <c r="BH26" i="9"/>
  <c r="BG26" i="9"/>
  <c r="BH30" i="9"/>
  <c r="BH25" i="9"/>
  <c r="BG25" i="9"/>
  <c r="AA15" i="9"/>
  <c r="BG23" i="9"/>
  <c r="BG27" i="9"/>
  <c r="AQ42" i="9"/>
  <c r="AQ47" i="9"/>
  <c r="AJ53" i="9"/>
  <c r="BA34" i="9"/>
  <c r="AR42" i="9"/>
  <c r="AR47" i="9"/>
  <c r="BD21" i="9"/>
  <c r="AA34" i="9"/>
  <c r="AX40" i="9"/>
  <c r="AX53" i="9" s="1"/>
  <c r="AA52" i="9"/>
  <c r="AV4" i="9"/>
  <c r="BF7" i="9"/>
  <c r="AY22" i="9"/>
  <c r="AY34" i="9" s="1"/>
  <c r="AB34" i="9"/>
  <c r="AY40" i="9"/>
  <c r="BA43" i="9"/>
  <c r="BI43" i="9" s="1"/>
  <c r="BA50" i="9"/>
  <c r="BI50" i="9" s="1"/>
  <c r="AB52" i="9"/>
  <c r="AZ52" i="9"/>
  <c r="AL53" i="9"/>
  <c r="AK34" i="9"/>
  <c r="AU4" i="9"/>
  <c r="AB15" i="9"/>
  <c r="AW4" i="9"/>
  <c r="AC15" i="9"/>
  <c r="AX4" i="9"/>
  <c r="AL10" i="9"/>
  <c r="AD15" i="9"/>
  <c r="AJ16" i="9"/>
  <c r="BB28" i="9"/>
  <c r="BH28" i="9" s="1"/>
  <c r="BB31" i="9"/>
  <c r="BH31" i="9" s="1"/>
  <c r="AA33" i="9"/>
  <c r="AC34" i="9"/>
  <c r="AQ39" i="9"/>
  <c r="AQ44" i="9"/>
  <c r="BH46" i="9"/>
  <c r="BH49" i="9"/>
  <c r="AC52" i="9"/>
  <c r="AR39" i="9"/>
  <c r="AR44" i="9"/>
  <c r="AC33" i="9"/>
  <c r="AD34" i="9"/>
  <c r="AU39" i="9"/>
  <c r="AD52" i="9"/>
  <c r="AF15" i="9"/>
  <c r="AE52" i="9"/>
  <c r="AL5" i="9"/>
  <c r="AM23" i="9"/>
  <c r="AM27" i="9"/>
  <c r="AM30" i="9"/>
  <c r="AD33" i="9"/>
  <c r="AW39" i="9"/>
  <c r="AQ46" i="9"/>
  <c r="AQ49" i="9"/>
  <c r="AM5" i="9"/>
  <c r="BF13" i="9"/>
  <c r="BC22" i="9"/>
  <c r="BC34" i="9" s="1"/>
  <c r="AN23" i="9"/>
  <c r="AN27" i="9"/>
  <c r="AN30" i="9"/>
  <c r="AF34" i="9"/>
  <c r="AR46" i="9"/>
  <c r="AR49" i="9"/>
  <c r="BB4" i="9"/>
  <c r="AL7" i="9"/>
  <c r="AH15" i="9"/>
  <c r="BC4" i="9"/>
  <c r="AI15" i="9"/>
  <c r="AG34" i="9"/>
  <c r="AY39" i="9"/>
  <c r="AG52" i="9"/>
  <c r="AH34" i="9"/>
  <c r="AH52" i="9"/>
  <c r="BD52" i="9"/>
  <c r="AI52" i="9"/>
  <c r="AL11" i="9"/>
  <c r="BA16" i="9"/>
  <c r="AY5" i="9"/>
  <c r="BA39" i="9"/>
  <c r="BE40" i="9"/>
  <c r="BE52" i="9" s="1"/>
  <c r="BD4" i="9"/>
  <c r="AA16" i="9"/>
  <c r="AM25" i="9"/>
  <c r="BB39" i="9"/>
  <c r="AQ41" i="9"/>
  <c r="AQ45" i="9"/>
  <c r="AQ48" i="9"/>
  <c r="AN25" i="9"/>
  <c r="BC39" i="9"/>
  <c r="AR41" i="9"/>
  <c r="AR45" i="9"/>
  <c r="AR48" i="9"/>
  <c r="AJ34" i="9"/>
  <c r="AL8" i="9"/>
  <c r="AM28" i="9"/>
  <c r="AM31" i="9"/>
  <c r="AQ50" i="9"/>
  <c r="AM8" i="9"/>
  <c r="AV34" i="9"/>
  <c r="AL52" i="9"/>
  <c r="AL12" i="9"/>
  <c r="AM22" i="9"/>
  <c r="AM12" i="9"/>
  <c r="AN22" i="9"/>
  <c r="AL4" i="9"/>
  <c r="AD33" i="8"/>
  <c r="AM10" i="8"/>
  <c r="AA15" i="8"/>
  <c r="AA53" i="8"/>
  <c r="BD53" i="8"/>
  <c r="BH42" i="8"/>
  <c r="AF16" i="8"/>
  <c r="AB53" i="8"/>
  <c r="AM23" i="8"/>
  <c r="AC53" i="8"/>
  <c r="BF53" i="8"/>
  <c r="AD34" i="8"/>
  <c r="AD53" i="8"/>
  <c r="AE53" i="8"/>
  <c r="AD52" i="8"/>
  <c r="AE52" i="8"/>
  <c r="BH48" i="8"/>
  <c r="AG15" i="8"/>
  <c r="AM5" i="8"/>
  <c r="AH53" i="8"/>
  <c r="AI53" i="8"/>
  <c r="AF53" i="8"/>
  <c r="AU4" i="8"/>
  <c r="AL13" i="8"/>
  <c r="AV4" i="8"/>
  <c r="BF13" i="8"/>
  <c r="BG8" i="8"/>
  <c r="AJ33" i="8"/>
  <c r="AJ52" i="8"/>
  <c r="AI15" i="8"/>
  <c r="AM21" i="8"/>
  <c r="BA4" i="8"/>
  <c r="BA15" i="8" s="1"/>
  <c r="AM22" i="8"/>
  <c r="AM7" i="8"/>
  <c r="AN21" i="8"/>
  <c r="AV23" i="8"/>
  <c r="AL52" i="8"/>
  <c r="AR47" i="8"/>
  <c r="AU12" i="8"/>
  <c r="BG12" i="8" s="1"/>
  <c r="AL6" i="8"/>
  <c r="AX21" i="8"/>
  <c r="AM30" i="8"/>
  <c r="AX39" i="8"/>
  <c r="AX52" i="8" s="1"/>
  <c r="BH47" i="8"/>
  <c r="AL5" i="8"/>
  <c r="AY39" i="8"/>
  <c r="AY53" i="8" s="1"/>
  <c r="AR42" i="8"/>
  <c r="AU10" i="8"/>
  <c r="BF10" i="8" s="1"/>
  <c r="AM8" i="8"/>
  <c r="BF9" i="8"/>
  <c r="BG9" i="8"/>
  <c r="AG33" i="8"/>
  <c r="AG34" i="8"/>
  <c r="AX24" i="8"/>
  <c r="AN24" i="8"/>
  <c r="BH26" i="8"/>
  <c r="BG26" i="8"/>
  <c r="AW5" i="8"/>
  <c r="BB23" i="8"/>
  <c r="BB33" i="8" s="1"/>
  <c r="AH34" i="8"/>
  <c r="AU27" i="8"/>
  <c r="AN27" i="8"/>
  <c r="AF33" i="8"/>
  <c r="AC16" i="8"/>
  <c r="BI40" i="8"/>
  <c r="BH40" i="8"/>
  <c r="BI41" i="8"/>
  <c r="BI44" i="8"/>
  <c r="BH44" i="8"/>
  <c r="BI48" i="8"/>
  <c r="AA16" i="8"/>
  <c r="AZ5" i="8"/>
  <c r="AM6" i="8"/>
  <c r="AM13" i="8"/>
  <c r="AK33" i="8"/>
  <c r="AK34" i="8"/>
  <c r="BE21" i="8"/>
  <c r="BI45" i="8"/>
  <c r="BD16" i="8"/>
  <c r="AM29" i="8"/>
  <c r="AI16" i="8"/>
  <c r="BI49" i="8"/>
  <c r="AC15" i="8"/>
  <c r="BH22" i="8"/>
  <c r="BC5" i="8"/>
  <c r="BC15" i="8" s="1"/>
  <c r="AV11" i="8"/>
  <c r="BG11" i="8" s="1"/>
  <c r="AM11" i="8"/>
  <c r="AL11" i="8"/>
  <c r="AD16" i="8"/>
  <c r="AD15" i="8"/>
  <c r="AX4" i="8"/>
  <c r="AI34" i="8"/>
  <c r="AR41" i="8"/>
  <c r="BI46" i="8"/>
  <c r="AR48" i="8"/>
  <c r="AE16" i="8"/>
  <c r="AE15" i="8"/>
  <c r="AY4" i="8"/>
  <c r="BF7" i="8"/>
  <c r="AY33" i="8"/>
  <c r="AY34" i="8"/>
  <c r="AX29" i="8"/>
  <c r="BG29" i="8" s="1"/>
  <c r="AN29" i="8"/>
  <c r="AU30" i="8"/>
  <c r="AN30" i="8"/>
  <c r="BH31" i="8"/>
  <c r="BG31" i="8"/>
  <c r="BA33" i="8"/>
  <c r="BA34" i="8"/>
  <c r="AR45" i="8"/>
  <c r="AF15" i="8"/>
  <c r="AG16" i="8"/>
  <c r="BI47" i="8"/>
  <c r="AH16" i="8"/>
  <c r="AH15" i="8"/>
  <c r="BB4" i="8"/>
  <c r="BG6" i="8"/>
  <c r="BG13" i="8"/>
  <c r="BE53" i="8"/>
  <c r="BE52" i="8"/>
  <c r="BI42" i="8"/>
  <c r="BF6" i="8"/>
  <c r="AL9" i="8"/>
  <c r="AV21" i="8"/>
  <c r="AB33" i="8"/>
  <c r="AB34" i="8"/>
  <c r="AN22" i="8"/>
  <c r="AM9" i="8"/>
  <c r="AW21" i="8"/>
  <c r="AC33" i="8"/>
  <c r="AC34" i="8"/>
  <c r="AM26" i="8"/>
  <c r="AU23" i="8"/>
  <c r="AN23" i="8"/>
  <c r="AN26" i="8"/>
  <c r="AJ34" i="8"/>
  <c r="BD28" i="8"/>
  <c r="BG28" i="8" s="1"/>
  <c r="AL7" i="8"/>
  <c r="AM27" i="8"/>
  <c r="AJ15" i="8"/>
  <c r="AE33" i="8"/>
  <c r="AE34" i="8"/>
  <c r="BI50" i="8"/>
  <c r="BH50" i="8"/>
  <c r="AL4" i="8"/>
  <c r="BG7" i="8"/>
  <c r="AM4" i="8"/>
  <c r="AL8" i="8"/>
  <c r="AZ34" i="8"/>
  <c r="AZ33" i="8"/>
  <c r="BF8" i="8"/>
  <c r="AL12" i="8"/>
  <c r="AM24" i="8"/>
  <c r="AZ53" i="8"/>
  <c r="BI43" i="8"/>
  <c r="BH43" i="8"/>
  <c r="AH33" i="8"/>
  <c r="AN25" i="8"/>
  <c r="AQ42" i="8"/>
  <c r="AQ47" i="8"/>
  <c r="AJ53" i="8"/>
  <c r="AB15" i="8"/>
  <c r="BC25" i="8"/>
  <c r="BC34" i="8" s="1"/>
  <c r="AK53" i="8"/>
  <c r="AA34" i="8"/>
  <c r="AA52" i="8"/>
  <c r="AB52" i="8"/>
  <c r="AZ52" i="8"/>
  <c r="AL53" i="8"/>
  <c r="AL10" i="8"/>
  <c r="AJ16" i="8"/>
  <c r="AA33" i="8"/>
  <c r="AQ39" i="8"/>
  <c r="AQ44" i="8"/>
  <c r="BH46" i="8"/>
  <c r="BH49" i="8"/>
  <c r="AC52" i="8"/>
  <c r="BD15" i="8"/>
  <c r="AR39" i="8"/>
  <c r="AR44" i="8"/>
  <c r="AU39" i="8"/>
  <c r="AZ4" i="8"/>
  <c r="AV39" i="8"/>
  <c r="AW39" i="8"/>
  <c r="AQ46" i="8"/>
  <c r="AQ49" i="8"/>
  <c r="AF34" i="8"/>
  <c r="AR46" i="8"/>
  <c r="AR49" i="8"/>
  <c r="AF52" i="8"/>
  <c r="AG52" i="8"/>
  <c r="BH41" i="8"/>
  <c r="BH45" i="8"/>
  <c r="AH52" i="8"/>
  <c r="BD52" i="8"/>
  <c r="AI52" i="8"/>
  <c r="AI33" i="8"/>
  <c r="BA39" i="8"/>
  <c r="BF52" i="8"/>
  <c r="BG22" i="8"/>
  <c r="AM25" i="8"/>
  <c r="BB39" i="8"/>
  <c r="AQ41" i="8"/>
  <c r="AQ45" i="8"/>
  <c r="AQ48" i="8"/>
  <c r="BC39" i="8"/>
  <c r="AK52" i="8"/>
  <c r="AM28" i="8"/>
  <c r="AM31" i="8"/>
  <c r="AQ43" i="8"/>
  <c r="AQ50" i="8"/>
  <c r="AN28" i="8"/>
  <c r="AN31" i="8"/>
  <c r="AR43" i="8"/>
  <c r="AR50" i="8"/>
  <c r="AR40" i="8"/>
  <c r="K21" i="7"/>
  <c r="K20" i="7"/>
  <c r="K19" i="7"/>
  <c r="K18" i="7"/>
  <c r="K17" i="7"/>
  <c r="K16" i="7"/>
  <c r="K15" i="7"/>
  <c r="K14" i="7"/>
  <c r="K13" i="7"/>
  <c r="K12" i="7"/>
  <c r="K11" i="7"/>
  <c r="K10" i="7"/>
  <c r="J21" i="7"/>
  <c r="J20" i="7"/>
  <c r="J19" i="7"/>
  <c r="J18" i="7"/>
  <c r="J17" i="7"/>
  <c r="J16" i="7"/>
  <c r="J15" i="7"/>
  <c r="J14" i="7"/>
  <c r="J13" i="7"/>
  <c r="J12" i="7"/>
  <c r="J11" i="7"/>
  <c r="J10" i="7"/>
  <c r="I21" i="7"/>
  <c r="I20" i="7"/>
  <c r="I19" i="7"/>
  <c r="I18" i="7"/>
  <c r="I17" i="7"/>
  <c r="I16" i="7"/>
  <c r="I15" i="7"/>
  <c r="I14" i="7"/>
  <c r="I13" i="7"/>
  <c r="I12" i="7"/>
  <c r="I11" i="7"/>
  <c r="I10" i="7"/>
  <c r="H21" i="7"/>
  <c r="H20" i="7"/>
  <c r="H19" i="7"/>
  <c r="H18" i="7"/>
  <c r="H17" i="7"/>
  <c r="H16" i="7"/>
  <c r="H15" i="7"/>
  <c r="H14" i="7"/>
  <c r="H13" i="7"/>
  <c r="H12" i="7"/>
  <c r="H11" i="7"/>
  <c r="H10" i="7"/>
  <c r="G21" i="7"/>
  <c r="G20" i="7"/>
  <c r="G19" i="7"/>
  <c r="G18" i="7"/>
  <c r="G17" i="7"/>
  <c r="G16" i="7"/>
  <c r="G15" i="7"/>
  <c r="G14" i="7"/>
  <c r="G13" i="7"/>
  <c r="G12" i="7"/>
  <c r="G11" i="7"/>
  <c r="G10" i="7"/>
  <c r="F21" i="7"/>
  <c r="F20" i="7"/>
  <c r="F19" i="7"/>
  <c r="F18" i="7"/>
  <c r="F17" i="7"/>
  <c r="F16" i="7"/>
  <c r="F15" i="7"/>
  <c r="F14" i="7"/>
  <c r="F13" i="7"/>
  <c r="F12" i="7"/>
  <c r="F11" i="7"/>
  <c r="F10" i="7"/>
  <c r="E10" i="7"/>
  <c r="E11" i="7"/>
  <c r="E12" i="7"/>
  <c r="E13" i="7"/>
  <c r="E14" i="7"/>
  <c r="E15" i="7"/>
  <c r="E16" i="7"/>
  <c r="E17" i="7"/>
  <c r="E18" i="7"/>
  <c r="E19" i="7"/>
  <c r="E20" i="7"/>
  <c r="E21" i="7"/>
  <c r="D21" i="7"/>
  <c r="D10" i="7"/>
  <c r="D11" i="7"/>
  <c r="D12" i="7"/>
  <c r="D13" i="7"/>
  <c r="D14" i="7"/>
  <c r="D15" i="7"/>
  <c r="D16" i="7"/>
  <c r="D17" i="7"/>
  <c r="D18" i="7"/>
  <c r="D19" i="7"/>
  <c r="D20" i="7"/>
  <c r="C21" i="7"/>
  <c r="C20" i="7"/>
  <c r="C19" i="7"/>
  <c r="C18" i="7"/>
  <c r="C17" i="7"/>
  <c r="C16" i="7"/>
  <c r="C15" i="7"/>
  <c r="C14" i="7"/>
  <c r="C13" i="7"/>
  <c r="C12" i="7"/>
  <c r="C11" i="7"/>
  <c r="C10" i="7"/>
  <c r="CC161" i="7"/>
  <c r="CB161" i="7"/>
  <c r="CA161" i="7"/>
  <c r="BU161" i="7"/>
  <c r="BT161" i="7"/>
  <c r="BS161" i="7"/>
  <c r="BQ161" i="7"/>
  <c r="BP161" i="7"/>
  <c r="BO161" i="7"/>
  <c r="AW161" i="7"/>
  <c r="AV161" i="7"/>
  <c r="AU161" i="7"/>
  <c r="AN161" i="7"/>
  <c r="AM161" i="7"/>
  <c r="X161" i="7"/>
  <c r="W161" i="7"/>
  <c r="U161" i="7"/>
  <c r="T161" i="7"/>
  <c r="S161" i="7"/>
  <c r="M161" i="7"/>
  <c r="L161" i="7"/>
  <c r="K161" i="7"/>
  <c r="I161" i="7"/>
  <c r="H161" i="7"/>
  <c r="G161" i="7"/>
  <c r="E161" i="7"/>
  <c r="D161" i="7"/>
  <c r="C161" i="7"/>
  <c r="CC110" i="7"/>
  <c r="CB110" i="7"/>
  <c r="CA110" i="7"/>
  <c r="BU110" i="7"/>
  <c r="BT110" i="7"/>
  <c r="BS110" i="7"/>
  <c r="BQ110" i="7"/>
  <c r="BP110" i="7"/>
  <c r="BO110" i="7"/>
  <c r="AW110" i="7"/>
  <c r="AV110" i="7"/>
  <c r="AU110" i="7"/>
  <c r="AN110" i="7"/>
  <c r="AM110" i="7"/>
  <c r="X110" i="7"/>
  <c r="W110" i="7"/>
  <c r="U110" i="7"/>
  <c r="T110" i="7"/>
  <c r="S110" i="7"/>
  <c r="M110" i="7"/>
  <c r="L110" i="7"/>
  <c r="K110" i="7"/>
  <c r="I110" i="7"/>
  <c r="H110" i="7"/>
  <c r="G110" i="7"/>
  <c r="E110" i="7"/>
  <c r="D110" i="7"/>
  <c r="C110" i="7"/>
  <c r="CC60" i="7"/>
  <c r="CB60" i="7"/>
  <c r="CA60" i="7"/>
  <c r="BU60" i="7"/>
  <c r="BT60" i="7"/>
  <c r="BS60" i="7"/>
  <c r="BQ60" i="7"/>
  <c r="BP60" i="7"/>
  <c r="BO60" i="7"/>
  <c r="AW60" i="7"/>
  <c r="AV60" i="7"/>
  <c r="AU60" i="7"/>
  <c r="AN60" i="7"/>
  <c r="AM60" i="7"/>
  <c r="X60" i="7"/>
  <c r="W60" i="7"/>
  <c r="U60" i="7"/>
  <c r="T60" i="7"/>
  <c r="S60" i="7"/>
  <c r="M60" i="7"/>
  <c r="L60" i="7"/>
  <c r="K60" i="7"/>
  <c r="I60" i="7"/>
  <c r="H60" i="7"/>
  <c r="G60" i="7"/>
  <c r="E60" i="7"/>
  <c r="D60" i="7"/>
  <c r="C60" i="7"/>
  <c r="CC7" i="7"/>
  <c r="CB7" i="7"/>
  <c r="CA7" i="7"/>
  <c r="BU7" i="7"/>
  <c r="BT7" i="7"/>
  <c r="BS7" i="7"/>
  <c r="BQ7" i="7"/>
  <c r="BP7" i="7"/>
  <c r="BO7" i="7"/>
  <c r="AW7" i="7"/>
  <c r="AV7" i="7"/>
  <c r="AU7" i="7"/>
  <c r="AS7" i="7"/>
  <c r="AR7" i="7"/>
  <c r="AQ7" i="7"/>
  <c r="AO7" i="7"/>
  <c r="AN7" i="7"/>
  <c r="AM7" i="7"/>
  <c r="AG7" i="7"/>
  <c r="AF7" i="7"/>
  <c r="AE7" i="7"/>
  <c r="Y7" i="7"/>
  <c r="X7" i="7"/>
  <c r="W7" i="7"/>
  <c r="U7" i="7"/>
  <c r="T7" i="7"/>
  <c r="S7" i="7"/>
  <c r="M7" i="7"/>
  <c r="L7" i="7"/>
  <c r="K7" i="7"/>
  <c r="I7" i="7"/>
  <c r="H7" i="7"/>
  <c r="G7" i="7"/>
  <c r="E7" i="7"/>
  <c r="D7" i="7"/>
  <c r="C7" i="7"/>
  <c r="BF10" i="10" l="1"/>
  <c r="AU16" i="10"/>
  <c r="AV16" i="10"/>
  <c r="AV53" i="9"/>
  <c r="BH43" i="9"/>
  <c r="AX53" i="8"/>
  <c r="BG25" i="8"/>
  <c r="BA16" i="8"/>
  <c r="BH50" i="9"/>
  <c r="AZ16" i="9"/>
  <c r="AZ34" i="9"/>
  <c r="AV34" i="10"/>
  <c r="AV33" i="10"/>
  <c r="BG31" i="10"/>
  <c r="BG22" i="10"/>
  <c r="BF5" i="10"/>
  <c r="BF6" i="9"/>
  <c r="BG22" i="9"/>
  <c r="BG10" i="8"/>
  <c r="BI40" i="10"/>
  <c r="AX34" i="10"/>
  <c r="BH21" i="10"/>
  <c r="AY33" i="10"/>
  <c r="AX15" i="10"/>
  <c r="AX16" i="10"/>
  <c r="BB15" i="10"/>
  <c r="AU52" i="10"/>
  <c r="AU53" i="10"/>
  <c r="BH39" i="10"/>
  <c r="BI39" i="10"/>
  <c r="BB53" i="10"/>
  <c r="BB52" i="10"/>
  <c r="AY53" i="10"/>
  <c r="BH22" i="10"/>
  <c r="BG4" i="10"/>
  <c r="BE33" i="10"/>
  <c r="BE34" i="10"/>
  <c r="BA15" i="10"/>
  <c r="BD16" i="10"/>
  <c r="BD15" i="10"/>
  <c r="BH40" i="10"/>
  <c r="BG21" i="10"/>
  <c r="BG5" i="10"/>
  <c r="BD33" i="10"/>
  <c r="BD34" i="10"/>
  <c r="BA16" i="10"/>
  <c r="BF4" i="10"/>
  <c r="BC16" i="10"/>
  <c r="BC15" i="10"/>
  <c r="AW15" i="10"/>
  <c r="AW16" i="10"/>
  <c r="AY33" i="9"/>
  <c r="BE34" i="9"/>
  <c r="BC16" i="9"/>
  <c r="BC15" i="9"/>
  <c r="BD16" i="9"/>
  <c r="BD15" i="9"/>
  <c r="BB15" i="9"/>
  <c r="BB16" i="9"/>
  <c r="AV15" i="9"/>
  <c r="AV16" i="9"/>
  <c r="BA53" i="9"/>
  <c r="BA52" i="9"/>
  <c r="BH22" i="9"/>
  <c r="AU52" i="9"/>
  <c r="AU53" i="9"/>
  <c r="BI39" i="9"/>
  <c r="BH39" i="9"/>
  <c r="AX15" i="9"/>
  <c r="AX16" i="9"/>
  <c r="AY15" i="9"/>
  <c r="AY16" i="9"/>
  <c r="BI40" i="9"/>
  <c r="AW16" i="9"/>
  <c r="AW15" i="9"/>
  <c r="BB34" i="9"/>
  <c r="BC33" i="9"/>
  <c r="BD33" i="9"/>
  <c r="BD34" i="9"/>
  <c r="BG21" i="9"/>
  <c r="BC53" i="9"/>
  <c r="BC52" i="9"/>
  <c r="BH21" i="9"/>
  <c r="BG4" i="9"/>
  <c r="AU15" i="9"/>
  <c r="BF4" i="9"/>
  <c r="AU16" i="9"/>
  <c r="BE53" i="9"/>
  <c r="BG31" i="9"/>
  <c r="BB33" i="9"/>
  <c r="BG28" i="9"/>
  <c r="AW52" i="9"/>
  <c r="AW53" i="9"/>
  <c r="AX52" i="9"/>
  <c r="BH40" i="9"/>
  <c r="BB53" i="9"/>
  <c r="BB52" i="9"/>
  <c r="BG5" i="9"/>
  <c r="AY53" i="9"/>
  <c r="AY52" i="9"/>
  <c r="BF5" i="9"/>
  <c r="AY52" i="8"/>
  <c r="AX33" i="8"/>
  <c r="AU15" i="8"/>
  <c r="BF12" i="8"/>
  <c r="AV16" i="8"/>
  <c r="BF11" i="8"/>
  <c r="BC33" i="8"/>
  <c r="AV15" i="8"/>
  <c r="AU16" i="8"/>
  <c r="BH24" i="8"/>
  <c r="AX34" i="8"/>
  <c r="BG5" i="8"/>
  <c r="BF5" i="8"/>
  <c r="AW34" i="8"/>
  <c r="AW33" i="8"/>
  <c r="AZ15" i="8"/>
  <c r="AZ16" i="8"/>
  <c r="AY15" i="8"/>
  <c r="AY16" i="8"/>
  <c r="AV33" i="8"/>
  <c r="AV34" i="8"/>
  <c r="BG24" i="8"/>
  <c r="BC16" i="8"/>
  <c r="BH28" i="8"/>
  <c r="BH30" i="8"/>
  <c r="BG30" i="8"/>
  <c r="BE34" i="8"/>
  <c r="BE33" i="8"/>
  <c r="BH25" i="8"/>
  <c r="BB34" i="8"/>
  <c r="BD34" i="8"/>
  <c r="BB53" i="8"/>
  <c r="BB52" i="8"/>
  <c r="BD33" i="8"/>
  <c r="BG21" i="8"/>
  <c r="AU53" i="8"/>
  <c r="BI39" i="8"/>
  <c r="BH39" i="8"/>
  <c r="AU52" i="8"/>
  <c r="BH23" i="8"/>
  <c r="BG23" i="8"/>
  <c r="BH21" i="8"/>
  <c r="AX15" i="8"/>
  <c r="AX16" i="8"/>
  <c r="AU34" i="8"/>
  <c r="BH27" i="8"/>
  <c r="BG27" i="8"/>
  <c r="BF4" i="8"/>
  <c r="AU33" i="8"/>
  <c r="BG4" i="8"/>
  <c r="AW15" i="8"/>
  <c r="AW16" i="8"/>
  <c r="BA53" i="8"/>
  <c r="BA52" i="8"/>
  <c r="AW52" i="8"/>
  <c r="AW53" i="8"/>
  <c r="BB16" i="8"/>
  <c r="BB15" i="8"/>
  <c r="BC53" i="8"/>
  <c r="BC52" i="8"/>
  <c r="AV52" i="8"/>
  <c r="AV53" i="8"/>
  <c r="BH29" i="8"/>
  <c r="N14" i="7"/>
  <c r="N15" i="7"/>
  <c r="N16" i="7"/>
  <c r="N17" i="7"/>
  <c r="N10" i="7"/>
  <c r="N18" i="7"/>
  <c r="N11" i="7"/>
  <c r="N19" i="7"/>
  <c r="N12" i="7"/>
  <c r="N20" i="7"/>
  <c r="N13" i="7"/>
  <c r="N21" i="7"/>
  <c r="CC25" i="5"/>
  <c r="CB25" i="5"/>
  <c r="CA25" i="5"/>
  <c r="BU25" i="5"/>
  <c r="BT25" i="5"/>
  <c r="BS25" i="5"/>
  <c r="BQ25" i="5"/>
  <c r="BP25" i="5"/>
  <c r="BO25" i="5"/>
  <c r="AW25" i="5"/>
  <c r="AV25" i="5"/>
  <c r="AU25" i="5"/>
  <c r="AS25" i="5"/>
  <c r="AR25" i="5"/>
  <c r="AQ25" i="5"/>
  <c r="AO25" i="5"/>
  <c r="AN25" i="5"/>
  <c r="AM25" i="5"/>
  <c r="AG25" i="5"/>
  <c r="AF25" i="5"/>
  <c r="AE25" i="5"/>
  <c r="Y25" i="5"/>
  <c r="X25" i="5"/>
  <c r="W25" i="5"/>
  <c r="U25" i="5"/>
  <c r="T25" i="5"/>
  <c r="S25" i="5"/>
  <c r="M25" i="5"/>
  <c r="L25" i="5"/>
  <c r="K25" i="5"/>
  <c r="I25" i="5"/>
  <c r="H25" i="5"/>
  <c r="G25" i="5"/>
  <c r="E25" i="5"/>
  <c r="D25" i="5"/>
  <c r="C25" i="5"/>
  <c r="CC19" i="5"/>
  <c r="CB19" i="5"/>
  <c r="CA19" i="5"/>
  <c r="BU19" i="5"/>
  <c r="BT19" i="5"/>
  <c r="BS19" i="5"/>
  <c r="BQ19" i="5"/>
  <c r="BP19" i="5"/>
  <c r="BO19" i="5"/>
  <c r="AW19" i="5"/>
  <c r="AV19" i="5"/>
  <c r="AU19" i="5"/>
  <c r="AS19" i="5"/>
  <c r="AR19" i="5"/>
  <c r="AQ19" i="5"/>
  <c r="AO19" i="5"/>
  <c r="AN19" i="5"/>
  <c r="AM19" i="5"/>
  <c r="AG19" i="5"/>
  <c r="AF19" i="5"/>
  <c r="AE19" i="5"/>
  <c r="Y19" i="5"/>
  <c r="X19" i="5"/>
  <c r="W19" i="5"/>
  <c r="U19" i="5"/>
  <c r="T19" i="5"/>
  <c r="S19" i="5"/>
  <c r="M19" i="5"/>
  <c r="L19" i="5"/>
  <c r="K19" i="5"/>
  <c r="I19" i="5"/>
  <c r="H19" i="5"/>
  <c r="G19" i="5"/>
  <c r="E19" i="5"/>
  <c r="D19" i="5"/>
  <c r="C19" i="5"/>
  <c r="CC13" i="5"/>
  <c r="CB13" i="5"/>
  <c r="CA13" i="5"/>
  <c r="BU13" i="5"/>
  <c r="BT13" i="5"/>
  <c r="BS13" i="5"/>
  <c r="BQ13" i="5"/>
  <c r="BP13" i="5"/>
  <c r="BO13" i="5"/>
  <c r="AW13" i="5"/>
  <c r="AV13" i="5"/>
  <c r="AU13" i="5"/>
  <c r="AS13" i="5"/>
  <c r="AR13" i="5"/>
  <c r="AQ13" i="5"/>
  <c r="AO13" i="5"/>
  <c r="AN13" i="5"/>
  <c r="AM13" i="5"/>
  <c r="AG13" i="5"/>
  <c r="AF13" i="5"/>
  <c r="AE13" i="5"/>
  <c r="Y13" i="5"/>
  <c r="X13" i="5"/>
  <c r="W13" i="5"/>
  <c r="U13" i="5"/>
  <c r="T13" i="5"/>
  <c r="S13" i="5"/>
  <c r="M13" i="5"/>
  <c r="L13" i="5"/>
  <c r="K13" i="5"/>
  <c r="I13" i="5"/>
  <c r="H13" i="5"/>
  <c r="G13" i="5"/>
  <c r="E13" i="5"/>
  <c r="D13" i="5"/>
  <c r="C13" i="5"/>
  <c r="CC7" i="5"/>
  <c r="CB7" i="5"/>
  <c r="CA7" i="5"/>
  <c r="BU7" i="5"/>
  <c r="BT7" i="5"/>
  <c r="BS7" i="5"/>
  <c r="BQ7" i="5"/>
  <c r="BP7" i="5"/>
  <c r="BO7" i="5"/>
  <c r="AW7" i="5"/>
  <c r="AV7" i="5"/>
  <c r="AU7" i="5"/>
  <c r="AS7" i="5"/>
  <c r="AR7" i="5"/>
  <c r="AQ7" i="5"/>
  <c r="AO7" i="5"/>
  <c r="AN7" i="5"/>
  <c r="AM7" i="5"/>
  <c r="AG7" i="5"/>
  <c r="AF7" i="5"/>
  <c r="AE7" i="5"/>
  <c r="Y7" i="5"/>
  <c r="X7" i="5"/>
  <c r="W7" i="5"/>
  <c r="U7" i="5"/>
  <c r="T7" i="5"/>
  <c r="S7" i="5"/>
  <c r="L7" i="5"/>
  <c r="K7" i="5"/>
  <c r="I7" i="5"/>
  <c r="H7" i="5"/>
  <c r="G7" i="5"/>
  <c r="E7" i="5"/>
  <c r="D7" i="5"/>
  <c r="C7" i="5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L68" i="1"/>
  <c r="BI68" i="1" s="1"/>
  <c r="AK68" i="1"/>
  <c r="BH68" i="1" s="1"/>
  <c r="AJ68" i="1"/>
  <c r="BG68" i="1" s="1"/>
  <c r="AI68" i="1"/>
  <c r="BF68" i="1" s="1"/>
  <c r="AH68" i="1"/>
  <c r="BE68" i="1" s="1"/>
  <c r="AG68" i="1"/>
  <c r="BD68" i="1" s="1"/>
  <c r="AF68" i="1"/>
  <c r="BC68" i="1" s="1"/>
  <c r="AE68" i="1"/>
  <c r="BB68" i="1" s="1"/>
  <c r="AD68" i="1"/>
  <c r="BA68" i="1" s="1"/>
  <c r="AC68" i="1"/>
  <c r="AZ68" i="1" s="1"/>
  <c r="AB68" i="1"/>
  <c r="AY68" i="1" s="1"/>
  <c r="AA68" i="1"/>
  <c r="AL67" i="1"/>
  <c r="BI67" i="1" s="1"/>
  <c r="AK67" i="1"/>
  <c r="BH67" i="1" s="1"/>
  <c r="AJ67" i="1"/>
  <c r="BG67" i="1" s="1"/>
  <c r="AI67" i="1"/>
  <c r="BF67" i="1" s="1"/>
  <c r="AH67" i="1"/>
  <c r="BE67" i="1" s="1"/>
  <c r="AG67" i="1"/>
  <c r="BD67" i="1" s="1"/>
  <c r="AF67" i="1"/>
  <c r="BC67" i="1" s="1"/>
  <c r="AE67" i="1"/>
  <c r="BB67" i="1" s="1"/>
  <c r="AD67" i="1"/>
  <c r="BA67" i="1" s="1"/>
  <c r="AC67" i="1"/>
  <c r="AZ67" i="1" s="1"/>
  <c r="AB67" i="1"/>
  <c r="AY67" i="1" s="1"/>
  <c r="AA67" i="1"/>
  <c r="AL66" i="1"/>
  <c r="BI66" i="1" s="1"/>
  <c r="AK66" i="1"/>
  <c r="BH66" i="1" s="1"/>
  <c r="AJ66" i="1"/>
  <c r="BG66" i="1" s="1"/>
  <c r="AI66" i="1"/>
  <c r="BF66" i="1" s="1"/>
  <c r="AH66" i="1"/>
  <c r="BE66" i="1" s="1"/>
  <c r="AG66" i="1"/>
  <c r="BD66" i="1" s="1"/>
  <c r="AF66" i="1"/>
  <c r="BC66" i="1" s="1"/>
  <c r="AE66" i="1"/>
  <c r="BB66" i="1" s="1"/>
  <c r="AD66" i="1"/>
  <c r="BA66" i="1" s="1"/>
  <c r="AC66" i="1"/>
  <c r="AZ66" i="1" s="1"/>
  <c r="AB66" i="1"/>
  <c r="AY66" i="1" s="1"/>
  <c r="AA66" i="1"/>
  <c r="AL65" i="1"/>
  <c r="BI65" i="1" s="1"/>
  <c r="AK65" i="1"/>
  <c r="BH65" i="1" s="1"/>
  <c r="AJ65" i="1"/>
  <c r="BG65" i="1" s="1"/>
  <c r="AI65" i="1"/>
  <c r="BF65" i="1" s="1"/>
  <c r="AH65" i="1"/>
  <c r="BE65" i="1" s="1"/>
  <c r="AG65" i="1"/>
  <c r="BD65" i="1" s="1"/>
  <c r="AF65" i="1"/>
  <c r="BC65" i="1" s="1"/>
  <c r="AE65" i="1"/>
  <c r="BB65" i="1" s="1"/>
  <c r="AD65" i="1"/>
  <c r="BA65" i="1" s="1"/>
  <c r="AC65" i="1"/>
  <c r="AZ65" i="1" s="1"/>
  <c r="AB65" i="1"/>
  <c r="AY65" i="1" s="1"/>
  <c r="AA65" i="1"/>
  <c r="AL64" i="1"/>
  <c r="BI64" i="1" s="1"/>
  <c r="AK64" i="1"/>
  <c r="BH64" i="1" s="1"/>
  <c r="AJ64" i="1"/>
  <c r="BG64" i="1" s="1"/>
  <c r="AI64" i="1"/>
  <c r="BF64" i="1" s="1"/>
  <c r="AH64" i="1"/>
  <c r="BE64" i="1" s="1"/>
  <c r="AG64" i="1"/>
  <c r="BD64" i="1" s="1"/>
  <c r="AF64" i="1"/>
  <c r="BC64" i="1" s="1"/>
  <c r="AE64" i="1"/>
  <c r="BB64" i="1" s="1"/>
  <c r="AD64" i="1"/>
  <c r="BA64" i="1" s="1"/>
  <c r="AC64" i="1"/>
  <c r="AZ64" i="1" s="1"/>
  <c r="AB64" i="1"/>
  <c r="AY64" i="1" s="1"/>
  <c r="AA64" i="1"/>
  <c r="AL63" i="1"/>
  <c r="BI63" i="1" s="1"/>
  <c r="AK63" i="1"/>
  <c r="BH63" i="1" s="1"/>
  <c r="AJ63" i="1"/>
  <c r="BG63" i="1" s="1"/>
  <c r="AI63" i="1"/>
  <c r="BF63" i="1" s="1"/>
  <c r="AH63" i="1"/>
  <c r="BE63" i="1" s="1"/>
  <c r="AG63" i="1"/>
  <c r="BD63" i="1" s="1"/>
  <c r="AF63" i="1"/>
  <c r="BC63" i="1" s="1"/>
  <c r="AE63" i="1"/>
  <c r="BB63" i="1" s="1"/>
  <c r="AD63" i="1"/>
  <c r="BA63" i="1" s="1"/>
  <c r="AC63" i="1"/>
  <c r="AZ63" i="1" s="1"/>
  <c r="AB63" i="1"/>
  <c r="AY63" i="1" s="1"/>
  <c r="AA63" i="1"/>
  <c r="AL62" i="1"/>
  <c r="BI62" i="1" s="1"/>
  <c r="AK62" i="1"/>
  <c r="BH62" i="1" s="1"/>
  <c r="AJ62" i="1"/>
  <c r="BG62" i="1" s="1"/>
  <c r="AI62" i="1"/>
  <c r="BF62" i="1" s="1"/>
  <c r="AH62" i="1"/>
  <c r="BE62" i="1" s="1"/>
  <c r="AG62" i="1"/>
  <c r="BD62" i="1" s="1"/>
  <c r="AF62" i="1"/>
  <c r="BC62" i="1" s="1"/>
  <c r="AE62" i="1"/>
  <c r="BB62" i="1" s="1"/>
  <c r="AD62" i="1"/>
  <c r="BA62" i="1" s="1"/>
  <c r="AC62" i="1"/>
  <c r="AZ62" i="1" s="1"/>
  <c r="AB62" i="1"/>
  <c r="AY62" i="1" s="1"/>
  <c r="AA62" i="1"/>
  <c r="AL61" i="1"/>
  <c r="BI61" i="1" s="1"/>
  <c r="AK61" i="1"/>
  <c r="BH61" i="1" s="1"/>
  <c r="AJ61" i="1"/>
  <c r="BG61" i="1" s="1"/>
  <c r="AI61" i="1"/>
  <c r="BF61" i="1" s="1"/>
  <c r="AH61" i="1"/>
  <c r="BE61" i="1" s="1"/>
  <c r="AG61" i="1"/>
  <c r="BD61" i="1" s="1"/>
  <c r="AF61" i="1"/>
  <c r="BC61" i="1" s="1"/>
  <c r="AE61" i="1"/>
  <c r="BB61" i="1" s="1"/>
  <c r="AD61" i="1"/>
  <c r="BA61" i="1" s="1"/>
  <c r="AC61" i="1"/>
  <c r="AZ61" i="1" s="1"/>
  <c r="AB61" i="1"/>
  <c r="AY61" i="1" s="1"/>
  <c r="AA61" i="1"/>
  <c r="AL60" i="1"/>
  <c r="BI60" i="1" s="1"/>
  <c r="AK60" i="1"/>
  <c r="BH60" i="1" s="1"/>
  <c r="AJ60" i="1"/>
  <c r="BG60" i="1" s="1"/>
  <c r="AI60" i="1"/>
  <c r="BF60" i="1" s="1"/>
  <c r="AH60" i="1"/>
  <c r="BE60" i="1" s="1"/>
  <c r="AG60" i="1"/>
  <c r="BD60" i="1" s="1"/>
  <c r="AF60" i="1"/>
  <c r="BC60" i="1" s="1"/>
  <c r="AE60" i="1"/>
  <c r="BB60" i="1" s="1"/>
  <c r="AD60" i="1"/>
  <c r="BA60" i="1" s="1"/>
  <c r="AC60" i="1"/>
  <c r="AZ60" i="1" s="1"/>
  <c r="AB60" i="1"/>
  <c r="AY60" i="1" s="1"/>
  <c r="AA60" i="1"/>
  <c r="AL59" i="1"/>
  <c r="BI59" i="1" s="1"/>
  <c r="AK59" i="1"/>
  <c r="BH59" i="1" s="1"/>
  <c r="AJ59" i="1"/>
  <c r="BG59" i="1" s="1"/>
  <c r="AI59" i="1"/>
  <c r="BF59" i="1" s="1"/>
  <c r="AH59" i="1"/>
  <c r="BE59" i="1" s="1"/>
  <c r="AG59" i="1"/>
  <c r="BD59" i="1" s="1"/>
  <c r="AF59" i="1"/>
  <c r="BC59" i="1" s="1"/>
  <c r="AE59" i="1"/>
  <c r="BB59" i="1" s="1"/>
  <c r="AD59" i="1"/>
  <c r="BA59" i="1" s="1"/>
  <c r="AC59" i="1"/>
  <c r="AZ59" i="1" s="1"/>
  <c r="AB59" i="1"/>
  <c r="AY59" i="1" s="1"/>
  <c r="AA59" i="1"/>
  <c r="AL58" i="1"/>
  <c r="BI58" i="1" s="1"/>
  <c r="AK58" i="1"/>
  <c r="BH58" i="1" s="1"/>
  <c r="AJ58" i="1"/>
  <c r="BG58" i="1" s="1"/>
  <c r="AI58" i="1"/>
  <c r="BF58" i="1" s="1"/>
  <c r="AH58" i="1"/>
  <c r="BE58" i="1" s="1"/>
  <c r="AG58" i="1"/>
  <c r="BD58" i="1" s="1"/>
  <c r="AF58" i="1"/>
  <c r="BC58" i="1" s="1"/>
  <c r="AE58" i="1"/>
  <c r="BB58" i="1" s="1"/>
  <c r="AD58" i="1"/>
  <c r="BA58" i="1" s="1"/>
  <c r="AC58" i="1"/>
  <c r="AZ58" i="1" s="1"/>
  <c r="AB58" i="1"/>
  <c r="AY58" i="1" s="1"/>
  <c r="AA58" i="1"/>
  <c r="AL57" i="1"/>
  <c r="BI57" i="1" s="1"/>
  <c r="AK57" i="1"/>
  <c r="AJ57" i="1"/>
  <c r="BG57" i="1" s="1"/>
  <c r="AI57" i="1"/>
  <c r="BF57" i="1" s="1"/>
  <c r="AH57" i="1"/>
  <c r="AG57" i="1"/>
  <c r="AF57" i="1"/>
  <c r="BC57" i="1" s="1"/>
  <c r="AE57" i="1"/>
  <c r="AD57" i="1"/>
  <c r="BA57" i="1" s="1"/>
  <c r="AC57" i="1"/>
  <c r="AB57" i="1"/>
  <c r="AA57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K49" i="1"/>
  <c r="BH49" i="1" s="1"/>
  <c r="AJ49" i="1"/>
  <c r="BG49" i="1" s="1"/>
  <c r="AI49" i="1"/>
  <c r="BF49" i="1" s="1"/>
  <c r="AH49" i="1"/>
  <c r="BE49" i="1" s="1"/>
  <c r="AG49" i="1"/>
  <c r="BD49" i="1" s="1"/>
  <c r="AF49" i="1"/>
  <c r="BC49" i="1" s="1"/>
  <c r="AE49" i="1"/>
  <c r="BB49" i="1" s="1"/>
  <c r="AD49" i="1"/>
  <c r="BA49" i="1" s="1"/>
  <c r="AC49" i="1"/>
  <c r="AZ49" i="1" s="1"/>
  <c r="AB49" i="1"/>
  <c r="AY49" i="1" s="1"/>
  <c r="AA49" i="1"/>
  <c r="AK48" i="1"/>
  <c r="BH48" i="1" s="1"/>
  <c r="AJ48" i="1"/>
  <c r="BG48" i="1" s="1"/>
  <c r="AI48" i="1"/>
  <c r="BF48" i="1" s="1"/>
  <c r="AH48" i="1"/>
  <c r="BE48" i="1" s="1"/>
  <c r="AG48" i="1"/>
  <c r="BD48" i="1" s="1"/>
  <c r="AF48" i="1"/>
  <c r="BC48" i="1" s="1"/>
  <c r="AE48" i="1"/>
  <c r="BB48" i="1" s="1"/>
  <c r="AD48" i="1"/>
  <c r="BA48" i="1" s="1"/>
  <c r="AC48" i="1"/>
  <c r="AZ48" i="1" s="1"/>
  <c r="AB48" i="1"/>
  <c r="AY48" i="1" s="1"/>
  <c r="AA48" i="1"/>
  <c r="AK47" i="1"/>
  <c r="BH47" i="1" s="1"/>
  <c r="AJ47" i="1"/>
  <c r="BG47" i="1" s="1"/>
  <c r="AI47" i="1"/>
  <c r="BF47" i="1" s="1"/>
  <c r="AH47" i="1"/>
  <c r="BE47" i="1" s="1"/>
  <c r="AG47" i="1"/>
  <c r="BD47" i="1" s="1"/>
  <c r="AF47" i="1"/>
  <c r="BC47" i="1" s="1"/>
  <c r="AE47" i="1"/>
  <c r="BB47" i="1" s="1"/>
  <c r="AD47" i="1"/>
  <c r="BA47" i="1" s="1"/>
  <c r="AC47" i="1"/>
  <c r="AZ47" i="1" s="1"/>
  <c r="AB47" i="1"/>
  <c r="AY47" i="1" s="1"/>
  <c r="AA47" i="1"/>
  <c r="AK46" i="1"/>
  <c r="BH46" i="1" s="1"/>
  <c r="AJ46" i="1"/>
  <c r="BG46" i="1" s="1"/>
  <c r="AI46" i="1"/>
  <c r="BF46" i="1" s="1"/>
  <c r="AH46" i="1"/>
  <c r="BE46" i="1" s="1"/>
  <c r="AG46" i="1"/>
  <c r="BD46" i="1" s="1"/>
  <c r="AF46" i="1"/>
  <c r="BC46" i="1" s="1"/>
  <c r="AE46" i="1"/>
  <c r="BB46" i="1" s="1"/>
  <c r="AD46" i="1"/>
  <c r="BA46" i="1" s="1"/>
  <c r="AC46" i="1"/>
  <c r="AZ46" i="1" s="1"/>
  <c r="AB46" i="1"/>
  <c r="AY46" i="1" s="1"/>
  <c r="AA46" i="1"/>
  <c r="AK45" i="1"/>
  <c r="BH45" i="1" s="1"/>
  <c r="AJ45" i="1"/>
  <c r="BG45" i="1" s="1"/>
  <c r="AI45" i="1"/>
  <c r="BF45" i="1" s="1"/>
  <c r="AH45" i="1"/>
  <c r="BE45" i="1" s="1"/>
  <c r="AG45" i="1"/>
  <c r="BD45" i="1" s="1"/>
  <c r="AF45" i="1"/>
  <c r="BC45" i="1" s="1"/>
  <c r="AE45" i="1"/>
  <c r="BB45" i="1" s="1"/>
  <c r="AD45" i="1"/>
  <c r="BA45" i="1" s="1"/>
  <c r="AC45" i="1"/>
  <c r="AZ45" i="1" s="1"/>
  <c r="AB45" i="1"/>
  <c r="AY45" i="1" s="1"/>
  <c r="AA45" i="1"/>
  <c r="AK44" i="1"/>
  <c r="BH44" i="1" s="1"/>
  <c r="AJ44" i="1"/>
  <c r="BG44" i="1" s="1"/>
  <c r="AI44" i="1"/>
  <c r="BF44" i="1" s="1"/>
  <c r="AH44" i="1"/>
  <c r="BE44" i="1" s="1"/>
  <c r="AG44" i="1"/>
  <c r="BD44" i="1" s="1"/>
  <c r="AF44" i="1"/>
  <c r="BC44" i="1" s="1"/>
  <c r="AE44" i="1"/>
  <c r="BB44" i="1" s="1"/>
  <c r="AD44" i="1"/>
  <c r="BA44" i="1" s="1"/>
  <c r="AC44" i="1"/>
  <c r="AZ44" i="1" s="1"/>
  <c r="AB44" i="1"/>
  <c r="AY44" i="1" s="1"/>
  <c r="AA44" i="1"/>
  <c r="AK43" i="1"/>
  <c r="BH43" i="1" s="1"/>
  <c r="AJ43" i="1"/>
  <c r="BG43" i="1" s="1"/>
  <c r="AI43" i="1"/>
  <c r="BF43" i="1" s="1"/>
  <c r="AH43" i="1"/>
  <c r="BE43" i="1" s="1"/>
  <c r="AG43" i="1"/>
  <c r="BD43" i="1" s="1"/>
  <c r="AF43" i="1"/>
  <c r="BC43" i="1" s="1"/>
  <c r="AE43" i="1"/>
  <c r="BB43" i="1" s="1"/>
  <c r="AD43" i="1"/>
  <c r="BA43" i="1" s="1"/>
  <c r="AC43" i="1"/>
  <c r="AZ43" i="1" s="1"/>
  <c r="AB43" i="1"/>
  <c r="AY43" i="1" s="1"/>
  <c r="AA43" i="1"/>
  <c r="AK42" i="1"/>
  <c r="BH42" i="1" s="1"/>
  <c r="AJ42" i="1"/>
  <c r="BG42" i="1" s="1"/>
  <c r="AI42" i="1"/>
  <c r="BF42" i="1" s="1"/>
  <c r="AH42" i="1"/>
  <c r="BE42" i="1" s="1"/>
  <c r="AG42" i="1"/>
  <c r="BD42" i="1" s="1"/>
  <c r="AF42" i="1"/>
  <c r="BC42" i="1" s="1"/>
  <c r="AE42" i="1"/>
  <c r="BB42" i="1" s="1"/>
  <c r="AD42" i="1"/>
  <c r="BA42" i="1" s="1"/>
  <c r="AC42" i="1"/>
  <c r="AZ42" i="1" s="1"/>
  <c r="AB42" i="1"/>
  <c r="AY42" i="1" s="1"/>
  <c r="AA42" i="1"/>
  <c r="AK41" i="1"/>
  <c r="BH41" i="1" s="1"/>
  <c r="AJ41" i="1"/>
  <c r="BG41" i="1" s="1"/>
  <c r="AI41" i="1"/>
  <c r="BF41" i="1" s="1"/>
  <c r="AH41" i="1"/>
  <c r="BE41" i="1" s="1"/>
  <c r="AG41" i="1"/>
  <c r="BD41" i="1" s="1"/>
  <c r="AF41" i="1"/>
  <c r="BC41" i="1" s="1"/>
  <c r="AE41" i="1"/>
  <c r="BB41" i="1" s="1"/>
  <c r="AD41" i="1"/>
  <c r="BA41" i="1" s="1"/>
  <c r="AC41" i="1"/>
  <c r="AZ41" i="1" s="1"/>
  <c r="AB41" i="1"/>
  <c r="AY41" i="1" s="1"/>
  <c r="AA41" i="1"/>
  <c r="AK40" i="1"/>
  <c r="BH40" i="1" s="1"/>
  <c r="AJ40" i="1"/>
  <c r="BG40" i="1" s="1"/>
  <c r="AI40" i="1"/>
  <c r="BF40" i="1" s="1"/>
  <c r="AH40" i="1"/>
  <c r="BE40" i="1" s="1"/>
  <c r="AG40" i="1"/>
  <c r="BD40" i="1" s="1"/>
  <c r="AF40" i="1"/>
  <c r="BC40" i="1" s="1"/>
  <c r="AE40" i="1"/>
  <c r="BB40" i="1" s="1"/>
  <c r="AD40" i="1"/>
  <c r="BA40" i="1" s="1"/>
  <c r="AC40" i="1"/>
  <c r="AZ40" i="1" s="1"/>
  <c r="AB40" i="1"/>
  <c r="AY40" i="1" s="1"/>
  <c r="AA40" i="1"/>
  <c r="AK39" i="1"/>
  <c r="BH39" i="1" s="1"/>
  <c r="AJ39" i="1"/>
  <c r="BG39" i="1" s="1"/>
  <c r="AI39" i="1"/>
  <c r="BF39" i="1" s="1"/>
  <c r="AH39" i="1"/>
  <c r="AG39" i="1"/>
  <c r="BD39" i="1" s="1"/>
  <c r="AF39" i="1"/>
  <c r="BC39" i="1" s="1"/>
  <c r="AE39" i="1"/>
  <c r="AD39" i="1"/>
  <c r="BA39" i="1" s="1"/>
  <c r="AC39" i="1"/>
  <c r="AB39" i="1"/>
  <c r="AY39" i="1" s="1"/>
  <c r="AA39" i="1"/>
  <c r="R34" i="1"/>
  <c r="M34" i="1"/>
  <c r="L34" i="1"/>
  <c r="K34" i="1"/>
  <c r="I34" i="1"/>
  <c r="G34" i="1"/>
  <c r="F34" i="1"/>
  <c r="D34" i="1"/>
  <c r="C34" i="1"/>
  <c r="B34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J31" i="1"/>
  <c r="BG31" i="1" s="1"/>
  <c r="AI31" i="1"/>
  <c r="BF31" i="1" s="1"/>
  <c r="AH31" i="1"/>
  <c r="BE31" i="1" s="1"/>
  <c r="AG31" i="1"/>
  <c r="BD31" i="1" s="1"/>
  <c r="AF31" i="1"/>
  <c r="BC31" i="1" s="1"/>
  <c r="AE31" i="1"/>
  <c r="BB31" i="1" s="1"/>
  <c r="AD31" i="1"/>
  <c r="BA31" i="1" s="1"/>
  <c r="AC31" i="1"/>
  <c r="AZ31" i="1" s="1"/>
  <c r="AB31" i="1"/>
  <c r="AY31" i="1" s="1"/>
  <c r="AA31" i="1"/>
  <c r="AX31" i="1" s="1"/>
  <c r="AJ30" i="1"/>
  <c r="BG30" i="1" s="1"/>
  <c r="AI30" i="1"/>
  <c r="BF30" i="1" s="1"/>
  <c r="AH30" i="1"/>
  <c r="BE30" i="1" s="1"/>
  <c r="AG30" i="1"/>
  <c r="BD30" i="1" s="1"/>
  <c r="AF30" i="1"/>
  <c r="BC30" i="1" s="1"/>
  <c r="AE30" i="1"/>
  <c r="BB30" i="1" s="1"/>
  <c r="AD30" i="1"/>
  <c r="BA30" i="1" s="1"/>
  <c r="AC30" i="1"/>
  <c r="AZ30" i="1" s="1"/>
  <c r="AB30" i="1"/>
  <c r="AY30" i="1" s="1"/>
  <c r="AA30" i="1"/>
  <c r="AX30" i="1" s="1"/>
  <c r="AJ29" i="1"/>
  <c r="BG29" i="1" s="1"/>
  <c r="AI29" i="1"/>
  <c r="BF29" i="1" s="1"/>
  <c r="AH29" i="1"/>
  <c r="BE29" i="1" s="1"/>
  <c r="AG29" i="1"/>
  <c r="BD29" i="1" s="1"/>
  <c r="AF29" i="1"/>
  <c r="BC29" i="1" s="1"/>
  <c r="AE29" i="1"/>
  <c r="BB29" i="1" s="1"/>
  <c r="AD29" i="1"/>
  <c r="BA29" i="1" s="1"/>
  <c r="AC29" i="1"/>
  <c r="AZ29" i="1" s="1"/>
  <c r="AB29" i="1"/>
  <c r="AY29" i="1" s="1"/>
  <c r="AA29" i="1"/>
  <c r="AX29" i="1" s="1"/>
  <c r="AJ28" i="1"/>
  <c r="BG28" i="1" s="1"/>
  <c r="AI28" i="1"/>
  <c r="BF28" i="1" s="1"/>
  <c r="AH28" i="1"/>
  <c r="BE28" i="1" s="1"/>
  <c r="AG28" i="1"/>
  <c r="BD28" i="1" s="1"/>
  <c r="AF28" i="1"/>
  <c r="BC28" i="1" s="1"/>
  <c r="AE28" i="1"/>
  <c r="BB28" i="1" s="1"/>
  <c r="AD28" i="1"/>
  <c r="BA28" i="1" s="1"/>
  <c r="AC28" i="1"/>
  <c r="AZ28" i="1" s="1"/>
  <c r="AB28" i="1"/>
  <c r="AY28" i="1" s="1"/>
  <c r="AA28" i="1"/>
  <c r="AX28" i="1" s="1"/>
  <c r="AJ27" i="1"/>
  <c r="BG27" i="1" s="1"/>
  <c r="AI27" i="1"/>
  <c r="BF27" i="1" s="1"/>
  <c r="AH27" i="1"/>
  <c r="BE27" i="1" s="1"/>
  <c r="AG27" i="1"/>
  <c r="BD27" i="1" s="1"/>
  <c r="AF27" i="1"/>
  <c r="BC27" i="1" s="1"/>
  <c r="AE27" i="1"/>
  <c r="BB27" i="1" s="1"/>
  <c r="AD27" i="1"/>
  <c r="BA27" i="1" s="1"/>
  <c r="AC27" i="1"/>
  <c r="AZ27" i="1" s="1"/>
  <c r="AB27" i="1"/>
  <c r="AY27" i="1" s="1"/>
  <c r="AA27" i="1"/>
  <c r="AX27" i="1" s="1"/>
  <c r="AJ26" i="1"/>
  <c r="BG26" i="1" s="1"/>
  <c r="AI26" i="1"/>
  <c r="BF26" i="1" s="1"/>
  <c r="AH26" i="1"/>
  <c r="BE26" i="1" s="1"/>
  <c r="AG26" i="1"/>
  <c r="BD26" i="1" s="1"/>
  <c r="AF26" i="1"/>
  <c r="BC26" i="1" s="1"/>
  <c r="AE26" i="1"/>
  <c r="BB26" i="1" s="1"/>
  <c r="AD26" i="1"/>
  <c r="BA26" i="1" s="1"/>
  <c r="AC26" i="1"/>
  <c r="AZ26" i="1" s="1"/>
  <c r="AB26" i="1"/>
  <c r="AY26" i="1" s="1"/>
  <c r="AA26" i="1"/>
  <c r="AX26" i="1" s="1"/>
  <c r="AJ25" i="1"/>
  <c r="BG25" i="1" s="1"/>
  <c r="AI25" i="1"/>
  <c r="BF25" i="1" s="1"/>
  <c r="AH25" i="1"/>
  <c r="BE25" i="1" s="1"/>
  <c r="AG25" i="1"/>
  <c r="BD25" i="1" s="1"/>
  <c r="AF25" i="1"/>
  <c r="BC25" i="1" s="1"/>
  <c r="AE25" i="1"/>
  <c r="BB25" i="1" s="1"/>
  <c r="AD25" i="1"/>
  <c r="BA25" i="1" s="1"/>
  <c r="AC25" i="1"/>
  <c r="AZ25" i="1" s="1"/>
  <c r="AB25" i="1"/>
  <c r="AY25" i="1" s="1"/>
  <c r="AA25" i="1"/>
  <c r="AX25" i="1" s="1"/>
  <c r="AJ24" i="1"/>
  <c r="BG24" i="1" s="1"/>
  <c r="AI24" i="1"/>
  <c r="BF24" i="1" s="1"/>
  <c r="AH24" i="1"/>
  <c r="BE24" i="1" s="1"/>
  <c r="AG24" i="1"/>
  <c r="BD24" i="1" s="1"/>
  <c r="AF24" i="1"/>
  <c r="BC24" i="1" s="1"/>
  <c r="AE24" i="1"/>
  <c r="BB24" i="1" s="1"/>
  <c r="AD24" i="1"/>
  <c r="BA24" i="1" s="1"/>
  <c r="AC24" i="1"/>
  <c r="AZ24" i="1" s="1"/>
  <c r="AB24" i="1"/>
  <c r="AY24" i="1" s="1"/>
  <c r="AA24" i="1"/>
  <c r="AX24" i="1" s="1"/>
  <c r="AJ23" i="1"/>
  <c r="BG23" i="1" s="1"/>
  <c r="AI23" i="1"/>
  <c r="BF23" i="1" s="1"/>
  <c r="AH23" i="1"/>
  <c r="BE23" i="1" s="1"/>
  <c r="AG23" i="1"/>
  <c r="BD23" i="1" s="1"/>
  <c r="AF23" i="1"/>
  <c r="BC23" i="1" s="1"/>
  <c r="AE23" i="1"/>
  <c r="BB23" i="1" s="1"/>
  <c r="AD23" i="1"/>
  <c r="BA23" i="1" s="1"/>
  <c r="AC23" i="1"/>
  <c r="AZ23" i="1" s="1"/>
  <c r="AB23" i="1"/>
  <c r="AY23" i="1" s="1"/>
  <c r="AA23" i="1"/>
  <c r="AX23" i="1" s="1"/>
  <c r="AJ22" i="1"/>
  <c r="BG22" i="1" s="1"/>
  <c r="AI22" i="1"/>
  <c r="BF22" i="1" s="1"/>
  <c r="AH22" i="1"/>
  <c r="BE22" i="1" s="1"/>
  <c r="AG22" i="1"/>
  <c r="BD22" i="1" s="1"/>
  <c r="AF22" i="1"/>
  <c r="BC22" i="1" s="1"/>
  <c r="AE22" i="1"/>
  <c r="BB22" i="1" s="1"/>
  <c r="AD22" i="1"/>
  <c r="BA22" i="1" s="1"/>
  <c r="AC22" i="1"/>
  <c r="AZ22" i="1" s="1"/>
  <c r="AB22" i="1"/>
  <c r="AY22" i="1" s="1"/>
  <c r="AA22" i="1"/>
  <c r="AX22" i="1" s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I15" i="1"/>
  <c r="BF15" i="1" s="1"/>
  <c r="AH15" i="1"/>
  <c r="BE15" i="1" s="1"/>
  <c r="AG15" i="1"/>
  <c r="BD15" i="1" s="1"/>
  <c r="AF15" i="1"/>
  <c r="BC15" i="1" s="1"/>
  <c r="AE15" i="1"/>
  <c r="BB15" i="1" s="1"/>
  <c r="AD15" i="1"/>
  <c r="BA15" i="1" s="1"/>
  <c r="AC15" i="1"/>
  <c r="AZ15" i="1" s="1"/>
  <c r="AB15" i="1"/>
  <c r="AY15" i="1" s="1"/>
  <c r="AA15" i="1"/>
  <c r="AI14" i="1"/>
  <c r="BF14" i="1" s="1"/>
  <c r="AH14" i="1"/>
  <c r="BE14" i="1" s="1"/>
  <c r="AG14" i="1"/>
  <c r="BD14" i="1" s="1"/>
  <c r="AF14" i="1"/>
  <c r="BC14" i="1" s="1"/>
  <c r="AE14" i="1"/>
  <c r="BB14" i="1" s="1"/>
  <c r="AD14" i="1"/>
  <c r="BA14" i="1" s="1"/>
  <c r="AC14" i="1"/>
  <c r="AZ14" i="1" s="1"/>
  <c r="AB14" i="1"/>
  <c r="AY14" i="1" s="1"/>
  <c r="AA14" i="1"/>
  <c r="AI13" i="1"/>
  <c r="BF13" i="1" s="1"/>
  <c r="AH13" i="1"/>
  <c r="BE13" i="1" s="1"/>
  <c r="AG13" i="1"/>
  <c r="BD13" i="1" s="1"/>
  <c r="AF13" i="1"/>
  <c r="BC13" i="1" s="1"/>
  <c r="AE13" i="1"/>
  <c r="BB13" i="1" s="1"/>
  <c r="AD13" i="1"/>
  <c r="BA13" i="1" s="1"/>
  <c r="AC13" i="1"/>
  <c r="AZ13" i="1" s="1"/>
  <c r="AB13" i="1"/>
  <c r="AY13" i="1" s="1"/>
  <c r="AA13" i="1"/>
  <c r="AI12" i="1"/>
  <c r="BF12" i="1" s="1"/>
  <c r="AH12" i="1"/>
  <c r="BE12" i="1" s="1"/>
  <c r="AG12" i="1"/>
  <c r="BD12" i="1" s="1"/>
  <c r="AF12" i="1"/>
  <c r="BC12" i="1" s="1"/>
  <c r="AE12" i="1"/>
  <c r="BB12" i="1" s="1"/>
  <c r="AD12" i="1"/>
  <c r="BA12" i="1" s="1"/>
  <c r="AC12" i="1"/>
  <c r="AZ12" i="1" s="1"/>
  <c r="AB12" i="1"/>
  <c r="AY12" i="1" s="1"/>
  <c r="AA12" i="1"/>
  <c r="AI11" i="1"/>
  <c r="BF11" i="1" s="1"/>
  <c r="AH11" i="1"/>
  <c r="BE11" i="1" s="1"/>
  <c r="AG11" i="1"/>
  <c r="BD11" i="1" s="1"/>
  <c r="AF11" i="1"/>
  <c r="BC11" i="1" s="1"/>
  <c r="AE11" i="1"/>
  <c r="BB11" i="1" s="1"/>
  <c r="AD11" i="1"/>
  <c r="BA11" i="1" s="1"/>
  <c r="AC11" i="1"/>
  <c r="AZ11" i="1" s="1"/>
  <c r="AB11" i="1"/>
  <c r="AY11" i="1" s="1"/>
  <c r="AA11" i="1"/>
  <c r="AI10" i="1"/>
  <c r="BF10" i="1" s="1"/>
  <c r="AH10" i="1"/>
  <c r="BE10" i="1" s="1"/>
  <c r="AG10" i="1"/>
  <c r="BD10" i="1" s="1"/>
  <c r="AF10" i="1"/>
  <c r="BC10" i="1" s="1"/>
  <c r="AE10" i="1"/>
  <c r="BB10" i="1" s="1"/>
  <c r="AD10" i="1"/>
  <c r="BA10" i="1" s="1"/>
  <c r="AC10" i="1"/>
  <c r="AZ10" i="1" s="1"/>
  <c r="AB10" i="1"/>
  <c r="AY10" i="1" s="1"/>
  <c r="AA10" i="1"/>
  <c r="AI9" i="1"/>
  <c r="BF9" i="1" s="1"/>
  <c r="AH9" i="1"/>
  <c r="BE9" i="1" s="1"/>
  <c r="AG9" i="1"/>
  <c r="BD9" i="1" s="1"/>
  <c r="AF9" i="1"/>
  <c r="BC9" i="1" s="1"/>
  <c r="AE9" i="1"/>
  <c r="BB9" i="1" s="1"/>
  <c r="AD9" i="1"/>
  <c r="BA9" i="1" s="1"/>
  <c r="AC9" i="1"/>
  <c r="AZ9" i="1" s="1"/>
  <c r="AB9" i="1"/>
  <c r="AY9" i="1" s="1"/>
  <c r="AA9" i="1"/>
  <c r="AI8" i="1"/>
  <c r="BF8" i="1" s="1"/>
  <c r="AH8" i="1"/>
  <c r="BE8" i="1" s="1"/>
  <c r="AG8" i="1"/>
  <c r="BD8" i="1" s="1"/>
  <c r="AF8" i="1"/>
  <c r="BC8" i="1" s="1"/>
  <c r="AE8" i="1"/>
  <c r="BB8" i="1" s="1"/>
  <c r="AD8" i="1"/>
  <c r="BA8" i="1" s="1"/>
  <c r="AC8" i="1"/>
  <c r="AZ8" i="1" s="1"/>
  <c r="AB8" i="1"/>
  <c r="AY8" i="1" s="1"/>
  <c r="AA8" i="1"/>
  <c r="AI7" i="1"/>
  <c r="BF7" i="1" s="1"/>
  <c r="AH7" i="1"/>
  <c r="BE7" i="1" s="1"/>
  <c r="AG7" i="1"/>
  <c r="BD7" i="1" s="1"/>
  <c r="AF7" i="1"/>
  <c r="BC7" i="1" s="1"/>
  <c r="AE7" i="1"/>
  <c r="BB7" i="1" s="1"/>
  <c r="AD7" i="1"/>
  <c r="BA7" i="1" s="1"/>
  <c r="AC7" i="1"/>
  <c r="AZ7" i="1" s="1"/>
  <c r="AB7" i="1"/>
  <c r="AY7" i="1" s="1"/>
  <c r="AA7" i="1"/>
  <c r="AI6" i="1"/>
  <c r="BF6" i="1" s="1"/>
  <c r="AH6" i="1"/>
  <c r="BE6" i="1" s="1"/>
  <c r="AG6" i="1"/>
  <c r="BD6" i="1" s="1"/>
  <c r="AF6" i="1"/>
  <c r="BC6" i="1" s="1"/>
  <c r="AE6" i="1"/>
  <c r="BB6" i="1" s="1"/>
  <c r="AD6" i="1"/>
  <c r="BA6" i="1" s="1"/>
  <c r="AC6" i="1"/>
  <c r="AZ6" i="1" s="1"/>
  <c r="AB6" i="1"/>
  <c r="AY6" i="1" s="1"/>
  <c r="AA6" i="1"/>
  <c r="AI5" i="1"/>
  <c r="BF5" i="1" s="1"/>
  <c r="AH5" i="1"/>
  <c r="BE5" i="1" s="1"/>
  <c r="AG5" i="1"/>
  <c r="BD5" i="1" s="1"/>
  <c r="AF5" i="1"/>
  <c r="BC5" i="1" s="1"/>
  <c r="AE5" i="1"/>
  <c r="BB5" i="1" s="1"/>
  <c r="AD5" i="1"/>
  <c r="BA5" i="1" s="1"/>
  <c r="AC5" i="1"/>
  <c r="AZ5" i="1" s="1"/>
  <c r="AB5" i="1"/>
  <c r="AY5" i="1" s="1"/>
  <c r="AA5" i="1"/>
  <c r="AI4" i="1"/>
  <c r="BF4" i="1" s="1"/>
  <c r="AH4" i="1"/>
  <c r="BE4" i="1" s="1"/>
  <c r="AG4" i="1"/>
  <c r="BD4" i="1" s="1"/>
  <c r="AF4" i="1"/>
  <c r="BC4" i="1" s="1"/>
  <c r="AE4" i="1"/>
  <c r="BB4" i="1" s="1"/>
  <c r="AD4" i="1"/>
  <c r="BA4" i="1" s="1"/>
  <c r="AC4" i="1"/>
  <c r="AZ4" i="1" s="1"/>
  <c r="AB4" i="1"/>
  <c r="AY4" i="1" s="1"/>
  <c r="AA4" i="1"/>
  <c r="AI3" i="1"/>
  <c r="BF3" i="1" s="1"/>
  <c r="AH3" i="1"/>
  <c r="BE3" i="1" s="1"/>
  <c r="AG3" i="1"/>
  <c r="BD3" i="1" s="1"/>
  <c r="AF3" i="1"/>
  <c r="BC3" i="1" s="1"/>
  <c r="AE3" i="1"/>
  <c r="BB3" i="1" s="1"/>
  <c r="AD3" i="1"/>
  <c r="BA3" i="1" s="1"/>
  <c r="AC3" i="1"/>
  <c r="AZ3" i="1" s="1"/>
  <c r="AB3" i="1"/>
  <c r="AY3" i="1" s="1"/>
  <c r="AA3" i="1"/>
  <c r="X69" i="7" l="1"/>
  <c r="AK69" i="7" s="1"/>
  <c r="U69" i="7"/>
  <c r="AK66" i="7" s="1"/>
  <c r="S69" i="7"/>
  <c r="AK64" i="7" s="1"/>
  <c r="Z69" i="7"/>
  <c r="AK71" i="7" s="1"/>
  <c r="R119" i="7"/>
  <c r="AK113" i="7" s="1"/>
  <c r="W170" i="7"/>
  <c r="AK169" i="7" s="1"/>
  <c r="Y170" i="7"/>
  <c r="AK171" i="7" s="1"/>
  <c r="V119" i="7"/>
  <c r="AK117" i="7" s="1"/>
  <c r="W69" i="7"/>
  <c r="AK68" i="7" s="1"/>
  <c r="X119" i="7"/>
  <c r="AK119" i="7" s="1"/>
  <c r="Z170" i="7"/>
  <c r="AK172" i="7" s="1"/>
  <c r="U119" i="7"/>
  <c r="AK116" i="7" s="1"/>
  <c r="W119" i="7"/>
  <c r="AK118" i="7" s="1"/>
  <c r="Y119" i="7"/>
  <c r="AK120" i="7" s="1"/>
  <c r="R170" i="7"/>
  <c r="AK164" i="7" s="1"/>
  <c r="S170" i="7"/>
  <c r="AK165" i="7" s="1"/>
  <c r="T69" i="7"/>
  <c r="AK65" i="7" s="1"/>
  <c r="U170" i="7"/>
  <c r="AK167" i="7" s="1"/>
  <c r="V170" i="7"/>
  <c r="AK168" i="7" s="1"/>
  <c r="T119" i="7"/>
  <c r="AK115" i="7" s="1"/>
  <c r="Z119" i="7"/>
  <c r="AK121" i="7" s="1"/>
  <c r="Y69" i="7"/>
  <c r="AK70" i="7" s="1"/>
  <c r="S119" i="7"/>
  <c r="AK114" i="7" s="1"/>
  <c r="R69" i="7"/>
  <c r="AK63" i="7" s="1"/>
  <c r="X170" i="7"/>
  <c r="AK170" i="7" s="1"/>
  <c r="T170" i="7"/>
  <c r="AK166" i="7" s="1"/>
  <c r="V69" i="7"/>
  <c r="AK67" i="7" s="1"/>
  <c r="Z67" i="7"/>
  <c r="AI71" i="7" s="1"/>
  <c r="DX78" i="7" s="1"/>
  <c r="Y117" i="7"/>
  <c r="AI120" i="7" s="1"/>
  <c r="X117" i="7"/>
  <c r="AI119" i="7" s="1"/>
  <c r="T67" i="7"/>
  <c r="AI65" i="7" s="1"/>
  <c r="X168" i="7"/>
  <c r="AI170" i="7" s="1"/>
  <c r="Y168" i="7"/>
  <c r="AI171" i="7" s="1"/>
  <c r="S67" i="7"/>
  <c r="AI64" i="7" s="1"/>
  <c r="W117" i="7"/>
  <c r="AI118" i="7" s="1"/>
  <c r="V168" i="7"/>
  <c r="AI168" i="7" s="1"/>
  <c r="Z117" i="7"/>
  <c r="AI121" i="7" s="1"/>
  <c r="V67" i="7"/>
  <c r="AI67" i="7" s="1"/>
  <c r="U67" i="7"/>
  <c r="AI66" i="7" s="1"/>
  <c r="S117" i="7"/>
  <c r="AI114" i="7" s="1"/>
  <c r="Z168" i="7"/>
  <c r="AI172" i="7" s="1"/>
  <c r="W67" i="7"/>
  <c r="AI68" i="7" s="1"/>
  <c r="R117" i="7"/>
  <c r="AI113" i="7" s="1"/>
  <c r="W168" i="7"/>
  <c r="AI169" i="7" s="1"/>
  <c r="R168" i="7"/>
  <c r="AI164" i="7" s="1"/>
  <c r="V117" i="7"/>
  <c r="AI117" i="7" s="1"/>
  <c r="S168" i="7"/>
  <c r="AI165" i="7" s="1"/>
  <c r="X67" i="7"/>
  <c r="AI69" i="7" s="1"/>
  <c r="U117" i="7"/>
  <c r="AI116" i="7" s="1"/>
  <c r="U168" i="7"/>
  <c r="AI167" i="7" s="1"/>
  <c r="Y67" i="7"/>
  <c r="AI70" i="7" s="1"/>
  <c r="T168" i="7"/>
  <c r="AI166" i="7" s="1"/>
  <c r="R67" i="7"/>
  <c r="AI63" i="7" s="1"/>
  <c r="T117" i="7"/>
  <c r="AI115" i="7" s="1"/>
  <c r="Z169" i="7"/>
  <c r="AJ172" i="7" s="1"/>
  <c r="Y169" i="7"/>
  <c r="AJ171" i="7" s="1"/>
  <c r="Y118" i="7"/>
  <c r="AJ120" i="7" s="1"/>
  <c r="X169" i="7"/>
  <c r="AJ170" i="7" s="1"/>
  <c r="V118" i="7"/>
  <c r="AJ117" i="7" s="1"/>
  <c r="W118" i="7"/>
  <c r="AJ118" i="7" s="1"/>
  <c r="V68" i="7"/>
  <c r="AJ67" i="7" s="1"/>
  <c r="Z118" i="7"/>
  <c r="AJ121" i="7" s="1"/>
  <c r="X118" i="7"/>
  <c r="AJ119" i="7" s="1"/>
  <c r="T118" i="7"/>
  <c r="AJ115" i="7" s="1"/>
  <c r="U68" i="7"/>
  <c r="AJ66" i="7" s="1"/>
  <c r="U118" i="7"/>
  <c r="AJ116" i="7" s="1"/>
  <c r="R68" i="7"/>
  <c r="AJ63" i="7" s="1"/>
  <c r="W169" i="7"/>
  <c r="AJ169" i="7" s="1"/>
  <c r="Y68" i="7"/>
  <c r="AJ70" i="7" s="1"/>
  <c r="T68" i="7"/>
  <c r="AJ65" i="7" s="1"/>
  <c r="S169" i="7"/>
  <c r="AJ165" i="7" s="1"/>
  <c r="Z68" i="7"/>
  <c r="AJ71" i="7" s="1"/>
  <c r="T169" i="7"/>
  <c r="AJ166" i="7" s="1"/>
  <c r="V169" i="7"/>
  <c r="AJ168" i="7" s="1"/>
  <c r="X68" i="7"/>
  <c r="AJ69" i="7" s="1"/>
  <c r="S118" i="7"/>
  <c r="AJ114" i="7" s="1"/>
  <c r="W68" i="7"/>
  <c r="AJ68" i="7" s="1"/>
  <c r="R169" i="7"/>
  <c r="AJ164" i="7" s="1"/>
  <c r="R118" i="7"/>
  <c r="AJ113" i="7" s="1"/>
  <c r="U169" i="7"/>
  <c r="AJ167" i="7" s="1"/>
  <c r="S68" i="7"/>
  <c r="AJ64" i="7" s="1"/>
  <c r="S175" i="7"/>
  <c r="AP165" i="7" s="1"/>
  <c r="X175" i="7"/>
  <c r="AP170" i="7" s="1"/>
  <c r="R175" i="7"/>
  <c r="AP164" i="7" s="1"/>
  <c r="W124" i="7"/>
  <c r="AP118" i="7" s="1"/>
  <c r="Y74" i="7"/>
  <c r="AP70" i="7" s="1"/>
  <c r="T74" i="7"/>
  <c r="AP65" i="7" s="1"/>
  <c r="U74" i="7"/>
  <c r="AP66" i="7" s="1"/>
  <c r="Z175" i="7"/>
  <c r="AP172" i="7" s="1"/>
  <c r="X124" i="7"/>
  <c r="AP119" i="7" s="1"/>
  <c r="V74" i="7"/>
  <c r="AP67" i="7" s="1"/>
  <c r="Z74" i="7"/>
  <c r="AP71" i="7" s="1"/>
  <c r="R124" i="7"/>
  <c r="AP113" i="7" s="1"/>
  <c r="X74" i="7"/>
  <c r="AP69" i="7" s="1"/>
  <c r="R74" i="7"/>
  <c r="AP63" i="7" s="1"/>
  <c r="T124" i="7"/>
  <c r="AP115" i="7" s="1"/>
  <c r="Y124" i="7"/>
  <c r="AP120" i="7" s="1"/>
  <c r="T175" i="7"/>
  <c r="AP166" i="7" s="1"/>
  <c r="V175" i="7"/>
  <c r="AP168" i="7" s="1"/>
  <c r="W175" i="7"/>
  <c r="AP169" i="7" s="1"/>
  <c r="U124" i="7"/>
  <c r="AP116" i="7" s="1"/>
  <c r="Z124" i="7"/>
  <c r="AP121" i="7" s="1"/>
  <c r="U175" i="7"/>
  <c r="AP167" i="7" s="1"/>
  <c r="Y175" i="7"/>
  <c r="AP171" i="7" s="1"/>
  <c r="W74" i="7"/>
  <c r="AP68" i="7" s="1"/>
  <c r="V124" i="7"/>
  <c r="AP117" i="7" s="1"/>
  <c r="S124" i="7"/>
  <c r="AP114" i="7" s="1"/>
  <c r="S74" i="7"/>
  <c r="AP64" i="7" s="1"/>
  <c r="U66" i="7"/>
  <c r="AH66" i="7" s="1"/>
  <c r="S66" i="7"/>
  <c r="AH64" i="7" s="1"/>
  <c r="X66" i="7"/>
  <c r="AH69" i="7" s="1"/>
  <c r="V66" i="7"/>
  <c r="AH67" i="7" s="1"/>
  <c r="V116" i="7"/>
  <c r="AH117" i="7" s="1"/>
  <c r="X167" i="7"/>
  <c r="AH170" i="7" s="1"/>
  <c r="Y116" i="7"/>
  <c r="AH120" i="7" s="1"/>
  <c r="R66" i="7"/>
  <c r="AH63" i="7" s="1"/>
  <c r="T116" i="7"/>
  <c r="AH115" i="7" s="1"/>
  <c r="U167" i="7"/>
  <c r="AH167" i="7" s="1"/>
  <c r="W66" i="7"/>
  <c r="AH68" i="7" s="1"/>
  <c r="Z66" i="7"/>
  <c r="AH71" i="7" s="1"/>
  <c r="Y167" i="7"/>
  <c r="AH171" i="7" s="1"/>
  <c r="S167" i="7"/>
  <c r="AH165" i="7" s="1"/>
  <c r="X116" i="7"/>
  <c r="AH119" i="7" s="1"/>
  <c r="U116" i="7"/>
  <c r="AH116" i="7" s="1"/>
  <c r="Z116" i="7"/>
  <c r="AH121" i="7" s="1"/>
  <c r="V167" i="7"/>
  <c r="AH168" i="7" s="1"/>
  <c r="Z167" i="7"/>
  <c r="AH172" i="7" s="1"/>
  <c r="R167" i="7"/>
  <c r="AH164" i="7" s="1"/>
  <c r="Y66" i="7"/>
  <c r="AH70" i="7" s="1"/>
  <c r="T66" i="7"/>
  <c r="AH65" i="7" s="1"/>
  <c r="R116" i="7"/>
  <c r="AH113" i="7" s="1"/>
  <c r="W167" i="7"/>
  <c r="AH169" i="7" s="1"/>
  <c r="S116" i="7"/>
  <c r="AH114" i="7" s="1"/>
  <c r="AJ129" i="7" s="1"/>
  <c r="W116" i="7"/>
  <c r="AH118" i="7" s="1"/>
  <c r="T167" i="7"/>
  <c r="AH166" i="7" s="1"/>
  <c r="T123" i="7"/>
  <c r="AO115" i="7" s="1"/>
  <c r="V123" i="7"/>
  <c r="AO117" i="7" s="1"/>
  <c r="S123" i="7"/>
  <c r="AO114" i="7" s="1"/>
  <c r="X123" i="7"/>
  <c r="AO119" i="7" s="1"/>
  <c r="X73" i="7"/>
  <c r="AO69" i="7" s="1"/>
  <c r="U123" i="7"/>
  <c r="AO116" i="7" s="1"/>
  <c r="S73" i="7"/>
  <c r="AO64" i="7" s="1"/>
  <c r="Z123" i="7"/>
  <c r="AO121" i="7" s="1"/>
  <c r="Y123" i="7"/>
  <c r="AO120" i="7" s="1"/>
  <c r="W123" i="7"/>
  <c r="AO118" i="7" s="1"/>
  <c r="U73" i="7"/>
  <c r="AO66" i="7" s="1"/>
  <c r="W73" i="7"/>
  <c r="AO68" i="7" s="1"/>
  <c r="S174" i="7"/>
  <c r="AO165" i="7" s="1"/>
  <c r="R123" i="7"/>
  <c r="AO113" i="7" s="1"/>
  <c r="U174" i="7"/>
  <c r="AO167" i="7" s="1"/>
  <c r="V174" i="7"/>
  <c r="AO168" i="7" s="1"/>
  <c r="W174" i="7"/>
  <c r="AO169" i="7" s="1"/>
  <c r="Y73" i="7"/>
  <c r="AO70" i="7" s="1"/>
  <c r="X174" i="7"/>
  <c r="AO170" i="7" s="1"/>
  <c r="Z73" i="7"/>
  <c r="AO71" i="7" s="1"/>
  <c r="Y174" i="7"/>
  <c r="AO171" i="7" s="1"/>
  <c r="V73" i="7"/>
  <c r="AO67" i="7" s="1"/>
  <c r="R174" i="7"/>
  <c r="AO164" i="7" s="1"/>
  <c r="Z174" i="7"/>
  <c r="AO172" i="7" s="1"/>
  <c r="T174" i="7"/>
  <c r="AO166" i="7" s="1"/>
  <c r="R73" i="7"/>
  <c r="AO63" i="7" s="1"/>
  <c r="T73" i="7"/>
  <c r="AO65" i="7" s="1"/>
  <c r="S65" i="7"/>
  <c r="AG64" i="7" s="1"/>
  <c r="U115" i="7"/>
  <c r="AG116" i="7" s="1"/>
  <c r="Y115" i="7"/>
  <c r="AG120" i="7" s="1"/>
  <c r="V115" i="7"/>
  <c r="AG117" i="7" s="1"/>
  <c r="R115" i="7"/>
  <c r="AG113" i="7" s="1"/>
  <c r="Z65" i="7"/>
  <c r="AG71" i="7" s="1"/>
  <c r="X166" i="7"/>
  <c r="AG170" i="7" s="1"/>
  <c r="X65" i="7"/>
  <c r="AG69" i="7" s="1"/>
  <c r="U166" i="7"/>
  <c r="AG167" i="7" s="1"/>
  <c r="U65" i="7"/>
  <c r="AG66" i="7" s="1"/>
  <c r="W115" i="7"/>
  <c r="AG118" i="7" s="1"/>
  <c r="Z115" i="7"/>
  <c r="AG121" i="7" s="1"/>
  <c r="Y166" i="7"/>
  <c r="AG171" i="7" s="1"/>
  <c r="S115" i="7"/>
  <c r="AG114" i="7" s="1"/>
  <c r="X115" i="7"/>
  <c r="AG119" i="7" s="1"/>
  <c r="R65" i="7"/>
  <c r="AG63" i="7" s="1"/>
  <c r="S166" i="7"/>
  <c r="AG165" i="7" s="1"/>
  <c r="T115" i="7"/>
  <c r="AG115" i="7" s="1"/>
  <c r="Z166" i="7"/>
  <c r="AG172" i="7" s="1"/>
  <c r="V65" i="7"/>
  <c r="AG67" i="7" s="1"/>
  <c r="W166" i="7"/>
  <c r="AG169" i="7" s="1"/>
  <c r="R166" i="7"/>
  <c r="AG164" i="7" s="1"/>
  <c r="T65" i="7"/>
  <c r="AG65" i="7" s="1"/>
  <c r="V166" i="7"/>
  <c r="AG168" i="7" s="1"/>
  <c r="W65" i="7"/>
  <c r="AG68" i="7" s="1"/>
  <c r="Y65" i="7"/>
  <c r="AG70" i="7" s="1"/>
  <c r="DI79" i="7" s="1"/>
  <c r="T166" i="7"/>
  <c r="AG166" i="7" s="1"/>
  <c r="W122" i="7"/>
  <c r="AN118" i="7" s="1"/>
  <c r="R173" i="7"/>
  <c r="AN164" i="7" s="1"/>
  <c r="X122" i="7"/>
  <c r="AN119" i="7" s="1"/>
  <c r="T173" i="7"/>
  <c r="AN166" i="7" s="1"/>
  <c r="Y173" i="7"/>
  <c r="AN171" i="7" s="1"/>
  <c r="Y122" i="7"/>
  <c r="AN120" i="7" s="1"/>
  <c r="W173" i="7"/>
  <c r="AN169" i="7" s="1"/>
  <c r="W72" i="7"/>
  <c r="AN68" i="7" s="1"/>
  <c r="T122" i="7"/>
  <c r="AN115" i="7" s="1"/>
  <c r="Z122" i="7"/>
  <c r="AN121" i="7" s="1"/>
  <c r="T72" i="7"/>
  <c r="AN65" i="7" s="1"/>
  <c r="U122" i="7"/>
  <c r="AN116" i="7" s="1"/>
  <c r="U173" i="7"/>
  <c r="AN167" i="7" s="1"/>
  <c r="Z173" i="7"/>
  <c r="AN172" i="7" s="1"/>
  <c r="X72" i="7"/>
  <c r="AN69" i="7" s="1"/>
  <c r="R122" i="7"/>
  <c r="AN113" i="7" s="1"/>
  <c r="Y72" i="7"/>
  <c r="AN70" i="7" s="1"/>
  <c r="U72" i="7"/>
  <c r="AN66" i="7" s="1"/>
  <c r="S72" i="7"/>
  <c r="AN64" i="7" s="1"/>
  <c r="V122" i="7"/>
  <c r="AN117" i="7" s="1"/>
  <c r="X173" i="7"/>
  <c r="AN170" i="7" s="1"/>
  <c r="V72" i="7"/>
  <c r="AN67" i="7" s="1"/>
  <c r="R72" i="7"/>
  <c r="AN63" i="7" s="1"/>
  <c r="Z72" i="7"/>
  <c r="AN71" i="7" s="1"/>
  <c r="S122" i="7"/>
  <c r="AN114" i="7" s="1"/>
  <c r="S173" i="7"/>
  <c r="AN165" i="7" s="1"/>
  <c r="V173" i="7"/>
  <c r="AN168" i="7" s="1"/>
  <c r="T64" i="7"/>
  <c r="AF65" i="7" s="1"/>
  <c r="S64" i="7"/>
  <c r="AF64" i="7" s="1"/>
  <c r="V64" i="7"/>
  <c r="AF67" i="7" s="1"/>
  <c r="U64" i="7"/>
  <c r="AF66" i="7" s="1"/>
  <c r="S114" i="7"/>
  <c r="AF114" i="7" s="1"/>
  <c r="AH128" i="7" s="1"/>
  <c r="Y165" i="7"/>
  <c r="AF171" i="7" s="1"/>
  <c r="Y114" i="7"/>
  <c r="AF120" i="7" s="1"/>
  <c r="T114" i="7"/>
  <c r="AF115" i="7" s="1"/>
  <c r="Z165" i="7"/>
  <c r="AF172" i="7" s="1"/>
  <c r="X114" i="7"/>
  <c r="AF119" i="7" s="1"/>
  <c r="U114" i="7"/>
  <c r="AF116" i="7" s="1"/>
  <c r="Z114" i="7"/>
  <c r="AF121" i="7" s="1"/>
  <c r="W64" i="7"/>
  <c r="AF68" i="7" s="1"/>
  <c r="T165" i="7"/>
  <c r="AF166" i="7" s="1"/>
  <c r="X64" i="7"/>
  <c r="AF69" i="7" s="1"/>
  <c r="U165" i="7"/>
  <c r="AF167" i="7" s="1"/>
  <c r="V114" i="7"/>
  <c r="AF117" i="7" s="1"/>
  <c r="V165" i="7"/>
  <c r="AF168" i="7" s="1"/>
  <c r="Y64" i="7"/>
  <c r="AF70" i="7" s="1"/>
  <c r="R114" i="7"/>
  <c r="AF113" i="7" s="1"/>
  <c r="X165" i="7"/>
  <c r="AF170" i="7" s="1"/>
  <c r="W165" i="7"/>
  <c r="AF169" i="7" s="1"/>
  <c r="R165" i="7"/>
  <c r="AF164" i="7" s="1"/>
  <c r="R64" i="7"/>
  <c r="AF63" i="7" s="1"/>
  <c r="W114" i="7"/>
  <c r="AF118" i="7" s="1"/>
  <c r="S165" i="7"/>
  <c r="AF165" i="7" s="1"/>
  <c r="Z64" i="7"/>
  <c r="AF71" i="7" s="1"/>
  <c r="S121" i="7"/>
  <c r="AM114" i="7" s="1"/>
  <c r="V71" i="7"/>
  <c r="AM67" i="7" s="1"/>
  <c r="R121" i="7"/>
  <c r="AM113" i="7" s="1"/>
  <c r="R71" i="7"/>
  <c r="AM63" i="7" s="1"/>
  <c r="T121" i="7"/>
  <c r="AM115" i="7" s="1"/>
  <c r="Z121" i="7"/>
  <c r="AM121" i="7" s="1"/>
  <c r="EB127" i="7" s="1"/>
  <c r="T71" i="7"/>
  <c r="AM65" i="7" s="1"/>
  <c r="X172" i="7"/>
  <c r="AM170" i="7" s="1"/>
  <c r="W71" i="7"/>
  <c r="AM68" i="7" s="1"/>
  <c r="U121" i="7"/>
  <c r="AM116" i="7" s="1"/>
  <c r="W172" i="7"/>
  <c r="AM169" i="7" s="1"/>
  <c r="R172" i="7"/>
  <c r="AM164" i="7" s="1"/>
  <c r="S172" i="7"/>
  <c r="AM165" i="7" s="1"/>
  <c r="S71" i="7"/>
  <c r="AM64" i="7" s="1"/>
  <c r="Y172" i="7"/>
  <c r="AM171" i="7" s="1"/>
  <c r="X71" i="7"/>
  <c r="AM69" i="7" s="1"/>
  <c r="T172" i="7"/>
  <c r="AM166" i="7" s="1"/>
  <c r="V121" i="7"/>
  <c r="AM117" i="7" s="1"/>
  <c r="U172" i="7"/>
  <c r="AM167" i="7" s="1"/>
  <c r="W121" i="7"/>
  <c r="AM118" i="7" s="1"/>
  <c r="Z71" i="7"/>
  <c r="AM71" i="7" s="1"/>
  <c r="Y71" i="7"/>
  <c r="AM70" i="7" s="1"/>
  <c r="Z172" i="7"/>
  <c r="AM172" i="7" s="1"/>
  <c r="V172" i="7"/>
  <c r="AM168" i="7" s="1"/>
  <c r="U71" i="7"/>
  <c r="AM66" i="7" s="1"/>
  <c r="BO78" i="7" s="1"/>
  <c r="X121" i="7"/>
  <c r="AM119" i="7" s="1"/>
  <c r="Y121" i="7"/>
  <c r="AM120" i="7" s="1"/>
  <c r="DO132" i="7" s="1"/>
  <c r="X63" i="7"/>
  <c r="AE69" i="7" s="1"/>
  <c r="CT78" i="7" s="1"/>
  <c r="W63" i="7"/>
  <c r="AE68" i="7" s="1"/>
  <c r="V63" i="7"/>
  <c r="AE67" i="7" s="1"/>
  <c r="X113" i="7"/>
  <c r="AE119" i="7" s="1"/>
  <c r="W113" i="7"/>
  <c r="AE118" i="7" s="1"/>
  <c r="Y113" i="7"/>
  <c r="AE120" i="7" s="1"/>
  <c r="Y63" i="7"/>
  <c r="AE70" i="7" s="1"/>
  <c r="T113" i="7"/>
  <c r="AE115" i="7" s="1"/>
  <c r="AT128" i="7" s="1"/>
  <c r="U164" i="7"/>
  <c r="AE167" i="7" s="1"/>
  <c r="Y164" i="7"/>
  <c r="AE171" i="7" s="1"/>
  <c r="V164" i="7"/>
  <c r="AE168" i="7" s="1"/>
  <c r="T63" i="7"/>
  <c r="AE65" i="7" s="1"/>
  <c r="R63" i="7"/>
  <c r="AE63" i="7" s="1"/>
  <c r="R164" i="7"/>
  <c r="AE164" i="7" s="1"/>
  <c r="T184" i="7" s="1"/>
  <c r="V113" i="7"/>
  <c r="AE117" i="7" s="1"/>
  <c r="U113" i="7"/>
  <c r="AE116" i="7" s="1"/>
  <c r="X164" i="7"/>
  <c r="AE170" i="7" s="1"/>
  <c r="S63" i="7"/>
  <c r="Z113" i="7"/>
  <c r="AE121" i="7" s="1"/>
  <c r="S164" i="7"/>
  <c r="Z164" i="7"/>
  <c r="AE172" i="7" s="1"/>
  <c r="T164" i="7"/>
  <c r="AE166" i="7" s="1"/>
  <c r="U63" i="7"/>
  <c r="AE66" i="7" s="1"/>
  <c r="Z63" i="7"/>
  <c r="AE71" i="7" s="1"/>
  <c r="S113" i="7"/>
  <c r="W164" i="7"/>
  <c r="AE169" i="7" s="1"/>
  <c r="R113" i="7"/>
  <c r="AE113" i="7" s="1"/>
  <c r="T171" i="7"/>
  <c r="AL166" i="7" s="1"/>
  <c r="U70" i="7"/>
  <c r="AL66" i="7" s="1"/>
  <c r="S120" i="7"/>
  <c r="AL114" i="7" s="1"/>
  <c r="X171" i="7"/>
  <c r="AL170" i="7" s="1"/>
  <c r="R120" i="7"/>
  <c r="AL113" i="7" s="1"/>
  <c r="W171" i="7"/>
  <c r="AL169" i="7" s="1"/>
  <c r="V171" i="7"/>
  <c r="AL168" i="7" s="1"/>
  <c r="U171" i="7"/>
  <c r="AL167" i="7" s="1"/>
  <c r="R171" i="7"/>
  <c r="AL164" i="7" s="1"/>
  <c r="S171" i="7"/>
  <c r="AL165" i="7" s="1"/>
  <c r="V120" i="7"/>
  <c r="AL117" i="7" s="1"/>
  <c r="CA136" i="7" s="1"/>
  <c r="Z70" i="7"/>
  <c r="AL71" i="7" s="1"/>
  <c r="S70" i="7"/>
  <c r="AL64" i="7" s="1"/>
  <c r="X120" i="7"/>
  <c r="AL119" i="7" s="1"/>
  <c r="W120" i="7"/>
  <c r="AL118" i="7" s="1"/>
  <c r="R70" i="7"/>
  <c r="AL63" i="7" s="1"/>
  <c r="T70" i="7"/>
  <c r="AL65" i="7" s="1"/>
  <c r="Y120" i="7"/>
  <c r="AL120" i="7" s="1"/>
  <c r="W70" i="7"/>
  <c r="AL68" i="7" s="1"/>
  <c r="X70" i="7"/>
  <c r="AL69" i="7" s="1"/>
  <c r="Z171" i="7"/>
  <c r="AL172" i="7" s="1"/>
  <c r="Y171" i="7"/>
  <c r="AL171" i="7" s="1"/>
  <c r="Y70" i="7"/>
  <c r="AL70" i="7" s="1"/>
  <c r="T120" i="7"/>
  <c r="AL115" i="7" s="1"/>
  <c r="V70" i="7"/>
  <c r="AL67" i="7" s="1"/>
  <c r="U120" i="7"/>
  <c r="AL116" i="7" s="1"/>
  <c r="Z120" i="7"/>
  <c r="AL121" i="7" s="1"/>
  <c r="Z15" i="7"/>
  <c r="R14" i="7"/>
  <c r="U21" i="7"/>
  <c r="S20" i="7"/>
  <c r="R12" i="7"/>
  <c r="Y19" i="7"/>
  <c r="R11" i="7"/>
  <c r="W18" i="7"/>
  <c r="W10" i="7"/>
  <c r="AE15" i="7" s="1"/>
  <c r="CG32" i="7" s="1"/>
  <c r="V17" i="7"/>
  <c r="V15" i="7"/>
  <c r="Z16" i="7"/>
  <c r="R13" i="7"/>
  <c r="AH10" i="7" s="1"/>
  <c r="U16" i="7"/>
  <c r="W15" i="7"/>
  <c r="V21" i="7"/>
  <c r="U15" i="7"/>
  <c r="Y20" i="7"/>
  <c r="T15" i="7"/>
  <c r="V20" i="7"/>
  <c r="Z18" i="7"/>
  <c r="X15" i="7"/>
  <c r="V18" i="7"/>
  <c r="S16" i="7"/>
  <c r="U17" i="7"/>
  <c r="R20" i="7"/>
  <c r="S19" i="7"/>
  <c r="Z20" i="7"/>
  <c r="V19" i="7"/>
  <c r="R18" i="7"/>
  <c r="W17" i="7"/>
  <c r="W16" i="7"/>
  <c r="Z21" i="7"/>
  <c r="Z19" i="7"/>
  <c r="U14" i="7"/>
  <c r="Z17" i="7"/>
  <c r="U13" i="7"/>
  <c r="Y12" i="7"/>
  <c r="S10" i="7"/>
  <c r="W19" i="7"/>
  <c r="V14" i="7"/>
  <c r="Z13" i="7"/>
  <c r="T10" i="7"/>
  <c r="Z12" i="7"/>
  <c r="T11" i="7"/>
  <c r="Z11" i="7"/>
  <c r="T12" i="7"/>
  <c r="Z10" i="7"/>
  <c r="T13" i="7"/>
  <c r="Y21" i="7"/>
  <c r="T14" i="7"/>
  <c r="X16" i="7"/>
  <c r="S18" i="7"/>
  <c r="W11" i="7"/>
  <c r="R15" i="7"/>
  <c r="U18" i="7"/>
  <c r="Y17" i="7"/>
  <c r="T18" i="7"/>
  <c r="Y16" i="7"/>
  <c r="T19" i="7"/>
  <c r="Y15" i="7"/>
  <c r="T20" i="7"/>
  <c r="Y14" i="7"/>
  <c r="T21" i="7"/>
  <c r="Y13" i="7"/>
  <c r="S21" i="7"/>
  <c r="W20" i="7"/>
  <c r="R16" i="7"/>
  <c r="Z14" i="7"/>
  <c r="U10" i="7"/>
  <c r="X21" i="7"/>
  <c r="S13" i="7"/>
  <c r="X20" i="7"/>
  <c r="S14" i="7"/>
  <c r="X19" i="7"/>
  <c r="S15" i="7"/>
  <c r="X18" i="7"/>
  <c r="X17" i="7"/>
  <c r="S17" i="7"/>
  <c r="W12" i="7"/>
  <c r="U19" i="7"/>
  <c r="Y18" i="7"/>
  <c r="T17" i="7"/>
  <c r="X13" i="7"/>
  <c r="R21" i="7"/>
  <c r="X12" i="7"/>
  <c r="X11" i="7"/>
  <c r="R19" i="7"/>
  <c r="X10" i="7"/>
  <c r="W21" i="7"/>
  <c r="R17" i="7"/>
  <c r="V16" i="7"/>
  <c r="U11" i="7"/>
  <c r="Y10" i="7"/>
  <c r="S12" i="7"/>
  <c r="W14" i="7"/>
  <c r="W13" i="7"/>
  <c r="U20" i="7"/>
  <c r="T16" i="7"/>
  <c r="X14" i="7"/>
  <c r="U12" i="7"/>
  <c r="Y11" i="7"/>
  <c r="S11" i="7"/>
  <c r="V13" i="7"/>
  <c r="V12" i="7"/>
  <c r="V11" i="7"/>
  <c r="V10" i="7"/>
  <c r="R10" i="7"/>
  <c r="BB34" i="1"/>
  <c r="BB33" i="1"/>
  <c r="BI23" i="1"/>
  <c r="BJ23" i="1"/>
  <c r="BD51" i="1"/>
  <c r="BD52" i="1"/>
  <c r="AB71" i="1"/>
  <c r="AY57" i="1"/>
  <c r="BF34" i="1"/>
  <c r="BF33" i="1"/>
  <c r="BI22" i="1"/>
  <c r="AX33" i="1"/>
  <c r="BJ22" i="1"/>
  <c r="AX34" i="1"/>
  <c r="BA33" i="1"/>
  <c r="BA34" i="1"/>
  <c r="BG33" i="1"/>
  <c r="BG34" i="1"/>
  <c r="BI25" i="1"/>
  <c r="BJ25" i="1"/>
  <c r="BI31" i="1"/>
  <c r="BJ31" i="1"/>
  <c r="AX39" i="1"/>
  <c r="AM39" i="1"/>
  <c r="AN39" i="1"/>
  <c r="BA52" i="1"/>
  <c r="BA51" i="1"/>
  <c r="BG52" i="1"/>
  <c r="BG51" i="1"/>
  <c r="AX41" i="1"/>
  <c r="AN41" i="1"/>
  <c r="AM41" i="1"/>
  <c r="AX42" i="1"/>
  <c r="AN42" i="1"/>
  <c r="AM42" i="1"/>
  <c r="AX46" i="1"/>
  <c r="AN46" i="1"/>
  <c r="AM46" i="1"/>
  <c r="AX48" i="1"/>
  <c r="AN48" i="1"/>
  <c r="AM48" i="1"/>
  <c r="AO57" i="1"/>
  <c r="AX57" i="1"/>
  <c r="AN57" i="1"/>
  <c r="BA71" i="1"/>
  <c r="BA70" i="1"/>
  <c r="BG71" i="1"/>
  <c r="BG70" i="1"/>
  <c r="AO59" i="1"/>
  <c r="AX59" i="1"/>
  <c r="AN59" i="1"/>
  <c r="AX60" i="1"/>
  <c r="AN60" i="1"/>
  <c r="AO60" i="1"/>
  <c r="AO64" i="1"/>
  <c r="AX64" i="1"/>
  <c r="AN64" i="1"/>
  <c r="AX66" i="1"/>
  <c r="AN66" i="1"/>
  <c r="AO66" i="1"/>
  <c r="AY34" i="1"/>
  <c r="AY33" i="1"/>
  <c r="BI26" i="1"/>
  <c r="BJ26" i="1"/>
  <c r="AE52" i="1"/>
  <c r="BB39" i="1"/>
  <c r="AG71" i="1"/>
  <c r="BD57" i="1"/>
  <c r="AZ33" i="1"/>
  <c r="AZ34" i="1"/>
  <c r="BE33" i="1"/>
  <c r="BE34" i="1"/>
  <c r="BI24" i="1"/>
  <c r="BJ24" i="1"/>
  <c r="BI29" i="1"/>
  <c r="BJ29" i="1"/>
  <c r="AC52" i="1"/>
  <c r="AZ39" i="1"/>
  <c r="AH52" i="1"/>
  <c r="BE39" i="1"/>
  <c r="AM40" i="1"/>
  <c r="AN40" i="1"/>
  <c r="AX40" i="1"/>
  <c r="AM43" i="1"/>
  <c r="AX43" i="1"/>
  <c r="AN43" i="1"/>
  <c r="AM44" i="1"/>
  <c r="AX44" i="1"/>
  <c r="AN44" i="1"/>
  <c r="AM45" i="1"/>
  <c r="AN45" i="1"/>
  <c r="AX45" i="1"/>
  <c r="AM47" i="1"/>
  <c r="AN47" i="1"/>
  <c r="AX47" i="1"/>
  <c r="AN49" i="1"/>
  <c r="AM49" i="1"/>
  <c r="AX49" i="1"/>
  <c r="AC71" i="1"/>
  <c r="AZ57" i="1"/>
  <c r="AH71" i="1"/>
  <c r="BE57" i="1"/>
  <c r="AN58" i="1"/>
  <c r="AO58" i="1"/>
  <c r="AX58" i="1"/>
  <c r="AX61" i="1"/>
  <c r="AN61" i="1"/>
  <c r="AO61" i="1"/>
  <c r="AO62" i="1"/>
  <c r="AX62" i="1"/>
  <c r="AN62" i="1"/>
  <c r="AX63" i="1"/>
  <c r="AN63" i="1"/>
  <c r="AO63" i="1"/>
  <c r="AO65" i="1"/>
  <c r="AN65" i="1"/>
  <c r="AX65" i="1"/>
  <c r="AN67" i="1"/>
  <c r="AO67" i="1"/>
  <c r="AX67" i="1"/>
  <c r="AX68" i="1"/>
  <c r="AO68" i="1"/>
  <c r="AN68" i="1"/>
  <c r="BD34" i="1"/>
  <c r="BD33" i="1"/>
  <c r="BI28" i="1"/>
  <c r="BJ28" i="1"/>
  <c r="AY51" i="1"/>
  <c r="AY52" i="1"/>
  <c r="BH51" i="1"/>
  <c r="BH52" i="1"/>
  <c r="AE71" i="1"/>
  <c r="BB57" i="1"/>
  <c r="AK71" i="1"/>
  <c r="BH57" i="1"/>
  <c r="BC34" i="1"/>
  <c r="BC33" i="1"/>
  <c r="BI27" i="1"/>
  <c r="BJ27" i="1"/>
  <c r="BI30" i="1"/>
  <c r="BJ30" i="1"/>
  <c r="BC52" i="1"/>
  <c r="BC51" i="1"/>
  <c r="BF52" i="1"/>
  <c r="BF51" i="1"/>
  <c r="BC70" i="1"/>
  <c r="BC71" i="1"/>
  <c r="BF70" i="1"/>
  <c r="BF71" i="1"/>
  <c r="BI70" i="1"/>
  <c r="BI71" i="1"/>
  <c r="AK3" i="1"/>
  <c r="AX3" i="1"/>
  <c r="AL3" i="1"/>
  <c r="AL11" i="1"/>
  <c r="AX11" i="1"/>
  <c r="AK11" i="1"/>
  <c r="AX15" i="1"/>
  <c r="AK15" i="1"/>
  <c r="AL15" i="1"/>
  <c r="AL23" i="1"/>
  <c r="AM23" i="1"/>
  <c r="BD18" i="1"/>
  <c r="BD17" i="1"/>
  <c r="AZ18" i="1"/>
  <c r="AZ17" i="1"/>
  <c r="AX5" i="1"/>
  <c r="AL5" i="1"/>
  <c r="AK5" i="1"/>
  <c r="BC18" i="1"/>
  <c r="BC17" i="1"/>
  <c r="BF17" i="1"/>
  <c r="BF18" i="1"/>
  <c r="AL6" i="1"/>
  <c r="AX6" i="1"/>
  <c r="AK6" i="1"/>
  <c r="AK10" i="1"/>
  <c r="AX10" i="1"/>
  <c r="AL10" i="1"/>
  <c r="AX14" i="1"/>
  <c r="AK14" i="1"/>
  <c r="AL14" i="1"/>
  <c r="AM22" i="1"/>
  <c r="AL22" i="1"/>
  <c r="AL25" i="1"/>
  <c r="AM25" i="1"/>
  <c r="AL31" i="1"/>
  <c r="AM31" i="1"/>
  <c r="AL7" i="1"/>
  <c r="AK7" i="1"/>
  <c r="AX7" i="1"/>
  <c r="BB18" i="1"/>
  <c r="BB17" i="1"/>
  <c r="AK8" i="1"/>
  <c r="AX8" i="1"/>
  <c r="AL8" i="1"/>
  <c r="AK12" i="1"/>
  <c r="AL12" i="1"/>
  <c r="AX12" i="1"/>
  <c r="AL24" i="1"/>
  <c r="AM24" i="1"/>
  <c r="AL29" i="1"/>
  <c r="AM29" i="1"/>
  <c r="BA17" i="1"/>
  <c r="BA18" i="1"/>
  <c r="AL26" i="1"/>
  <c r="AM26" i="1"/>
  <c r="AL28" i="1"/>
  <c r="AM28" i="1"/>
  <c r="AY18" i="1"/>
  <c r="AY17" i="1"/>
  <c r="AK4" i="1"/>
  <c r="AX4" i="1"/>
  <c r="AL4" i="1"/>
  <c r="BE18" i="1"/>
  <c r="BE17" i="1"/>
  <c r="AX9" i="1"/>
  <c r="AL9" i="1"/>
  <c r="AK9" i="1"/>
  <c r="AX13" i="1"/>
  <c r="AL13" i="1"/>
  <c r="AK13" i="1"/>
  <c r="AL27" i="1"/>
  <c r="AM27" i="1"/>
  <c r="AL30" i="1"/>
  <c r="AM30" i="1"/>
  <c r="AA18" i="1"/>
  <c r="AD18" i="1"/>
  <c r="AI34" i="1"/>
  <c r="AC18" i="1"/>
  <c r="AH18" i="1"/>
  <c r="AA17" i="1"/>
  <c r="AB33" i="1"/>
  <c r="AG33" i="1"/>
  <c r="AA51" i="1"/>
  <c r="AD52" i="1"/>
  <c r="AJ51" i="1"/>
  <c r="AA71" i="1"/>
  <c r="AD70" i="1"/>
  <c r="AJ71" i="1"/>
  <c r="AF18" i="1"/>
  <c r="AI18" i="1"/>
  <c r="AC17" i="1"/>
  <c r="AH17" i="1"/>
  <c r="AC34" i="1"/>
  <c r="AH34" i="1"/>
  <c r="AE34" i="1"/>
  <c r="AB18" i="1"/>
  <c r="AE18" i="1"/>
  <c r="AG17" i="1"/>
  <c r="AD17" i="1"/>
  <c r="AA34" i="1"/>
  <c r="AD34" i="1"/>
  <c r="AJ34" i="1"/>
  <c r="AF34" i="1"/>
  <c r="AK51" i="1"/>
  <c r="AF70" i="1"/>
  <c r="AI71" i="1"/>
  <c r="AL71" i="1"/>
  <c r="AI70" i="1"/>
  <c r="AL70" i="1"/>
  <c r="AE70" i="1"/>
  <c r="AI17" i="1"/>
  <c r="AE33" i="1"/>
  <c r="AF52" i="1"/>
  <c r="AI52" i="1"/>
  <c r="AB51" i="1"/>
  <c r="AG51" i="1"/>
  <c r="AF51" i="1"/>
  <c r="AH33" i="1"/>
  <c r="AG34" i="1"/>
  <c r="AC51" i="1"/>
  <c r="AH51" i="1"/>
  <c r="AA70" i="1"/>
  <c r="AJ70" i="1"/>
  <c r="AD71" i="1"/>
  <c r="AG18" i="1"/>
  <c r="AE17" i="1"/>
  <c r="AC33" i="1"/>
  <c r="AB34" i="1"/>
  <c r="AI33" i="1"/>
  <c r="AI51" i="1"/>
  <c r="AB70" i="1"/>
  <c r="AG70" i="1"/>
  <c r="AK70" i="1"/>
  <c r="AF17" i="1"/>
  <c r="AD33" i="1"/>
  <c r="AD51" i="1"/>
  <c r="AA52" i="1"/>
  <c r="AJ52" i="1"/>
  <c r="AC70" i="1"/>
  <c r="AH70" i="1"/>
  <c r="AE51" i="1"/>
  <c r="AB52" i="1"/>
  <c r="AG52" i="1"/>
  <c r="AK52" i="1"/>
  <c r="AF71" i="1"/>
  <c r="AB17" i="1"/>
  <c r="AF33" i="1"/>
  <c r="AA33" i="1"/>
  <c r="AJ33" i="1"/>
  <c r="CA184" i="7" l="1"/>
  <c r="CB184" i="7"/>
  <c r="BV127" i="7"/>
  <c r="DG78" i="7"/>
  <c r="BR127" i="7"/>
  <c r="AC77" i="7"/>
  <c r="BI128" i="7"/>
  <c r="AN185" i="7"/>
  <c r="DP186" i="7"/>
  <c r="AR178" i="7"/>
  <c r="W28" i="7"/>
  <c r="BN179" i="7"/>
  <c r="CH130" i="7"/>
  <c r="DQ186" i="7"/>
  <c r="DH186" i="7"/>
  <c r="DI186" i="7"/>
  <c r="DM186" i="7"/>
  <c r="DR135" i="7"/>
  <c r="DO186" i="7"/>
  <c r="DL186" i="7"/>
  <c r="DG186" i="7"/>
  <c r="DK186" i="7"/>
  <c r="DR186" i="7"/>
  <c r="DI135" i="7"/>
  <c r="DP135" i="7"/>
  <c r="DJ135" i="7"/>
  <c r="DH135" i="7"/>
  <c r="DM135" i="7"/>
  <c r="DR85" i="7"/>
  <c r="DG135" i="7"/>
  <c r="DO135" i="7"/>
  <c r="DO85" i="7"/>
  <c r="DL85" i="7"/>
  <c r="DN135" i="7"/>
  <c r="DJ186" i="7"/>
  <c r="DK135" i="7"/>
  <c r="DL135" i="7"/>
  <c r="DN186" i="7"/>
  <c r="DQ85" i="7"/>
  <c r="DP85" i="7"/>
  <c r="DI85" i="7"/>
  <c r="DH85" i="7"/>
  <c r="DK85" i="7"/>
  <c r="DM85" i="7"/>
  <c r="DQ135" i="7"/>
  <c r="DJ85" i="7"/>
  <c r="DG85" i="7"/>
  <c r="DN85" i="7"/>
  <c r="CN128" i="7"/>
  <c r="CK128" i="7"/>
  <c r="CP179" i="7"/>
  <c r="CL128" i="7"/>
  <c r="CM128" i="7"/>
  <c r="CI179" i="7"/>
  <c r="CG179" i="7"/>
  <c r="CL179" i="7"/>
  <c r="CR179" i="7"/>
  <c r="CJ128" i="7"/>
  <c r="CH128" i="7"/>
  <c r="CO128" i="7"/>
  <c r="CN179" i="7"/>
  <c r="CG128" i="7"/>
  <c r="CK78" i="7"/>
  <c r="CK179" i="7"/>
  <c r="CH179" i="7"/>
  <c r="CI128" i="7"/>
  <c r="CJ179" i="7"/>
  <c r="CP128" i="7"/>
  <c r="CQ128" i="7"/>
  <c r="CR128" i="7"/>
  <c r="CR78" i="7"/>
  <c r="CP78" i="7"/>
  <c r="CL78" i="7"/>
  <c r="CQ78" i="7"/>
  <c r="CM78" i="7"/>
  <c r="CM179" i="7"/>
  <c r="CO78" i="7"/>
  <c r="CH78" i="7"/>
  <c r="CI78" i="7"/>
  <c r="CJ78" i="7"/>
  <c r="CG78" i="7"/>
  <c r="CN78" i="7"/>
  <c r="CO179" i="7"/>
  <c r="V188" i="7"/>
  <c r="W137" i="7"/>
  <c r="AD137" i="7"/>
  <c r="W188" i="7"/>
  <c r="X188" i="7"/>
  <c r="AC137" i="7"/>
  <c r="AE137" i="7"/>
  <c r="AA137" i="7"/>
  <c r="Z188" i="7"/>
  <c r="Z137" i="7"/>
  <c r="V87" i="7"/>
  <c r="V137" i="7"/>
  <c r="X137" i="7"/>
  <c r="T188" i="7"/>
  <c r="AB137" i="7"/>
  <c r="AC188" i="7"/>
  <c r="Y87" i="7"/>
  <c r="AB188" i="7"/>
  <c r="AB87" i="7"/>
  <c r="AD87" i="7"/>
  <c r="X87" i="7"/>
  <c r="W87" i="7"/>
  <c r="AC87" i="7"/>
  <c r="AE87" i="7"/>
  <c r="AA87" i="7"/>
  <c r="T87" i="7"/>
  <c r="AA188" i="7"/>
  <c r="Z87" i="7"/>
  <c r="AD188" i="7"/>
  <c r="T137" i="7"/>
  <c r="U188" i="7"/>
  <c r="Y137" i="7"/>
  <c r="AE188" i="7"/>
  <c r="U137" i="7"/>
  <c r="Y188" i="7"/>
  <c r="U87" i="7"/>
  <c r="CL186" i="7"/>
  <c r="CK186" i="7"/>
  <c r="CH186" i="7"/>
  <c r="CR186" i="7"/>
  <c r="CR135" i="7"/>
  <c r="CI186" i="7"/>
  <c r="CG186" i="7"/>
  <c r="CM186" i="7"/>
  <c r="CP186" i="7"/>
  <c r="CJ186" i="7"/>
  <c r="CQ186" i="7"/>
  <c r="CO135" i="7"/>
  <c r="CG135" i="7"/>
  <c r="CN186" i="7"/>
  <c r="CM135" i="7"/>
  <c r="CH85" i="7"/>
  <c r="CK135" i="7"/>
  <c r="CQ135" i="7"/>
  <c r="CP135" i="7"/>
  <c r="CI135" i="7"/>
  <c r="CG85" i="7"/>
  <c r="CO85" i="7"/>
  <c r="CK85" i="7"/>
  <c r="CJ135" i="7"/>
  <c r="CN85" i="7"/>
  <c r="CQ85" i="7"/>
  <c r="CR85" i="7"/>
  <c r="CP85" i="7"/>
  <c r="CH135" i="7"/>
  <c r="CL85" i="7"/>
  <c r="CN135" i="7"/>
  <c r="CI85" i="7"/>
  <c r="CM85" i="7"/>
  <c r="CJ85" i="7"/>
  <c r="CO186" i="7"/>
  <c r="T78" i="7"/>
  <c r="AE128" i="7"/>
  <c r="AA78" i="7"/>
  <c r="V179" i="7"/>
  <c r="W128" i="7"/>
  <c r="AC128" i="7"/>
  <c r="Z179" i="7"/>
  <c r="AA179" i="7"/>
  <c r="AC179" i="7"/>
  <c r="T179" i="7"/>
  <c r="AA128" i="7"/>
  <c r="AD128" i="7"/>
  <c r="W179" i="7"/>
  <c r="AB179" i="7"/>
  <c r="AB128" i="7"/>
  <c r="Z128" i="7"/>
  <c r="V128" i="7"/>
  <c r="X128" i="7"/>
  <c r="X179" i="7"/>
  <c r="X78" i="7"/>
  <c r="AC78" i="7"/>
  <c r="AE78" i="7"/>
  <c r="Z78" i="7"/>
  <c r="V78" i="7"/>
  <c r="Y78" i="7"/>
  <c r="AD78" i="7"/>
  <c r="W78" i="7"/>
  <c r="T128" i="7"/>
  <c r="U179" i="7"/>
  <c r="Y128" i="7"/>
  <c r="U128" i="7"/>
  <c r="Y179" i="7"/>
  <c r="AD179" i="7"/>
  <c r="U78" i="7"/>
  <c r="AE179" i="7"/>
  <c r="CC187" i="7"/>
  <c r="BY187" i="7"/>
  <c r="CB187" i="7"/>
  <c r="CE136" i="7"/>
  <c r="CA187" i="7"/>
  <c r="CD187" i="7"/>
  <c r="CE187" i="7"/>
  <c r="BT187" i="7"/>
  <c r="BW187" i="7"/>
  <c r="BZ187" i="7"/>
  <c r="BU187" i="7"/>
  <c r="BW136" i="7"/>
  <c r="BT136" i="7"/>
  <c r="BV187" i="7"/>
  <c r="BX136" i="7"/>
  <c r="BV86" i="7"/>
  <c r="CC136" i="7"/>
  <c r="BU136" i="7"/>
  <c r="CB136" i="7"/>
  <c r="BV136" i="7"/>
  <c r="BZ136" i="7"/>
  <c r="BX187" i="7"/>
  <c r="BY136" i="7"/>
  <c r="CE86" i="7"/>
  <c r="CD86" i="7"/>
  <c r="BX86" i="7"/>
  <c r="BW86" i="7"/>
  <c r="BU86" i="7"/>
  <c r="CA86" i="7"/>
  <c r="CD136" i="7"/>
  <c r="BY86" i="7"/>
  <c r="BT86" i="7"/>
  <c r="CB86" i="7"/>
  <c r="CC86" i="7"/>
  <c r="BZ86" i="7"/>
  <c r="DE181" i="7"/>
  <c r="DD181" i="7"/>
  <c r="DD80" i="7"/>
  <c r="DA181" i="7"/>
  <c r="DC181" i="7"/>
  <c r="CV181" i="7"/>
  <c r="CW130" i="7"/>
  <c r="CZ130" i="7"/>
  <c r="DE130" i="7"/>
  <c r="CY130" i="7"/>
  <c r="CW181" i="7"/>
  <c r="DB130" i="7"/>
  <c r="CT181" i="7"/>
  <c r="DD130" i="7"/>
  <c r="CZ181" i="7"/>
  <c r="DC130" i="7"/>
  <c r="CU181" i="7"/>
  <c r="CY181" i="7"/>
  <c r="DB181" i="7"/>
  <c r="CX130" i="7"/>
  <c r="CX181" i="7"/>
  <c r="CV130" i="7"/>
  <c r="CU80" i="7"/>
  <c r="DA130" i="7"/>
  <c r="CT130" i="7"/>
  <c r="DE80" i="7"/>
  <c r="CY80" i="7"/>
  <c r="CW80" i="7"/>
  <c r="CX80" i="7"/>
  <c r="DA80" i="7"/>
  <c r="CU130" i="7"/>
  <c r="CT80" i="7"/>
  <c r="DB80" i="7"/>
  <c r="CV80" i="7"/>
  <c r="CZ80" i="7"/>
  <c r="BI187" i="7"/>
  <c r="BN187" i="7"/>
  <c r="BP187" i="7"/>
  <c r="BJ187" i="7"/>
  <c r="BM187" i="7"/>
  <c r="BK136" i="7"/>
  <c r="BH136" i="7"/>
  <c r="BN136" i="7"/>
  <c r="BG136" i="7"/>
  <c r="BQ136" i="7"/>
  <c r="BH187" i="7"/>
  <c r="BO187" i="7"/>
  <c r="BG187" i="7"/>
  <c r="BO136" i="7"/>
  <c r="BQ187" i="7"/>
  <c r="BR187" i="7"/>
  <c r="BL187" i="7"/>
  <c r="BM136" i="7"/>
  <c r="BP136" i="7"/>
  <c r="BI136" i="7"/>
  <c r="BR136" i="7"/>
  <c r="BL136" i="7"/>
  <c r="BJ136" i="7"/>
  <c r="BM86" i="7"/>
  <c r="BI86" i="7"/>
  <c r="BH86" i="7"/>
  <c r="BQ86" i="7"/>
  <c r="BG86" i="7"/>
  <c r="BK86" i="7"/>
  <c r="BP86" i="7"/>
  <c r="BJ86" i="7"/>
  <c r="BN86" i="7"/>
  <c r="BO86" i="7"/>
  <c r="BR86" i="7"/>
  <c r="BL86" i="7"/>
  <c r="BK187" i="7"/>
  <c r="AH186" i="7"/>
  <c r="AM186" i="7"/>
  <c r="AQ186" i="7"/>
  <c r="AN186" i="7"/>
  <c r="AJ186" i="7"/>
  <c r="AP186" i="7"/>
  <c r="AM135" i="7"/>
  <c r="AI135" i="7"/>
  <c r="AI186" i="7"/>
  <c r="AK135" i="7"/>
  <c r="AH135" i="7"/>
  <c r="AP135" i="7"/>
  <c r="AM85" i="7"/>
  <c r="AN85" i="7"/>
  <c r="AJ135" i="7"/>
  <c r="AO186" i="7"/>
  <c r="AO135" i="7"/>
  <c r="AQ135" i="7"/>
  <c r="AR135" i="7"/>
  <c r="AR186" i="7"/>
  <c r="AK186" i="7"/>
  <c r="AL186" i="7"/>
  <c r="AL135" i="7"/>
  <c r="AJ85" i="7"/>
  <c r="AO85" i="7"/>
  <c r="AP85" i="7"/>
  <c r="AH85" i="7"/>
  <c r="AK85" i="7"/>
  <c r="AN135" i="7"/>
  <c r="AQ85" i="7"/>
  <c r="AI85" i="7"/>
  <c r="AL85" i="7"/>
  <c r="AR85" i="7"/>
  <c r="BR185" i="7"/>
  <c r="BJ185" i="7"/>
  <c r="BM185" i="7"/>
  <c r="BN185" i="7"/>
  <c r="BG134" i="7"/>
  <c r="BH185" i="7"/>
  <c r="BJ134" i="7"/>
  <c r="BO185" i="7"/>
  <c r="BM134" i="7"/>
  <c r="BI185" i="7"/>
  <c r="BQ185" i="7"/>
  <c r="BG185" i="7"/>
  <c r="BQ134" i="7"/>
  <c r="BK134" i="7"/>
  <c r="BO134" i="7"/>
  <c r="BL185" i="7"/>
  <c r="BN134" i="7"/>
  <c r="BP185" i="7"/>
  <c r="BP134" i="7"/>
  <c r="BR84" i="7"/>
  <c r="BL134" i="7"/>
  <c r="BH134" i="7"/>
  <c r="BI134" i="7"/>
  <c r="BH84" i="7"/>
  <c r="BK84" i="7"/>
  <c r="BG84" i="7"/>
  <c r="BP84" i="7"/>
  <c r="BJ84" i="7"/>
  <c r="BN84" i="7"/>
  <c r="BQ84" i="7"/>
  <c r="BO84" i="7"/>
  <c r="BR134" i="7"/>
  <c r="BL84" i="7"/>
  <c r="BI84" i="7"/>
  <c r="BM84" i="7"/>
  <c r="BK185" i="7"/>
  <c r="AB78" i="7"/>
  <c r="W127" i="7"/>
  <c r="X77" i="7"/>
  <c r="X178" i="7"/>
  <c r="AC127" i="7"/>
  <c r="V178" i="7"/>
  <c r="Z178" i="7"/>
  <c r="AA178" i="7"/>
  <c r="W178" i="7"/>
  <c r="AB127" i="7"/>
  <c r="AE127" i="7"/>
  <c r="AA127" i="7"/>
  <c r="AD77" i="7"/>
  <c r="AB178" i="7"/>
  <c r="AD127" i="7"/>
  <c r="V127" i="7"/>
  <c r="AC178" i="7"/>
  <c r="Y77" i="7"/>
  <c r="AB77" i="7"/>
  <c r="AE77" i="7"/>
  <c r="AA77" i="7"/>
  <c r="Z77" i="7"/>
  <c r="V77" i="7"/>
  <c r="AD178" i="7"/>
  <c r="U77" i="7"/>
  <c r="U178" i="7"/>
  <c r="Y127" i="7"/>
  <c r="AE178" i="7"/>
  <c r="U127" i="7"/>
  <c r="Y178" i="7"/>
  <c r="CQ180" i="7"/>
  <c r="CJ180" i="7"/>
  <c r="CJ129" i="7"/>
  <c r="CP79" i="7"/>
  <c r="CH79" i="7"/>
  <c r="CH180" i="7"/>
  <c r="CR180" i="7"/>
  <c r="CI180" i="7"/>
  <c r="CG180" i="7"/>
  <c r="CR129" i="7"/>
  <c r="CO129" i="7"/>
  <c r="CM180" i="7"/>
  <c r="CL180" i="7"/>
  <c r="CL129" i="7"/>
  <c r="CM129" i="7"/>
  <c r="CN180" i="7"/>
  <c r="CK79" i="7"/>
  <c r="CK180" i="7"/>
  <c r="CQ79" i="7"/>
  <c r="CG129" i="7"/>
  <c r="CI129" i="7"/>
  <c r="CO79" i="7"/>
  <c r="CP129" i="7"/>
  <c r="CQ129" i="7"/>
  <c r="CK129" i="7"/>
  <c r="CN79" i="7"/>
  <c r="CR79" i="7"/>
  <c r="CP180" i="7"/>
  <c r="CH129" i="7"/>
  <c r="CL79" i="7"/>
  <c r="CN129" i="7"/>
  <c r="CI79" i="7"/>
  <c r="CM79" i="7"/>
  <c r="CG79" i="7"/>
  <c r="CO180" i="7"/>
  <c r="DE133" i="7"/>
  <c r="DE184" i="7"/>
  <c r="CY184" i="7"/>
  <c r="DC184" i="7"/>
  <c r="CT133" i="7"/>
  <c r="CV184" i="7"/>
  <c r="CW133" i="7"/>
  <c r="CZ133" i="7"/>
  <c r="DC133" i="7"/>
  <c r="CW184" i="7"/>
  <c r="CU184" i="7"/>
  <c r="CZ184" i="7"/>
  <c r="CT184" i="7"/>
  <c r="CU133" i="7"/>
  <c r="DA184" i="7"/>
  <c r="DE83" i="7"/>
  <c r="DB133" i="7"/>
  <c r="CZ83" i="7"/>
  <c r="CY133" i="7"/>
  <c r="DD133" i="7"/>
  <c r="CW83" i="7"/>
  <c r="DA83" i="7"/>
  <c r="DB184" i="7"/>
  <c r="CX133" i="7"/>
  <c r="DB83" i="7"/>
  <c r="CX184" i="7"/>
  <c r="CV133" i="7"/>
  <c r="CU83" i="7"/>
  <c r="CY83" i="7"/>
  <c r="CX83" i="7"/>
  <c r="DD83" i="7"/>
  <c r="CT83" i="7"/>
  <c r="DC83" i="7"/>
  <c r="CV83" i="7"/>
  <c r="DA133" i="7"/>
  <c r="AI184" i="7"/>
  <c r="AQ184" i="7"/>
  <c r="AL133" i="7"/>
  <c r="AN184" i="7"/>
  <c r="AJ184" i="7"/>
  <c r="AO133" i="7"/>
  <c r="AK184" i="7"/>
  <c r="AP184" i="7"/>
  <c r="AO184" i="7"/>
  <c r="AH184" i="7"/>
  <c r="AH133" i="7"/>
  <c r="AM184" i="7"/>
  <c r="AP133" i="7"/>
  <c r="AN83" i="7"/>
  <c r="AJ133" i="7"/>
  <c r="AR184" i="7"/>
  <c r="AQ133" i="7"/>
  <c r="AH83" i="7"/>
  <c r="AK133" i="7"/>
  <c r="AR133" i="7"/>
  <c r="AN133" i="7"/>
  <c r="AL184" i="7"/>
  <c r="AP83" i="7"/>
  <c r="AO83" i="7"/>
  <c r="AM83" i="7"/>
  <c r="AK83" i="7"/>
  <c r="AJ83" i="7"/>
  <c r="AM133" i="7"/>
  <c r="AI133" i="7"/>
  <c r="AI83" i="7"/>
  <c r="AQ83" i="7"/>
  <c r="AR83" i="7"/>
  <c r="AL83" i="7"/>
  <c r="DQ187" i="7"/>
  <c r="DK187" i="7"/>
  <c r="DM187" i="7"/>
  <c r="DN187" i="7"/>
  <c r="DR136" i="7"/>
  <c r="DH187" i="7"/>
  <c r="DP187" i="7"/>
  <c r="DG187" i="7"/>
  <c r="DR187" i="7"/>
  <c r="DO187" i="7"/>
  <c r="DN136" i="7"/>
  <c r="DK136" i="7"/>
  <c r="DL136" i="7"/>
  <c r="DP136" i="7"/>
  <c r="DL187" i="7"/>
  <c r="DI187" i="7"/>
  <c r="DJ136" i="7"/>
  <c r="DP86" i="7"/>
  <c r="DI136" i="7"/>
  <c r="DM86" i="7"/>
  <c r="DH136" i="7"/>
  <c r="DO136" i="7"/>
  <c r="DG136" i="7"/>
  <c r="DJ187" i="7"/>
  <c r="DQ136" i="7"/>
  <c r="DL86" i="7"/>
  <c r="DQ86" i="7"/>
  <c r="DJ86" i="7"/>
  <c r="DR86" i="7"/>
  <c r="DG86" i="7"/>
  <c r="DH86" i="7"/>
  <c r="DN86" i="7"/>
  <c r="DI86" i="7"/>
  <c r="DM136" i="7"/>
  <c r="DO86" i="7"/>
  <c r="DK86" i="7"/>
  <c r="AB132" i="7"/>
  <c r="CE127" i="7"/>
  <c r="BW127" i="7"/>
  <c r="BW77" i="7"/>
  <c r="BZ178" i="7"/>
  <c r="CD178" i="7"/>
  <c r="CE178" i="7"/>
  <c r="BT178" i="7"/>
  <c r="BW178" i="7"/>
  <c r="BY178" i="7"/>
  <c r="BX178" i="7"/>
  <c r="CA178" i="7"/>
  <c r="BU178" i="7"/>
  <c r="CC178" i="7"/>
  <c r="BX127" i="7"/>
  <c r="CC127" i="7"/>
  <c r="BU127" i="7"/>
  <c r="CB127" i="7"/>
  <c r="CB178" i="7"/>
  <c r="CD127" i="7"/>
  <c r="BZ77" i="7"/>
  <c r="BX77" i="7"/>
  <c r="BU77" i="7"/>
  <c r="CA127" i="7"/>
  <c r="BT77" i="7"/>
  <c r="BZ127" i="7"/>
  <c r="CA77" i="7"/>
  <c r="CB77" i="7"/>
  <c r="CC77" i="7"/>
  <c r="BV77" i="7"/>
  <c r="CE77" i="7"/>
  <c r="CD77" i="7"/>
  <c r="AL134" i="7"/>
  <c r="AJ185" i="7"/>
  <c r="AQ185" i="7"/>
  <c r="AK185" i="7"/>
  <c r="AM185" i="7"/>
  <c r="AI185" i="7"/>
  <c r="AN134" i="7"/>
  <c r="AH134" i="7"/>
  <c r="AR185" i="7"/>
  <c r="AM134" i="7"/>
  <c r="AP185" i="7"/>
  <c r="AJ134" i="7"/>
  <c r="AJ84" i="7"/>
  <c r="AH185" i="7"/>
  <c r="AP134" i="7"/>
  <c r="AQ134" i="7"/>
  <c r="AO134" i="7"/>
  <c r="AR134" i="7"/>
  <c r="AL185" i="7"/>
  <c r="AI134" i="7"/>
  <c r="AO185" i="7"/>
  <c r="AQ84" i="7"/>
  <c r="AO84" i="7"/>
  <c r="AK134" i="7"/>
  <c r="AP84" i="7"/>
  <c r="AI84" i="7"/>
  <c r="AM84" i="7"/>
  <c r="AK84" i="7"/>
  <c r="AN84" i="7"/>
  <c r="AH84" i="7"/>
  <c r="AL84" i="7"/>
  <c r="AR84" i="7"/>
  <c r="BE182" i="7"/>
  <c r="AW182" i="7"/>
  <c r="AV182" i="7"/>
  <c r="AZ182" i="7"/>
  <c r="AT182" i="7"/>
  <c r="AV131" i="7"/>
  <c r="BD131" i="7"/>
  <c r="BA182" i="7"/>
  <c r="AX182" i="7"/>
  <c r="BE131" i="7"/>
  <c r="AU182" i="7"/>
  <c r="BA131" i="7"/>
  <c r="BB182" i="7"/>
  <c r="BC131" i="7"/>
  <c r="AV81" i="7"/>
  <c r="AT131" i="7"/>
  <c r="BC182" i="7"/>
  <c r="AZ131" i="7"/>
  <c r="BD182" i="7"/>
  <c r="AY182" i="7"/>
  <c r="AU131" i="7"/>
  <c r="AY81" i="7"/>
  <c r="AW131" i="7"/>
  <c r="AZ81" i="7"/>
  <c r="BA81" i="7"/>
  <c r="BB131" i="7"/>
  <c r="BE81" i="7"/>
  <c r="BC81" i="7"/>
  <c r="AY131" i="7"/>
  <c r="BB81" i="7"/>
  <c r="AX81" i="7"/>
  <c r="AU81" i="7"/>
  <c r="AT81" i="7"/>
  <c r="AW81" i="7"/>
  <c r="AX131" i="7"/>
  <c r="BD81" i="7"/>
  <c r="CD186" i="7"/>
  <c r="BY186" i="7"/>
  <c r="CA186" i="7"/>
  <c r="BT186" i="7"/>
  <c r="BW186" i="7"/>
  <c r="BY135" i="7"/>
  <c r="BU186" i="7"/>
  <c r="CC135" i="7"/>
  <c r="CC186" i="7"/>
  <c r="CB135" i="7"/>
  <c r="BZ186" i="7"/>
  <c r="BT135" i="7"/>
  <c r="BW135" i="7"/>
  <c r="BX135" i="7"/>
  <c r="BU135" i="7"/>
  <c r="CE186" i="7"/>
  <c r="BV186" i="7"/>
  <c r="BV135" i="7"/>
  <c r="CB186" i="7"/>
  <c r="CD135" i="7"/>
  <c r="BZ135" i="7"/>
  <c r="BX186" i="7"/>
  <c r="CE135" i="7"/>
  <c r="BY85" i="7"/>
  <c r="BX85" i="7"/>
  <c r="BU85" i="7"/>
  <c r="BW85" i="7"/>
  <c r="CA85" i="7"/>
  <c r="CC85" i="7"/>
  <c r="CA135" i="7"/>
  <c r="CB85" i="7"/>
  <c r="BT85" i="7"/>
  <c r="BV85" i="7"/>
  <c r="CD85" i="7"/>
  <c r="BZ85" i="7"/>
  <c r="CE85" i="7"/>
  <c r="AB180" i="7"/>
  <c r="AA180" i="7"/>
  <c r="AA129" i="7"/>
  <c r="AA79" i="7"/>
  <c r="V180" i="7"/>
  <c r="AC180" i="7"/>
  <c r="Z180" i="7"/>
  <c r="W180" i="7"/>
  <c r="AE129" i="7"/>
  <c r="X180" i="7"/>
  <c r="X129" i="7"/>
  <c r="AC129" i="7"/>
  <c r="Z129" i="7"/>
  <c r="V129" i="7"/>
  <c r="T180" i="7"/>
  <c r="AD129" i="7"/>
  <c r="AE79" i="7"/>
  <c r="AD79" i="7"/>
  <c r="X79" i="7"/>
  <c r="Y79" i="7"/>
  <c r="AB129" i="7"/>
  <c r="W129" i="7"/>
  <c r="AB79" i="7"/>
  <c r="T79" i="7"/>
  <c r="Z79" i="7"/>
  <c r="AC79" i="7"/>
  <c r="V79" i="7"/>
  <c r="W79" i="7"/>
  <c r="U180" i="7"/>
  <c r="AE180" i="7"/>
  <c r="AD180" i="7"/>
  <c r="Y180" i="7"/>
  <c r="Y129" i="7"/>
  <c r="U79" i="7"/>
  <c r="T129" i="7"/>
  <c r="U129" i="7"/>
  <c r="AU80" i="7"/>
  <c r="AV181" i="7"/>
  <c r="AD81" i="7"/>
  <c r="CV134" i="7"/>
  <c r="CV185" i="7"/>
  <c r="CW185" i="7"/>
  <c r="CX185" i="7"/>
  <c r="DE134" i="7"/>
  <c r="DE185" i="7"/>
  <c r="DB185" i="7"/>
  <c r="CU185" i="7"/>
  <c r="DC185" i="7"/>
  <c r="CT185" i="7"/>
  <c r="DA134" i="7"/>
  <c r="CX134" i="7"/>
  <c r="CZ134" i="7"/>
  <c r="DA185" i="7"/>
  <c r="DD185" i="7"/>
  <c r="DD84" i="7"/>
  <c r="DB134" i="7"/>
  <c r="CZ185" i="7"/>
  <c r="CY134" i="7"/>
  <c r="DD134" i="7"/>
  <c r="CT134" i="7"/>
  <c r="CU84" i="7"/>
  <c r="CY185" i="7"/>
  <c r="DC134" i="7"/>
  <c r="CW134" i="7"/>
  <c r="CZ84" i="7"/>
  <c r="DE84" i="7"/>
  <c r="CY84" i="7"/>
  <c r="CV84" i="7"/>
  <c r="CU134" i="7"/>
  <c r="CW84" i="7"/>
  <c r="CT84" i="7"/>
  <c r="CX84" i="7"/>
  <c r="DB84" i="7"/>
  <c r="DA84" i="7"/>
  <c r="DC84" i="7"/>
  <c r="AO188" i="7"/>
  <c r="AL137" i="7"/>
  <c r="AJ188" i="7"/>
  <c r="AL188" i="7"/>
  <c r="AH188" i="7"/>
  <c r="AR188" i="7"/>
  <c r="AM188" i="7"/>
  <c r="AN137" i="7"/>
  <c r="AI188" i="7"/>
  <c r="AN188" i="7"/>
  <c r="AP188" i="7"/>
  <c r="AJ137" i="7"/>
  <c r="AH87" i="7"/>
  <c r="AP87" i="7"/>
  <c r="AJ87" i="7"/>
  <c r="AQ188" i="7"/>
  <c r="AP137" i="7"/>
  <c r="AQ137" i="7"/>
  <c r="AK188" i="7"/>
  <c r="AO137" i="7"/>
  <c r="AR137" i="7"/>
  <c r="AM137" i="7"/>
  <c r="AI137" i="7"/>
  <c r="AQ87" i="7"/>
  <c r="AM87" i="7"/>
  <c r="AH137" i="7"/>
  <c r="AO87" i="7"/>
  <c r="AK137" i="7"/>
  <c r="AK87" i="7"/>
  <c r="AI87" i="7"/>
  <c r="AN87" i="7"/>
  <c r="AL87" i="7"/>
  <c r="AR87" i="7"/>
  <c r="BZ179" i="7"/>
  <c r="DZ127" i="7"/>
  <c r="EE127" i="7"/>
  <c r="DY178" i="7"/>
  <c r="DT127" i="7"/>
  <c r="DZ178" i="7"/>
  <c r="DX178" i="7"/>
  <c r="EB178" i="7"/>
  <c r="DX127" i="7"/>
  <c r="ED178" i="7"/>
  <c r="DT178" i="7"/>
  <c r="EA178" i="7"/>
  <c r="DV178" i="7"/>
  <c r="DV127" i="7"/>
  <c r="EC77" i="7"/>
  <c r="DY127" i="7"/>
  <c r="DU127" i="7"/>
  <c r="EC127" i="7"/>
  <c r="DV77" i="7"/>
  <c r="DW178" i="7"/>
  <c r="DW127" i="7"/>
  <c r="ED77" i="7"/>
  <c r="DX77" i="7"/>
  <c r="EE178" i="7"/>
  <c r="EE77" i="7"/>
  <c r="DT77" i="7"/>
  <c r="DU77" i="7"/>
  <c r="EC178" i="7"/>
  <c r="EB77" i="7"/>
  <c r="DW77" i="7"/>
  <c r="DY77" i="7"/>
  <c r="EA77" i="7"/>
  <c r="DU178" i="7"/>
  <c r="DZ77" i="7"/>
  <c r="V182" i="7"/>
  <c r="W131" i="7"/>
  <c r="AD131" i="7"/>
  <c r="W182" i="7"/>
  <c r="X182" i="7"/>
  <c r="AC182" i="7"/>
  <c r="AB131" i="7"/>
  <c r="T182" i="7"/>
  <c r="AE131" i="7"/>
  <c r="AA131" i="7"/>
  <c r="AB182" i="7"/>
  <c r="Z182" i="7"/>
  <c r="Z131" i="7"/>
  <c r="V81" i="7"/>
  <c r="V131" i="7"/>
  <c r="AA81" i="7"/>
  <c r="Y81" i="7"/>
  <c r="AB81" i="7"/>
  <c r="X131" i="7"/>
  <c r="X81" i="7"/>
  <c r="AC81" i="7"/>
  <c r="W81" i="7"/>
  <c r="AE81" i="7"/>
  <c r="T81" i="7"/>
  <c r="Z81" i="7"/>
  <c r="AA182" i="7"/>
  <c r="AC131" i="7"/>
  <c r="AD182" i="7"/>
  <c r="T131" i="7"/>
  <c r="U182" i="7"/>
  <c r="Y131" i="7"/>
  <c r="U131" i="7"/>
  <c r="Y182" i="7"/>
  <c r="U81" i="7"/>
  <c r="AE182" i="7"/>
  <c r="BV178" i="7"/>
  <c r="AW83" i="7"/>
  <c r="BX128" i="7"/>
  <c r="AC183" i="7"/>
  <c r="AB183" i="7"/>
  <c r="V183" i="7"/>
  <c r="Z183" i="7"/>
  <c r="AA183" i="7"/>
  <c r="AA132" i="7"/>
  <c r="W183" i="7"/>
  <c r="AE132" i="7"/>
  <c r="AC132" i="7"/>
  <c r="Z132" i="7"/>
  <c r="V132" i="7"/>
  <c r="X132" i="7"/>
  <c r="AD82" i="7"/>
  <c r="X183" i="7"/>
  <c r="T183" i="7"/>
  <c r="AD132" i="7"/>
  <c r="AE82" i="7"/>
  <c r="AB82" i="7"/>
  <c r="X82" i="7"/>
  <c r="W132" i="7"/>
  <c r="T82" i="7"/>
  <c r="AA82" i="7"/>
  <c r="Z82" i="7"/>
  <c r="AC82" i="7"/>
  <c r="Y82" i="7"/>
  <c r="V82" i="7"/>
  <c r="W82" i="7"/>
  <c r="U183" i="7"/>
  <c r="AE183" i="7"/>
  <c r="Y132" i="7"/>
  <c r="AD183" i="7"/>
  <c r="U132" i="7"/>
  <c r="Y183" i="7"/>
  <c r="U82" i="7"/>
  <c r="T132" i="7"/>
  <c r="AZ183" i="7"/>
  <c r="BC132" i="7"/>
  <c r="BA183" i="7"/>
  <c r="AU183" i="7"/>
  <c r="BD183" i="7"/>
  <c r="BE183" i="7"/>
  <c r="BA132" i="7"/>
  <c r="BB183" i="7"/>
  <c r="AV183" i="7"/>
  <c r="AT132" i="7"/>
  <c r="AZ82" i="7"/>
  <c r="AW132" i="7"/>
  <c r="AT183" i="7"/>
  <c r="AV132" i="7"/>
  <c r="AW183" i="7"/>
  <c r="AX183" i="7"/>
  <c r="BC183" i="7"/>
  <c r="AU132" i="7"/>
  <c r="AY183" i="7"/>
  <c r="BC82" i="7"/>
  <c r="AY132" i="7"/>
  <c r="BB132" i="7"/>
  <c r="BE132" i="7"/>
  <c r="BA82" i="7"/>
  <c r="AU82" i="7"/>
  <c r="BE82" i="7"/>
  <c r="BB82" i="7"/>
  <c r="AX82" i="7"/>
  <c r="AV82" i="7"/>
  <c r="AT82" i="7"/>
  <c r="BD132" i="7"/>
  <c r="AZ132" i="7"/>
  <c r="AW82" i="7"/>
  <c r="AY82" i="7"/>
  <c r="AX132" i="7"/>
  <c r="BD82" i="7"/>
  <c r="DU132" i="7"/>
  <c r="DV183" i="7"/>
  <c r="EE183" i="7"/>
  <c r="EC132" i="7"/>
  <c r="DY183" i="7"/>
  <c r="DZ183" i="7"/>
  <c r="EA132" i="7"/>
  <c r="ED183" i="7"/>
  <c r="DW183" i="7"/>
  <c r="DT183" i="7"/>
  <c r="EA183" i="7"/>
  <c r="DU183" i="7"/>
  <c r="EC183" i="7"/>
  <c r="DX132" i="7"/>
  <c r="DZ132" i="7"/>
  <c r="EE132" i="7"/>
  <c r="DX183" i="7"/>
  <c r="EB183" i="7"/>
  <c r="DV132" i="7"/>
  <c r="EC82" i="7"/>
  <c r="DY132" i="7"/>
  <c r="EB132" i="7"/>
  <c r="DT132" i="7"/>
  <c r="DZ82" i="7"/>
  <c r="EE82" i="7"/>
  <c r="DV82" i="7"/>
  <c r="DW132" i="7"/>
  <c r="ED82" i="7"/>
  <c r="DX82" i="7"/>
  <c r="DT82" i="7"/>
  <c r="DU82" i="7"/>
  <c r="DY82" i="7"/>
  <c r="EB82" i="7"/>
  <c r="EA82" i="7"/>
  <c r="DW82" i="7"/>
  <c r="ED132" i="7"/>
  <c r="BH186" i="7"/>
  <c r="BQ186" i="7"/>
  <c r="BG135" i="7"/>
  <c r="BP186" i="7"/>
  <c r="BL186" i="7"/>
  <c r="BJ186" i="7"/>
  <c r="BM186" i="7"/>
  <c r="BK135" i="7"/>
  <c r="BG186" i="7"/>
  <c r="BO186" i="7"/>
  <c r="BR186" i="7"/>
  <c r="BR85" i="7"/>
  <c r="BN186" i="7"/>
  <c r="BN135" i="7"/>
  <c r="BM135" i="7"/>
  <c r="BQ135" i="7"/>
  <c r="BP135" i="7"/>
  <c r="BI135" i="7"/>
  <c r="BR135" i="7"/>
  <c r="BH135" i="7"/>
  <c r="BL135" i="7"/>
  <c r="BI186" i="7"/>
  <c r="BM85" i="7"/>
  <c r="BG85" i="7"/>
  <c r="BI85" i="7"/>
  <c r="BH85" i="7"/>
  <c r="BQ85" i="7"/>
  <c r="BK85" i="7"/>
  <c r="BJ85" i="7"/>
  <c r="BP85" i="7"/>
  <c r="BN85" i="7"/>
  <c r="BO85" i="7"/>
  <c r="BJ135" i="7"/>
  <c r="BO135" i="7"/>
  <c r="BL85" i="7"/>
  <c r="BK186" i="7"/>
  <c r="CK183" i="7"/>
  <c r="DY188" i="7"/>
  <c r="DZ188" i="7"/>
  <c r="EB137" i="7"/>
  <c r="DX188" i="7"/>
  <c r="DX137" i="7"/>
  <c r="EC188" i="7"/>
  <c r="DW188" i="7"/>
  <c r="EE188" i="7"/>
  <c r="DT188" i="7"/>
  <c r="DU137" i="7"/>
  <c r="EE137" i="7"/>
  <c r="DV188" i="7"/>
  <c r="DZ137" i="7"/>
  <c r="ED188" i="7"/>
  <c r="EA137" i="7"/>
  <c r="ED137" i="7"/>
  <c r="DV137" i="7"/>
  <c r="EB188" i="7"/>
  <c r="DY137" i="7"/>
  <c r="DU87" i="7"/>
  <c r="EA188" i="7"/>
  <c r="DT137" i="7"/>
  <c r="EC137" i="7"/>
  <c r="DW137" i="7"/>
  <c r="DX87" i="7"/>
  <c r="DT87" i="7"/>
  <c r="EE87" i="7"/>
  <c r="EB87" i="7"/>
  <c r="EC87" i="7"/>
  <c r="ED87" i="7"/>
  <c r="EA87" i="7"/>
  <c r="DY87" i="7"/>
  <c r="DW87" i="7"/>
  <c r="DV87" i="7"/>
  <c r="DU188" i="7"/>
  <c r="DZ87" i="7"/>
  <c r="AW185" i="7"/>
  <c r="AV185" i="7"/>
  <c r="AZ185" i="7"/>
  <c r="AT185" i="7"/>
  <c r="BB185" i="7"/>
  <c r="BC185" i="7"/>
  <c r="BB134" i="7"/>
  <c r="AX185" i="7"/>
  <c r="BD134" i="7"/>
  <c r="BE134" i="7"/>
  <c r="AU185" i="7"/>
  <c r="BA134" i="7"/>
  <c r="BA84" i="7"/>
  <c r="BC134" i="7"/>
  <c r="AV84" i="7"/>
  <c r="AT134" i="7"/>
  <c r="AV134" i="7"/>
  <c r="AW134" i="7"/>
  <c r="AZ134" i="7"/>
  <c r="BA185" i="7"/>
  <c r="BE185" i="7"/>
  <c r="BD185" i="7"/>
  <c r="AY185" i="7"/>
  <c r="AU134" i="7"/>
  <c r="AY84" i="7"/>
  <c r="AZ84" i="7"/>
  <c r="AW84" i="7"/>
  <c r="BE84" i="7"/>
  <c r="BC84" i="7"/>
  <c r="AY134" i="7"/>
  <c r="BB84" i="7"/>
  <c r="AU84" i="7"/>
  <c r="AX84" i="7"/>
  <c r="AT84" i="7"/>
  <c r="AX134" i="7"/>
  <c r="BD84" i="7"/>
  <c r="AE114" i="7"/>
  <c r="AG134" i="7" s="1"/>
  <c r="AL182" i="7"/>
  <c r="X127" i="7"/>
  <c r="DC178" i="7"/>
  <c r="DD184" i="7"/>
  <c r="DM130" i="7"/>
  <c r="CT189" i="7"/>
  <c r="CX189" i="7"/>
  <c r="CU138" i="7"/>
  <c r="DE189" i="7"/>
  <c r="DA189" i="7"/>
  <c r="DD189" i="7"/>
  <c r="DB189" i="7"/>
  <c r="CY189" i="7"/>
  <c r="CV189" i="7"/>
  <c r="CU189" i="7"/>
  <c r="CZ189" i="7"/>
  <c r="DA138" i="7"/>
  <c r="CZ138" i="7"/>
  <c r="CW189" i="7"/>
  <c r="DE138" i="7"/>
  <c r="CY88" i="7"/>
  <c r="DC189" i="7"/>
  <c r="DB138" i="7"/>
  <c r="CY138" i="7"/>
  <c r="DD138" i="7"/>
  <c r="DC138" i="7"/>
  <c r="CW138" i="7"/>
  <c r="CT138" i="7"/>
  <c r="CZ88" i="7"/>
  <c r="DC88" i="7"/>
  <c r="CX138" i="7"/>
  <c r="CW88" i="7"/>
  <c r="CU88" i="7"/>
  <c r="CX88" i="7"/>
  <c r="DB88" i="7"/>
  <c r="DA88" i="7"/>
  <c r="CV138" i="7"/>
  <c r="DD88" i="7"/>
  <c r="CT88" i="7"/>
  <c r="CV88" i="7"/>
  <c r="DE88" i="7"/>
  <c r="DW129" i="7"/>
  <c r="AC186" i="7"/>
  <c r="AC135" i="7"/>
  <c r="Z186" i="7"/>
  <c r="AA186" i="7"/>
  <c r="AA135" i="7"/>
  <c r="W186" i="7"/>
  <c r="X186" i="7"/>
  <c r="T186" i="7"/>
  <c r="W135" i="7"/>
  <c r="AE135" i="7"/>
  <c r="Z135" i="7"/>
  <c r="V85" i="7"/>
  <c r="V135" i="7"/>
  <c r="X135" i="7"/>
  <c r="V186" i="7"/>
  <c r="AD135" i="7"/>
  <c r="AB135" i="7"/>
  <c r="AE85" i="7"/>
  <c r="AD85" i="7"/>
  <c r="AB85" i="7"/>
  <c r="X85" i="7"/>
  <c r="T85" i="7"/>
  <c r="AA85" i="7"/>
  <c r="AC85" i="7"/>
  <c r="Z85" i="7"/>
  <c r="Y85" i="7"/>
  <c r="W85" i="7"/>
  <c r="U186" i="7"/>
  <c r="AE186" i="7"/>
  <c r="Y135" i="7"/>
  <c r="AD186" i="7"/>
  <c r="U135" i="7"/>
  <c r="T135" i="7"/>
  <c r="Y186" i="7"/>
  <c r="U85" i="7"/>
  <c r="D85" i="7" s="1"/>
  <c r="D100" i="7" s="1"/>
  <c r="CX186" i="7"/>
  <c r="DE186" i="7"/>
  <c r="DA186" i="7"/>
  <c r="DB186" i="7"/>
  <c r="CY186" i="7"/>
  <c r="DC186" i="7"/>
  <c r="DD186" i="7"/>
  <c r="CZ135" i="7"/>
  <c r="CU186" i="7"/>
  <c r="CZ186" i="7"/>
  <c r="DA135" i="7"/>
  <c r="CU135" i="7"/>
  <c r="CW186" i="7"/>
  <c r="CT186" i="7"/>
  <c r="DE135" i="7"/>
  <c r="CY85" i="7"/>
  <c r="CV186" i="7"/>
  <c r="DB135" i="7"/>
  <c r="CY135" i="7"/>
  <c r="DD135" i="7"/>
  <c r="DC135" i="7"/>
  <c r="CW135" i="7"/>
  <c r="CZ85" i="7"/>
  <c r="DC85" i="7"/>
  <c r="CW85" i="7"/>
  <c r="CU85" i="7"/>
  <c r="CX85" i="7"/>
  <c r="DB85" i="7"/>
  <c r="DA85" i="7"/>
  <c r="CV135" i="7"/>
  <c r="DD85" i="7"/>
  <c r="CT85" i="7"/>
  <c r="DE85" i="7"/>
  <c r="CX135" i="7"/>
  <c r="CV85" i="7"/>
  <c r="CT135" i="7"/>
  <c r="CV188" i="7"/>
  <c r="DD137" i="7"/>
  <c r="CX137" i="7"/>
  <c r="DE137" i="7"/>
  <c r="DD188" i="7"/>
  <c r="DA188" i="7"/>
  <c r="CY188" i="7"/>
  <c r="CU188" i="7"/>
  <c r="DC188" i="7"/>
  <c r="DC137" i="7"/>
  <c r="DB137" i="7"/>
  <c r="CT188" i="7"/>
  <c r="DA137" i="7"/>
  <c r="CZ137" i="7"/>
  <c r="CY87" i="7"/>
  <c r="DE188" i="7"/>
  <c r="CX188" i="7"/>
  <c r="CZ188" i="7"/>
  <c r="CY137" i="7"/>
  <c r="CV137" i="7"/>
  <c r="CW87" i="7"/>
  <c r="CT137" i="7"/>
  <c r="CU87" i="7"/>
  <c r="DB188" i="7"/>
  <c r="CV87" i="7"/>
  <c r="CW137" i="7"/>
  <c r="CZ87" i="7"/>
  <c r="DE87" i="7"/>
  <c r="CU137" i="7"/>
  <c r="CT87" i="7"/>
  <c r="DC87" i="7"/>
  <c r="CX87" i="7"/>
  <c r="DB87" i="7"/>
  <c r="DA87" i="7"/>
  <c r="DD87" i="7"/>
  <c r="CV182" i="7"/>
  <c r="CX182" i="7"/>
  <c r="DE182" i="7"/>
  <c r="DA182" i="7"/>
  <c r="CY182" i="7"/>
  <c r="DD182" i="7"/>
  <c r="CT182" i="7"/>
  <c r="CW182" i="7"/>
  <c r="CX131" i="7"/>
  <c r="CV131" i="7"/>
  <c r="CZ131" i="7"/>
  <c r="DA131" i="7"/>
  <c r="DE131" i="7"/>
  <c r="CU182" i="7"/>
  <c r="CY81" i="7"/>
  <c r="DC182" i="7"/>
  <c r="CU131" i="7"/>
  <c r="DB131" i="7"/>
  <c r="CZ182" i="7"/>
  <c r="CY131" i="7"/>
  <c r="DD131" i="7"/>
  <c r="CT131" i="7"/>
  <c r="DC131" i="7"/>
  <c r="DB182" i="7"/>
  <c r="CV81" i="7"/>
  <c r="CW131" i="7"/>
  <c r="CZ81" i="7"/>
  <c r="CW81" i="7"/>
  <c r="CT81" i="7"/>
  <c r="CX81" i="7"/>
  <c r="CU81" i="7"/>
  <c r="DB81" i="7"/>
  <c r="DA81" i="7"/>
  <c r="DD81" i="7"/>
  <c r="DC81" i="7"/>
  <c r="DE81" i="7"/>
  <c r="AW184" i="7"/>
  <c r="AX184" i="7"/>
  <c r="AT184" i="7"/>
  <c r="AY184" i="7"/>
  <c r="BE184" i="7"/>
  <c r="AY133" i="7"/>
  <c r="AW133" i="7"/>
  <c r="AZ184" i="7"/>
  <c r="BB184" i="7"/>
  <c r="BA184" i="7"/>
  <c r="BC184" i="7"/>
  <c r="BB133" i="7"/>
  <c r="AV184" i="7"/>
  <c r="BD133" i="7"/>
  <c r="BE133" i="7"/>
  <c r="AT133" i="7"/>
  <c r="BA133" i="7"/>
  <c r="BC133" i="7"/>
  <c r="AV133" i="7"/>
  <c r="BA83" i="7"/>
  <c r="AU133" i="7"/>
  <c r="BE83" i="7"/>
  <c r="AT83" i="7"/>
  <c r="BD184" i="7"/>
  <c r="AZ133" i="7"/>
  <c r="AU184" i="7"/>
  <c r="AY83" i="7"/>
  <c r="AZ83" i="7"/>
  <c r="AV83" i="7"/>
  <c r="BC83" i="7"/>
  <c r="BB83" i="7"/>
  <c r="AU83" i="7"/>
  <c r="AX83" i="7"/>
  <c r="BD83" i="7"/>
  <c r="AX133" i="7"/>
  <c r="BR188" i="7"/>
  <c r="BL188" i="7"/>
  <c r="BJ188" i="7"/>
  <c r="BG137" i="7"/>
  <c r="BQ137" i="7"/>
  <c r="BH188" i="7"/>
  <c r="BO188" i="7"/>
  <c r="BQ188" i="7"/>
  <c r="BM188" i="7"/>
  <c r="BG188" i="7"/>
  <c r="BK137" i="7"/>
  <c r="BO137" i="7"/>
  <c r="BN137" i="7"/>
  <c r="BR87" i="7"/>
  <c r="BP188" i="7"/>
  <c r="BN188" i="7"/>
  <c r="BM137" i="7"/>
  <c r="BI87" i="7"/>
  <c r="BI188" i="7"/>
  <c r="BI137" i="7"/>
  <c r="BL137" i="7"/>
  <c r="BH137" i="7"/>
  <c r="BJ137" i="7"/>
  <c r="BG87" i="7"/>
  <c r="BQ87" i="7"/>
  <c r="BK87" i="7"/>
  <c r="BP87" i="7"/>
  <c r="BJ87" i="7"/>
  <c r="BN87" i="7"/>
  <c r="BO87" i="7"/>
  <c r="BR137" i="7"/>
  <c r="BL87" i="7"/>
  <c r="BP137" i="7"/>
  <c r="BH87" i="7"/>
  <c r="BM87" i="7"/>
  <c r="BK188" i="7"/>
  <c r="BP178" i="7"/>
  <c r="BJ178" i="7"/>
  <c r="BM178" i="7"/>
  <c r="BO178" i="7"/>
  <c r="BL127" i="7"/>
  <c r="BN178" i="7"/>
  <c r="BR178" i="7"/>
  <c r="BQ178" i="7"/>
  <c r="BG178" i="7"/>
  <c r="BK127" i="7"/>
  <c r="BO127" i="7"/>
  <c r="BH77" i="7"/>
  <c r="BN77" i="7"/>
  <c r="BL178" i="7"/>
  <c r="BH178" i="7"/>
  <c r="BN127" i="7"/>
  <c r="BM127" i="7"/>
  <c r="BI178" i="7"/>
  <c r="BI127" i="7"/>
  <c r="BG127" i="7"/>
  <c r="BQ127" i="7"/>
  <c r="BJ127" i="7"/>
  <c r="BH127" i="7"/>
  <c r="BM77" i="7"/>
  <c r="BP77" i="7"/>
  <c r="BG77" i="7"/>
  <c r="BK77" i="7"/>
  <c r="BJ77" i="7"/>
  <c r="BQ77" i="7"/>
  <c r="BR77" i="7"/>
  <c r="BI77" i="7"/>
  <c r="BL77" i="7"/>
  <c r="BO77" i="7"/>
  <c r="BK178" i="7"/>
  <c r="DU181" i="7"/>
  <c r="EC181" i="7"/>
  <c r="DY181" i="7"/>
  <c r="DT130" i="7"/>
  <c r="DZ181" i="7"/>
  <c r="EA130" i="7"/>
  <c r="DX181" i="7"/>
  <c r="EB181" i="7"/>
  <c r="DX130" i="7"/>
  <c r="ED181" i="7"/>
  <c r="DW181" i="7"/>
  <c r="EE181" i="7"/>
  <c r="DZ130" i="7"/>
  <c r="DV181" i="7"/>
  <c r="EE130" i="7"/>
  <c r="DV130" i="7"/>
  <c r="DY80" i="7"/>
  <c r="EC80" i="7"/>
  <c r="EA181" i="7"/>
  <c r="DY130" i="7"/>
  <c r="DU130" i="7"/>
  <c r="EC130" i="7"/>
  <c r="EB130" i="7"/>
  <c r="DT181" i="7"/>
  <c r="DW130" i="7"/>
  <c r="ED130" i="7"/>
  <c r="ED80" i="7"/>
  <c r="DV80" i="7"/>
  <c r="DX80" i="7"/>
  <c r="DT80" i="7"/>
  <c r="DU80" i="7"/>
  <c r="DZ80" i="7"/>
  <c r="EB80" i="7"/>
  <c r="DW80" i="7"/>
  <c r="EA80" i="7"/>
  <c r="EE80" i="7"/>
  <c r="AI10" i="7"/>
  <c r="X26" i="7" s="1"/>
  <c r="AV130" i="7"/>
  <c r="CQ179" i="7"/>
  <c r="BJ128" i="7"/>
  <c r="CL183" i="7"/>
  <c r="AK131" i="7"/>
  <c r="AR182" i="7"/>
  <c r="AJ182" i="7"/>
  <c r="AQ182" i="7"/>
  <c r="AK182" i="7"/>
  <c r="AI182" i="7"/>
  <c r="AH131" i="7"/>
  <c r="AR131" i="7"/>
  <c r="AM131" i="7"/>
  <c r="AP182" i="7"/>
  <c r="AJ131" i="7"/>
  <c r="AH182" i="7"/>
  <c r="AP131" i="7"/>
  <c r="AM182" i="7"/>
  <c r="AN81" i="7"/>
  <c r="AQ131" i="7"/>
  <c r="AO131" i="7"/>
  <c r="AN182" i="7"/>
  <c r="AI131" i="7"/>
  <c r="AQ81" i="7"/>
  <c r="AO182" i="7"/>
  <c r="AO81" i="7"/>
  <c r="AM81" i="7"/>
  <c r="AP81" i="7"/>
  <c r="AL131" i="7"/>
  <c r="AI81" i="7"/>
  <c r="AN131" i="7"/>
  <c r="AH81" i="7"/>
  <c r="AJ81" i="7"/>
  <c r="AL81" i="7"/>
  <c r="AR81" i="7"/>
  <c r="AJ18" i="7"/>
  <c r="BP81" i="7"/>
  <c r="BU185" i="7"/>
  <c r="CD185" i="7"/>
  <c r="CE185" i="7"/>
  <c r="BV134" i="7"/>
  <c r="BY185" i="7"/>
  <c r="CA185" i="7"/>
  <c r="BZ185" i="7"/>
  <c r="BW185" i="7"/>
  <c r="BX185" i="7"/>
  <c r="CC185" i="7"/>
  <c r="BV185" i="7"/>
  <c r="CC134" i="7"/>
  <c r="CB134" i="7"/>
  <c r="BW134" i="7"/>
  <c r="BT134" i="7"/>
  <c r="CA134" i="7"/>
  <c r="BT185" i="7"/>
  <c r="BX134" i="7"/>
  <c r="BU134" i="7"/>
  <c r="CB185" i="7"/>
  <c r="CD134" i="7"/>
  <c r="BZ134" i="7"/>
  <c r="CE84" i="7"/>
  <c r="BY84" i="7"/>
  <c r="BZ84" i="7"/>
  <c r="BW84" i="7"/>
  <c r="BX84" i="7"/>
  <c r="BU84" i="7"/>
  <c r="CA84" i="7"/>
  <c r="CB84" i="7"/>
  <c r="CC84" i="7"/>
  <c r="BV84" i="7"/>
  <c r="BT84" i="7"/>
  <c r="CE134" i="7"/>
  <c r="BY134" i="7"/>
  <c r="CD84" i="7"/>
  <c r="DQ189" i="7"/>
  <c r="DN189" i="7"/>
  <c r="DH189" i="7"/>
  <c r="DI189" i="7"/>
  <c r="DP138" i="7"/>
  <c r="DP189" i="7"/>
  <c r="DJ189" i="7"/>
  <c r="DG138" i="7"/>
  <c r="DO189" i="7"/>
  <c r="DL189" i="7"/>
  <c r="DG189" i="7"/>
  <c r="DK189" i="7"/>
  <c r="DR138" i="7"/>
  <c r="DI138" i="7"/>
  <c r="DJ138" i="7"/>
  <c r="DH138" i="7"/>
  <c r="DM138" i="7"/>
  <c r="DO138" i="7"/>
  <c r="DR189" i="7"/>
  <c r="DM189" i="7"/>
  <c r="DN138" i="7"/>
  <c r="DK138" i="7"/>
  <c r="DL138" i="7"/>
  <c r="DR88" i="7"/>
  <c r="DP88" i="7"/>
  <c r="DQ88" i="7"/>
  <c r="DL88" i="7"/>
  <c r="DN88" i="7"/>
  <c r="DI88" i="7"/>
  <c r="DO88" i="7"/>
  <c r="DK88" i="7"/>
  <c r="DM88" i="7"/>
  <c r="DH88" i="7"/>
  <c r="DQ138" i="7"/>
  <c r="DJ88" i="7"/>
  <c r="DG88" i="7"/>
  <c r="AK132" i="7"/>
  <c r="AR183" i="7"/>
  <c r="AI183" i="7"/>
  <c r="AQ183" i="7"/>
  <c r="AL132" i="7"/>
  <c r="AN183" i="7"/>
  <c r="AJ183" i="7"/>
  <c r="AL183" i="7"/>
  <c r="AM132" i="7"/>
  <c r="AI132" i="7"/>
  <c r="AP183" i="7"/>
  <c r="AH132" i="7"/>
  <c r="AM183" i="7"/>
  <c r="AP132" i="7"/>
  <c r="AN82" i="7"/>
  <c r="AJ132" i="7"/>
  <c r="AH82" i="7"/>
  <c r="AQ82" i="7"/>
  <c r="AO132" i="7"/>
  <c r="AO183" i="7"/>
  <c r="AH183" i="7"/>
  <c r="AR132" i="7"/>
  <c r="AK183" i="7"/>
  <c r="AN132" i="7"/>
  <c r="AJ82" i="7"/>
  <c r="AO82" i="7"/>
  <c r="AP82" i="7"/>
  <c r="AM82" i="7"/>
  <c r="AK82" i="7"/>
  <c r="AI82" i="7"/>
  <c r="AQ132" i="7"/>
  <c r="AG82" i="7"/>
  <c r="AR82" i="7"/>
  <c r="AL82" i="7"/>
  <c r="DY179" i="7"/>
  <c r="DX179" i="7"/>
  <c r="EE128" i="7"/>
  <c r="EE78" i="7"/>
  <c r="EC179" i="7"/>
  <c r="DY128" i="7"/>
  <c r="DW179" i="7"/>
  <c r="DT179" i="7"/>
  <c r="DZ179" i="7"/>
  <c r="EB179" i="7"/>
  <c r="DV179" i="7"/>
  <c r="DU179" i="7"/>
  <c r="ED179" i="7"/>
  <c r="EA128" i="7"/>
  <c r="DV128" i="7"/>
  <c r="EE179" i="7"/>
  <c r="DX128" i="7"/>
  <c r="DZ128" i="7"/>
  <c r="EB78" i="7"/>
  <c r="EA78" i="7"/>
  <c r="EA179" i="7"/>
  <c r="DT128" i="7"/>
  <c r="DY78" i="7"/>
  <c r="EC128" i="7"/>
  <c r="DW128" i="7"/>
  <c r="DU128" i="7"/>
  <c r="EB128" i="7"/>
  <c r="ED128" i="7"/>
  <c r="DZ78" i="7"/>
  <c r="DT78" i="7"/>
  <c r="DV78" i="7"/>
  <c r="DU78" i="7"/>
  <c r="EC78" i="7"/>
  <c r="ED78" i="7"/>
  <c r="DW78" i="7"/>
  <c r="BU138" i="7"/>
  <c r="CD189" i="7"/>
  <c r="CE189" i="7"/>
  <c r="BY189" i="7"/>
  <c r="CD138" i="7"/>
  <c r="BT189" i="7"/>
  <c r="BX189" i="7"/>
  <c r="CC189" i="7"/>
  <c r="CC138" i="7"/>
  <c r="BU189" i="7"/>
  <c r="CB138" i="7"/>
  <c r="BZ189" i="7"/>
  <c r="BT138" i="7"/>
  <c r="BW138" i="7"/>
  <c r="BX138" i="7"/>
  <c r="BV88" i="7"/>
  <c r="BV189" i="7"/>
  <c r="BV138" i="7"/>
  <c r="CB189" i="7"/>
  <c r="BZ138" i="7"/>
  <c r="CE138" i="7"/>
  <c r="CA189" i="7"/>
  <c r="BY138" i="7"/>
  <c r="BY88" i="7"/>
  <c r="BW189" i="7"/>
  <c r="BX88" i="7"/>
  <c r="BU88" i="7"/>
  <c r="BW88" i="7"/>
  <c r="CA138" i="7"/>
  <c r="CA88" i="7"/>
  <c r="CC88" i="7"/>
  <c r="CB88" i="7"/>
  <c r="BT88" i="7"/>
  <c r="CD88" i="7"/>
  <c r="BZ88" i="7"/>
  <c r="CE88" i="7"/>
  <c r="BA77" i="7"/>
  <c r="AU77" i="7"/>
  <c r="BB178" i="7"/>
  <c r="AV178" i="7"/>
  <c r="AY178" i="7"/>
  <c r="AU178" i="7"/>
  <c r="AY127" i="7"/>
  <c r="AW178" i="7"/>
  <c r="AZ178" i="7"/>
  <c r="AV127" i="7"/>
  <c r="BC77" i="7"/>
  <c r="BE127" i="7"/>
  <c r="BD127" i="7"/>
  <c r="AT178" i="7"/>
  <c r="AV77" i="7"/>
  <c r="BC127" i="7"/>
  <c r="AW127" i="7"/>
  <c r="BA127" i="7"/>
  <c r="AX178" i="7"/>
  <c r="BC178" i="7"/>
  <c r="AT77" i="7"/>
  <c r="BA178" i="7"/>
  <c r="BE178" i="7"/>
  <c r="AZ127" i="7"/>
  <c r="BD178" i="7"/>
  <c r="BB127" i="7"/>
  <c r="AW77" i="7"/>
  <c r="AU127" i="7"/>
  <c r="AZ77" i="7"/>
  <c r="AY77" i="7"/>
  <c r="BE77" i="7"/>
  <c r="BB77" i="7"/>
  <c r="AT127" i="7"/>
  <c r="AX77" i="7"/>
  <c r="AX127" i="7"/>
  <c r="BD77" i="7"/>
  <c r="CK182" i="7"/>
  <c r="CH182" i="7"/>
  <c r="CM182" i="7"/>
  <c r="CP131" i="7"/>
  <c r="CQ131" i="7"/>
  <c r="CP182" i="7"/>
  <c r="CQ182" i="7"/>
  <c r="CM131" i="7"/>
  <c r="CI182" i="7"/>
  <c r="CG182" i="7"/>
  <c r="CL182" i="7"/>
  <c r="CR182" i="7"/>
  <c r="CK131" i="7"/>
  <c r="CJ131" i="7"/>
  <c r="CH131" i="7"/>
  <c r="CO131" i="7"/>
  <c r="CN182" i="7"/>
  <c r="CN131" i="7"/>
  <c r="CG131" i="7"/>
  <c r="CI131" i="7"/>
  <c r="CJ182" i="7"/>
  <c r="CL131" i="7"/>
  <c r="CG81" i="7"/>
  <c r="CR81" i="7"/>
  <c r="CK81" i="7"/>
  <c r="CQ81" i="7"/>
  <c r="CP81" i="7"/>
  <c r="CR131" i="7"/>
  <c r="CL81" i="7"/>
  <c r="CJ81" i="7"/>
  <c r="CM81" i="7"/>
  <c r="CO81" i="7"/>
  <c r="CH81" i="7"/>
  <c r="CI81" i="7"/>
  <c r="CN81" i="7"/>
  <c r="CO182" i="7"/>
  <c r="AC184" i="7"/>
  <c r="AE133" i="7"/>
  <c r="V133" i="7"/>
  <c r="V184" i="7"/>
  <c r="AD133" i="7"/>
  <c r="Z184" i="7"/>
  <c r="AA184" i="7"/>
  <c r="AC133" i="7"/>
  <c r="W133" i="7"/>
  <c r="W184" i="7"/>
  <c r="AA133" i="7"/>
  <c r="Z83" i="7"/>
  <c r="AC83" i="7"/>
  <c r="AB184" i="7"/>
  <c r="Z133" i="7"/>
  <c r="X184" i="7"/>
  <c r="X133" i="7"/>
  <c r="AB133" i="7"/>
  <c r="AD83" i="7"/>
  <c r="V83" i="7"/>
  <c r="W83" i="7"/>
  <c r="AB83" i="7"/>
  <c r="X83" i="7"/>
  <c r="AE83" i="7"/>
  <c r="T83" i="7"/>
  <c r="AA83" i="7"/>
  <c r="Y83" i="7"/>
  <c r="AE184" i="7"/>
  <c r="AD184" i="7"/>
  <c r="T133" i="7"/>
  <c r="Y133" i="7"/>
  <c r="U184" i="7"/>
  <c r="U133" i="7"/>
  <c r="Y184" i="7"/>
  <c r="U83" i="7"/>
  <c r="CR187" i="7"/>
  <c r="CJ187" i="7"/>
  <c r="CI136" i="7"/>
  <c r="CO136" i="7"/>
  <c r="CP187" i="7"/>
  <c r="CG187" i="7"/>
  <c r="CI187" i="7"/>
  <c r="CM187" i="7"/>
  <c r="CR136" i="7"/>
  <c r="CL136" i="7"/>
  <c r="CH136" i="7"/>
  <c r="CM136" i="7"/>
  <c r="CQ86" i="7"/>
  <c r="CI86" i="7"/>
  <c r="CN187" i="7"/>
  <c r="CJ136" i="7"/>
  <c r="CL86" i="7"/>
  <c r="CN136" i="7"/>
  <c r="CG136" i="7"/>
  <c r="CK187" i="7"/>
  <c r="CL187" i="7"/>
  <c r="CQ136" i="7"/>
  <c r="CQ187" i="7"/>
  <c r="CP136" i="7"/>
  <c r="CK136" i="7"/>
  <c r="CH187" i="7"/>
  <c r="CN86" i="7"/>
  <c r="CJ86" i="7"/>
  <c r="CK86" i="7"/>
  <c r="CR86" i="7"/>
  <c r="CP86" i="7"/>
  <c r="CG86" i="7"/>
  <c r="CM86" i="7"/>
  <c r="CO86" i="7"/>
  <c r="CH86" i="7"/>
  <c r="CO187" i="7"/>
  <c r="AO11" i="7"/>
  <c r="AQ34" i="7" s="1"/>
  <c r="AE165" i="7"/>
  <c r="AG185" i="7" s="1"/>
  <c r="BL129" i="7"/>
  <c r="AW186" i="7"/>
  <c r="AZ186" i="7"/>
  <c r="AV135" i="7"/>
  <c r="BB186" i="7"/>
  <c r="BC186" i="7"/>
  <c r="AY186" i="7"/>
  <c r="AU186" i="7"/>
  <c r="BD186" i="7"/>
  <c r="BA135" i="7"/>
  <c r="BC135" i="7"/>
  <c r="AV186" i="7"/>
  <c r="AT135" i="7"/>
  <c r="BB85" i="7"/>
  <c r="AW85" i="7"/>
  <c r="AT186" i="7"/>
  <c r="AZ135" i="7"/>
  <c r="AX186" i="7"/>
  <c r="BE186" i="7"/>
  <c r="BA186" i="7"/>
  <c r="AU135" i="7"/>
  <c r="BC85" i="7"/>
  <c r="AY135" i="7"/>
  <c r="BB135" i="7"/>
  <c r="AW135" i="7"/>
  <c r="BA85" i="7"/>
  <c r="AZ85" i="7"/>
  <c r="AU85" i="7"/>
  <c r="BE135" i="7"/>
  <c r="BE85" i="7"/>
  <c r="AX85" i="7"/>
  <c r="AV85" i="7"/>
  <c r="AT85" i="7"/>
  <c r="BD135" i="7"/>
  <c r="AY85" i="7"/>
  <c r="AX135" i="7"/>
  <c r="BD85" i="7"/>
  <c r="DN185" i="7"/>
  <c r="DM185" i="7"/>
  <c r="DJ134" i="7"/>
  <c r="DI185" i="7"/>
  <c r="DJ185" i="7"/>
  <c r="DR185" i="7"/>
  <c r="DO185" i="7"/>
  <c r="DH134" i="7"/>
  <c r="DQ185" i="7"/>
  <c r="DP134" i="7"/>
  <c r="DG185" i="7"/>
  <c r="DI134" i="7"/>
  <c r="DP185" i="7"/>
  <c r="DM84" i="7"/>
  <c r="DL185" i="7"/>
  <c r="DG134" i="7"/>
  <c r="DM134" i="7"/>
  <c r="DO134" i="7"/>
  <c r="DK185" i="7"/>
  <c r="DQ134" i="7"/>
  <c r="DH185" i="7"/>
  <c r="DN134" i="7"/>
  <c r="DK84" i="7"/>
  <c r="DH84" i="7"/>
  <c r="DN84" i="7"/>
  <c r="DQ84" i="7"/>
  <c r="DK134" i="7"/>
  <c r="DP84" i="7"/>
  <c r="DI84" i="7"/>
  <c r="DL134" i="7"/>
  <c r="DL84" i="7"/>
  <c r="DR134" i="7"/>
  <c r="DO84" i="7"/>
  <c r="DR84" i="7"/>
  <c r="DJ84" i="7"/>
  <c r="DG84" i="7"/>
  <c r="CX183" i="7"/>
  <c r="DE183" i="7"/>
  <c r="DA183" i="7"/>
  <c r="DB183" i="7"/>
  <c r="CY183" i="7"/>
  <c r="DC183" i="7"/>
  <c r="CT132" i="7"/>
  <c r="CV183" i="7"/>
  <c r="CW132" i="7"/>
  <c r="DD183" i="7"/>
  <c r="CW183" i="7"/>
  <c r="CU183" i="7"/>
  <c r="DA132" i="7"/>
  <c r="CZ132" i="7"/>
  <c r="CU132" i="7"/>
  <c r="CT183" i="7"/>
  <c r="DE132" i="7"/>
  <c r="CT82" i="7"/>
  <c r="DD82" i="7"/>
  <c r="DB132" i="7"/>
  <c r="CZ183" i="7"/>
  <c r="CY132" i="7"/>
  <c r="DD132" i="7"/>
  <c r="DC132" i="7"/>
  <c r="DA82" i="7"/>
  <c r="CZ82" i="7"/>
  <c r="CY82" i="7"/>
  <c r="CW82" i="7"/>
  <c r="DC82" i="7"/>
  <c r="CU82" i="7"/>
  <c r="CX82" i="7"/>
  <c r="DB82" i="7"/>
  <c r="CV132" i="7"/>
  <c r="DE82" i="7"/>
  <c r="CX132" i="7"/>
  <c r="CV82" i="7"/>
  <c r="BU188" i="7"/>
  <c r="CB188" i="7"/>
  <c r="CD188" i="7"/>
  <c r="CE188" i="7"/>
  <c r="BV137" i="7"/>
  <c r="BY188" i="7"/>
  <c r="CA188" i="7"/>
  <c r="BT188" i="7"/>
  <c r="BZ188" i="7"/>
  <c r="BW188" i="7"/>
  <c r="BX137" i="7"/>
  <c r="BY137" i="7"/>
  <c r="CC188" i="7"/>
  <c r="CC137" i="7"/>
  <c r="CB137" i="7"/>
  <c r="BW137" i="7"/>
  <c r="CA137" i="7"/>
  <c r="BT137" i="7"/>
  <c r="BU137" i="7"/>
  <c r="CE87" i="7"/>
  <c r="BX188" i="7"/>
  <c r="CD137" i="7"/>
  <c r="BZ137" i="7"/>
  <c r="BV188" i="7"/>
  <c r="BY87" i="7"/>
  <c r="BW87" i="7"/>
  <c r="BX87" i="7"/>
  <c r="BU87" i="7"/>
  <c r="CA87" i="7"/>
  <c r="CE137" i="7"/>
  <c r="BZ87" i="7"/>
  <c r="CB87" i="7"/>
  <c r="CC87" i="7"/>
  <c r="CD87" i="7"/>
  <c r="BV87" i="7"/>
  <c r="BT87" i="7"/>
  <c r="DQ128" i="7"/>
  <c r="DO128" i="7"/>
  <c r="DN179" i="7"/>
  <c r="DJ128" i="7"/>
  <c r="DH179" i="7"/>
  <c r="DI179" i="7"/>
  <c r="DR179" i="7"/>
  <c r="DO179" i="7"/>
  <c r="DL179" i="7"/>
  <c r="DQ179" i="7"/>
  <c r="DG179" i="7"/>
  <c r="DK179" i="7"/>
  <c r="DI128" i="7"/>
  <c r="DP179" i="7"/>
  <c r="DP128" i="7"/>
  <c r="DH128" i="7"/>
  <c r="DG128" i="7"/>
  <c r="DM128" i="7"/>
  <c r="DO78" i="7"/>
  <c r="DN128" i="7"/>
  <c r="DJ179" i="7"/>
  <c r="DH78" i="7"/>
  <c r="DR128" i="7"/>
  <c r="DK128" i="7"/>
  <c r="DL128" i="7"/>
  <c r="DQ78" i="7"/>
  <c r="DI78" i="7"/>
  <c r="DP78" i="7"/>
  <c r="DM179" i="7"/>
  <c r="DL78" i="7"/>
  <c r="DK78" i="7"/>
  <c r="DM78" i="7"/>
  <c r="DN78" i="7"/>
  <c r="DR78" i="7"/>
  <c r="DJ78" i="7"/>
  <c r="BR79" i="7"/>
  <c r="BL79" i="7"/>
  <c r="BQ180" i="7"/>
  <c r="BP180" i="7"/>
  <c r="BL180" i="7"/>
  <c r="BJ180" i="7"/>
  <c r="BM180" i="7"/>
  <c r="BK129" i="7"/>
  <c r="BH129" i="7"/>
  <c r="BN180" i="7"/>
  <c r="BN129" i="7"/>
  <c r="BH180" i="7"/>
  <c r="BO180" i="7"/>
  <c r="BM129" i="7"/>
  <c r="BJ79" i="7"/>
  <c r="BO129" i="7"/>
  <c r="BR180" i="7"/>
  <c r="BQ129" i="7"/>
  <c r="BP129" i="7"/>
  <c r="BI180" i="7"/>
  <c r="BG129" i="7"/>
  <c r="BI129" i="7"/>
  <c r="BR129" i="7"/>
  <c r="BG180" i="7"/>
  <c r="BQ79" i="7"/>
  <c r="BI79" i="7"/>
  <c r="BH79" i="7"/>
  <c r="BG79" i="7"/>
  <c r="BK79" i="7"/>
  <c r="BP79" i="7"/>
  <c r="BM79" i="7"/>
  <c r="BN79" i="7"/>
  <c r="BJ129" i="7"/>
  <c r="BO79" i="7"/>
  <c r="BK180" i="7"/>
  <c r="AR181" i="7"/>
  <c r="AL130" i="7"/>
  <c r="AK181" i="7"/>
  <c r="AH181" i="7"/>
  <c r="AP181" i="7"/>
  <c r="AI181" i="7"/>
  <c r="AH130" i="7"/>
  <c r="AM181" i="7"/>
  <c r="AP130" i="7"/>
  <c r="AQ181" i="7"/>
  <c r="AJ130" i="7"/>
  <c r="AQ130" i="7"/>
  <c r="AO130" i="7"/>
  <c r="AJ80" i="7"/>
  <c r="AR130" i="7"/>
  <c r="AK130" i="7"/>
  <c r="AN181" i="7"/>
  <c r="AN130" i="7"/>
  <c r="AL181" i="7"/>
  <c r="AP80" i="7"/>
  <c r="AM80" i="7"/>
  <c r="AO80" i="7"/>
  <c r="AM130" i="7"/>
  <c r="AK80" i="7"/>
  <c r="AI130" i="7"/>
  <c r="AN80" i="7"/>
  <c r="AJ181" i="7"/>
  <c r="AI80" i="7"/>
  <c r="AQ80" i="7"/>
  <c r="AH80" i="7"/>
  <c r="AG80" i="7"/>
  <c r="AR80" i="7"/>
  <c r="AL80" i="7"/>
  <c r="AK129" i="7"/>
  <c r="AM180" i="7"/>
  <c r="AM129" i="7"/>
  <c r="AI129" i="7"/>
  <c r="AI180" i="7"/>
  <c r="AN180" i="7"/>
  <c r="AJ180" i="7"/>
  <c r="AK180" i="7"/>
  <c r="AL180" i="7"/>
  <c r="AR129" i="7"/>
  <c r="AP180" i="7"/>
  <c r="AI79" i="7"/>
  <c r="AP129" i="7"/>
  <c r="AM79" i="7"/>
  <c r="AN79" i="7"/>
  <c r="AQ180" i="7"/>
  <c r="AH129" i="7"/>
  <c r="AO129" i="7"/>
  <c r="AQ129" i="7"/>
  <c r="AH180" i="7"/>
  <c r="AO180" i="7"/>
  <c r="AN129" i="7"/>
  <c r="AR180" i="7"/>
  <c r="AL129" i="7"/>
  <c r="AJ79" i="7"/>
  <c r="AO79" i="7"/>
  <c r="AP79" i="7"/>
  <c r="AH79" i="7"/>
  <c r="AK79" i="7"/>
  <c r="AQ79" i="7"/>
  <c r="AL79" i="7"/>
  <c r="AR79" i="7"/>
  <c r="CR137" i="7"/>
  <c r="CJ188" i="7"/>
  <c r="CK188" i="7"/>
  <c r="CH188" i="7"/>
  <c r="CM188" i="7"/>
  <c r="CP137" i="7"/>
  <c r="CQ137" i="7"/>
  <c r="CP188" i="7"/>
  <c r="CI188" i="7"/>
  <c r="CG188" i="7"/>
  <c r="CN188" i="7"/>
  <c r="CM137" i="7"/>
  <c r="CJ137" i="7"/>
  <c r="CH137" i="7"/>
  <c r="CO137" i="7"/>
  <c r="CQ188" i="7"/>
  <c r="CN137" i="7"/>
  <c r="CG137" i="7"/>
  <c r="CR188" i="7"/>
  <c r="CL188" i="7"/>
  <c r="CK137" i="7"/>
  <c r="CJ87" i="7"/>
  <c r="CL137" i="7"/>
  <c r="CR87" i="7"/>
  <c r="CK87" i="7"/>
  <c r="CQ87" i="7"/>
  <c r="CP87" i="7"/>
  <c r="CN87" i="7"/>
  <c r="CL87" i="7"/>
  <c r="CM87" i="7"/>
  <c r="CI87" i="7"/>
  <c r="CO87" i="7"/>
  <c r="CI137" i="7"/>
  <c r="CH87" i="7"/>
  <c r="CG87" i="7"/>
  <c r="CO188" i="7"/>
  <c r="AQ127" i="7"/>
  <c r="AO127" i="7"/>
  <c r="AN127" i="7"/>
  <c r="AP77" i="7"/>
  <c r="AK77" i="7"/>
  <c r="AO178" i="7"/>
  <c r="AM178" i="7"/>
  <c r="AQ178" i="7"/>
  <c r="AP127" i="7"/>
  <c r="AN178" i="7"/>
  <c r="AJ178" i="7"/>
  <c r="AK178" i="7"/>
  <c r="AH178" i="7"/>
  <c r="AJ127" i="7"/>
  <c r="AR127" i="7"/>
  <c r="AI178" i="7"/>
  <c r="AM127" i="7"/>
  <c r="AH127" i="7"/>
  <c r="AQ77" i="7"/>
  <c r="AP178" i="7"/>
  <c r="AH77" i="7"/>
  <c r="AL178" i="7"/>
  <c r="AL127" i="7"/>
  <c r="AK127" i="7"/>
  <c r="AJ77" i="7"/>
  <c r="AI127" i="7"/>
  <c r="AN77" i="7"/>
  <c r="AI77" i="7"/>
  <c r="AM77" i="7"/>
  <c r="AO77" i="7"/>
  <c r="AL77" i="7"/>
  <c r="AR77" i="7"/>
  <c r="AL14" i="7"/>
  <c r="CA31" i="7" s="1"/>
  <c r="BI189" i="7"/>
  <c r="BN189" i="7"/>
  <c r="BQ189" i="7"/>
  <c r="BH189" i="7"/>
  <c r="BG138" i="7"/>
  <c r="BP189" i="7"/>
  <c r="BL189" i="7"/>
  <c r="BM189" i="7"/>
  <c r="BJ189" i="7"/>
  <c r="BG189" i="7"/>
  <c r="BR189" i="7"/>
  <c r="BO189" i="7"/>
  <c r="BJ138" i="7"/>
  <c r="BL88" i="7"/>
  <c r="BR88" i="7"/>
  <c r="BK138" i="7"/>
  <c r="BJ88" i="7"/>
  <c r="BN138" i="7"/>
  <c r="BO138" i="7"/>
  <c r="BH138" i="7"/>
  <c r="BM138" i="7"/>
  <c r="BQ138" i="7"/>
  <c r="BP138" i="7"/>
  <c r="BI138" i="7"/>
  <c r="BR138" i="7"/>
  <c r="BL138" i="7"/>
  <c r="BQ88" i="7"/>
  <c r="BM88" i="7"/>
  <c r="BG88" i="7"/>
  <c r="BI88" i="7"/>
  <c r="BK88" i="7"/>
  <c r="BP88" i="7"/>
  <c r="BN88" i="7"/>
  <c r="BO88" i="7"/>
  <c r="BH88" i="7"/>
  <c r="BK189" i="7"/>
  <c r="DB187" i="7"/>
  <c r="CY187" i="7"/>
  <c r="DC187" i="7"/>
  <c r="CT136" i="7"/>
  <c r="CV187" i="7"/>
  <c r="CW187" i="7"/>
  <c r="CZ136" i="7"/>
  <c r="CU136" i="7"/>
  <c r="CT187" i="7"/>
  <c r="DE136" i="7"/>
  <c r="DA187" i="7"/>
  <c r="DE187" i="7"/>
  <c r="DB136" i="7"/>
  <c r="CZ187" i="7"/>
  <c r="DD187" i="7"/>
  <c r="CY136" i="7"/>
  <c r="DD136" i="7"/>
  <c r="DC136" i="7"/>
  <c r="CU187" i="7"/>
  <c r="CW136" i="7"/>
  <c r="CX136" i="7"/>
  <c r="DB86" i="7"/>
  <c r="CX187" i="7"/>
  <c r="CV136" i="7"/>
  <c r="CY86" i="7"/>
  <c r="CW86" i="7"/>
  <c r="CU86" i="7"/>
  <c r="CX86" i="7"/>
  <c r="DA86" i="7"/>
  <c r="DD86" i="7"/>
  <c r="DC86" i="7"/>
  <c r="CT86" i="7"/>
  <c r="DE86" i="7"/>
  <c r="CV86" i="7"/>
  <c r="CZ86" i="7"/>
  <c r="DA136" i="7"/>
  <c r="BG183" i="7"/>
  <c r="BQ183" i="7"/>
  <c r="BI183" i="7"/>
  <c r="BP183" i="7"/>
  <c r="BL183" i="7"/>
  <c r="BN183" i="7"/>
  <c r="BJ183" i="7"/>
  <c r="BM183" i="7"/>
  <c r="BK132" i="7"/>
  <c r="BN132" i="7"/>
  <c r="BH132" i="7"/>
  <c r="BG132" i="7"/>
  <c r="BH183" i="7"/>
  <c r="BO183" i="7"/>
  <c r="BR183" i="7"/>
  <c r="BJ82" i="7"/>
  <c r="BO132" i="7"/>
  <c r="BM132" i="7"/>
  <c r="BQ132" i="7"/>
  <c r="BP132" i="7"/>
  <c r="BI132" i="7"/>
  <c r="BR132" i="7"/>
  <c r="BL132" i="7"/>
  <c r="BO82" i="7"/>
  <c r="BM82" i="7"/>
  <c r="BI82" i="7"/>
  <c r="BH82" i="7"/>
  <c r="BQ82" i="7"/>
  <c r="BG82" i="7"/>
  <c r="BK82" i="7"/>
  <c r="BP82" i="7"/>
  <c r="BN82" i="7"/>
  <c r="BJ132" i="7"/>
  <c r="BR82" i="7"/>
  <c r="BL82" i="7"/>
  <c r="BK183" i="7"/>
  <c r="DY182" i="7"/>
  <c r="DX182" i="7"/>
  <c r="EC182" i="7"/>
  <c r="DW182" i="7"/>
  <c r="EE182" i="7"/>
  <c r="EC131" i="7"/>
  <c r="DT182" i="7"/>
  <c r="DZ182" i="7"/>
  <c r="ED182" i="7"/>
  <c r="DV182" i="7"/>
  <c r="DU182" i="7"/>
  <c r="EA131" i="7"/>
  <c r="ED131" i="7"/>
  <c r="DV131" i="7"/>
  <c r="DZ131" i="7"/>
  <c r="EE131" i="7"/>
  <c r="EB182" i="7"/>
  <c r="DU131" i="7"/>
  <c r="DU81" i="7"/>
  <c r="EA182" i="7"/>
  <c r="DT131" i="7"/>
  <c r="DW131" i="7"/>
  <c r="EB131" i="7"/>
  <c r="DX81" i="7"/>
  <c r="DT81" i="7"/>
  <c r="DX131" i="7"/>
  <c r="EE81" i="7"/>
  <c r="DZ81" i="7"/>
  <c r="EC81" i="7"/>
  <c r="ED81" i="7"/>
  <c r="DW81" i="7"/>
  <c r="DY81" i="7"/>
  <c r="DV81" i="7"/>
  <c r="EB81" i="7"/>
  <c r="EA81" i="7"/>
  <c r="DJ77" i="7"/>
  <c r="DM127" i="7"/>
  <c r="DG178" i="7"/>
  <c r="DN178" i="7"/>
  <c r="DR127" i="7"/>
  <c r="DJ127" i="7"/>
  <c r="DI178" i="7"/>
  <c r="DP178" i="7"/>
  <c r="DR178" i="7"/>
  <c r="DL178" i="7"/>
  <c r="DQ178" i="7"/>
  <c r="DK77" i="7"/>
  <c r="DI127" i="7"/>
  <c r="DP127" i="7"/>
  <c r="DM178" i="7"/>
  <c r="DH127" i="7"/>
  <c r="DO127" i="7"/>
  <c r="DG127" i="7"/>
  <c r="DH178" i="7"/>
  <c r="DQ127" i="7"/>
  <c r="DJ178" i="7"/>
  <c r="DN127" i="7"/>
  <c r="DQ77" i="7"/>
  <c r="DL127" i="7"/>
  <c r="DH77" i="7"/>
  <c r="DN77" i="7"/>
  <c r="DI77" i="7"/>
  <c r="DL77" i="7"/>
  <c r="DR77" i="7"/>
  <c r="DP77" i="7"/>
  <c r="DK127" i="7"/>
  <c r="DO77" i="7"/>
  <c r="DM77" i="7"/>
  <c r="DG77" i="7"/>
  <c r="DO178" i="7"/>
  <c r="AH189" i="7"/>
  <c r="AI189" i="7"/>
  <c r="AQ189" i="7"/>
  <c r="AO189" i="7"/>
  <c r="AK189" i="7"/>
  <c r="AP189" i="7"/>
  <c r="AR189" i="7"/>
  <c r="AM138" i="7"/>
  <c r="AI138" i="7"/>
  <c r="AM189" i="7"/>
  <c r="AH138" i="7"/>
  <c r="AP138" i="7"/>
  <c r="AN88" i="7"/>
  <c r="AJ138" i="7"/>
  <c r="AO138" i="7"/>
  <c r="AQ138" i="7"/>
  <c r="AN189" i="7"/>
  <c r="AR138" i="7"/>
  <c r="AQ88" i="7"/>
  <c r="AL138" i="7"/>
  <c r="AJ88" i="7"/>
  <c r="AO88" i="7"/>
  <c r="AK138" i="7"/>
  <c r="AH88" i="7"/>
  <c r="AL189" i="7"/>
  <c r="AP88" i="7"/>
  <c r="AM88" i="7"/>
  <c r="AK88" i="7"/>
  <c r="AN138" i="7"/>
  <c r="AJ189" i="7"/>
  <c r="AI88" i="7"/>
  <c r="AL88" i="7"/>
  <c r="AG138" i="7"/>
  <c r="AG189" i="7"/>
  <c r="AG88" i="7"/>
  <c r="AR88" i="7"/>
  <c r="DN180" i="7"/>
  <c r="DN79" i="7"/>
  <c r="DQ180" i="7"/>
  <c r="DO180" i="7"/>
  <c r="DH180" i="7"/>
  <c r="DI180" i="7"/>
  <c r="DJ180" i="7"/>
  <c r="DG129" i="7"/>
  <c r="DL180" i="7"/>
  <c r="DR180" i="7"/>
  <c r="DI129" i="7"/>
  <c r="DG180" i="7"/>
  <c r="DP129" i="7"/>
  <c r="DJ129" i="7"/>
  <c r="DH129" i="7"/>
  <c r="DM129" i="7"/>
  <c r="DP180" i="7"/>
  <c r="DK180" i="7"/>
  <c r="DP79" i="7"/>
  <c r="DO129" i="7"/>
  <c r="DL129" i="7"/>
  <c r="DK129" i="7"/>
  <c r="DQ129" i="7"/>
  <c r="DL79" i="7"/>
  <c r="DN129" i="7"/>
  <c r="DR79" i="7"/>
  <c r="DQ79" i="7"/>
  <c r="DK79" i="7"/>
  <c r="DM79" i="7"/>
  <c r="DR129" i="7"/>
  <c r="DJ79" i="7"/>
  <c r="DG79" i="7"/>
  <c r="DO79" i="7"/>
  <c r="DH79" i="7"/>
  <c r="AE64" i="7"/>
  <c r="AG84" i="7" s="1"/>
  <c r="DC80" i="7"/>
  <c r="CX180" i="7"/>
  <c r="DA180" i="7"/>
  <c r="DB180" i="7"/>
  <c r="CY180" i="7"/>
  <c r="DC180" i="7"/>
  <c r="CT129" i="7"/>
  <c r="CV180" i="7"/>
  <c r="CZ129" i="7"/>
  <c r="CV129" i="7"/>
  <c r="DD180" i="7"/>
  <c r="CU129" i="7"/>
  <c r="CW180" i="7"/>
  <c r="CT180" i="7"/>
  <c r="DE129" i="7"/>
  <c r="DE79" i="7"/>
  <c r="DE180" i="7"/>
  <c r="DB129" i="7"/>
  <c r="CZ79" i="7"/>
  <c r="CZ180" i="7"/>
  <c r="CY129" i="7"/>
  <c r="DD129" i="7"/>
  <c r="DC129" i="7"/>
  <c r="CU180" i="7"/>
  <c r="CW129" i="7"/>
  <c r="CX129" i="7"/>
  <c r="DB79" i="7"/>
  <c r="CY79" i="7"/>
  <c r="CW79" i="7"/>
  <c r="CU79" i="7"/>
  <c r="CX79" i="7"/>
  <c r="DC79" i="7"/>
  <c r="DA79" i="7"/>
  <c r="DD79" i="7"/>
  <c r="CT79" i="7"/>
  <c r="CV79" i="7"/>
  <c r="DA129" i="7"/>
  <c r="V189" i="7"/>
  <c r="Z189" i="7"/>
  <c r="AA189" i="7"/>
  <c r="AA138" i="7"/>
  <c r="W189" i="7"/>
  <c r="AB189" i="7"/>
  <c r="AC189" i="7"/>
  <c r="T189" i="7"/>
  <c r="Z88" i="7"/>
  <c r="W138" i="7"/>
  <c r="AE138" i="7"/>
  <c r="Z138" i="7"/>
  <c r="V88" i="7"/>
  <c r="V138" i="7"/>
  <c r="X189" i="7"/>
  <c r="AD138" i="7"/>
  <c r="AB138" i="7"/>
  <c r="AE88" i="7"/>
  <c r="AC138" i="7"/>
  <c r="AD88" i="7"/>
  <c r="AB88" i="7"/>
  <c r="X138" i="7"/>
  <c r="X88" i="7"/>
  <c r="AC88" i="7"/>
  <c r="T88" i="7"/>
  <c r="AA88" i="7"/>
  <c r="Y88" i="7"/>
  <c r="W88" i="7"/>
  <c r="U189" i="7"/>
  <c r="AE189" i="7"/>
  <c r="Y138" i="7"/>
  <c r="T138" i="7"/>
  <c r="AD189" i="7"/>
  <c r="U138" i="7"/>
  <c r="Y189" i="7"/>
  <c r="U88" i="7"/>
  <c r="CA128" i="7"/>
  <c r="BW128" i="7"/>
  <c r="CB78" i="7"/>
  <c r="BW78" i="7"/>
  <c r="CD179" i="7"/>
  <c r="BV128" i="7"/>
  <c r="BY179" i="7"/>
  <c r="CA179" i="7"/>
  <c r="BT179" i="7"/>
  <c r="BX179" i="7"/>
  <c r="CC179" i="7"/>
  <c r="CB128" i="7"/>
  <c r="CC128" i="7"/>
  <c r="BU179" i="7"/>
  <c r="BV179" i="7"/>
  <c r="BT128" i="7"/>
  <c r="BU128" i="7"/>
  <c r="CE179" i="7"/>
  <c r="CD128" i="7"/>
  <c r="CB179" i="7"/>
  <c r="BZ128" i="7"/>
  <c r="CE128" i="7"/>
  <c r="BY78" i="7"/>
  <c r="BW179" i="7"/>
  <c r="BX78" i="7"/>
  <c r="BU78" i="7"/>
  <c r="CA78" i="7"/>
  <c r="CC78" i="7"/>
  <c r="CE78" i="7"/>
  <c r="BT78" i="7"/>
  <c r="BY128" i="7"/>
  <c r="CD78" i="7"/>
  <c r="BV78" i="7"/>
  <c r="BZ78" i="7"/>
  <c r="BY180" i="7"/>
  <c r="CA180" i="7"/>
  <c r="CD129" i="7"/>
  <c r="BT180" i="7"/>
  <c r="BW180" i="7"/>
  <c r="BX180" i="7"/>
  <c r="CC180" i="7"/>
  <c r="BU180" i="7"/>
  <c r="CB180" i="7"/>
  <c r="CB129" i="7"/>
  <c r="BW129" i="7"/>
  <c r="BZ180" i="7"/>
  <c r="BT129" i="7"/>
  <c r="BX129" i="7"/>
  <c r="BU129" i="7"/>
  <c r="CB79" i="7"/>
  <c r="BU79" i="7"/>
  <c r="CE180" i="7"/>
  <c r="BV129" i="7"/>
  <c r="BZ129" i="7"/>
  <c r="CD180" i="7"/>
  <c r="CA129" i="7"/>
  <c r="CE129" i="7"/>
  <c r="BV180" i="7"/>
  <c r="BY129" i="7"/>
  <c r="CC129" i="7"/>
  <c r="BY79" i="7"/>
  <c r="BX79" i="7"/>
  <c r="BW79" i="7"/>
  <c r="CC79" i="7"/>
  <c r="BT79" i="7"/>
  <c r="BV79" i="7"/>
  <c r="CD79" i="7"/>
  <c r="BZ79" i="7"/>
  <c r="CE79" i="7"/>
  <c r="CA79" i="7"/>
  <c r="DJ137" i="7"/>
  <c r="DH188" i="7"/>
  <c r="DP137" i="7"/>
  <c r="DP188" i="7"/>
  <c r="DJ188" i="7"/>
  <c r="DL188" i="7"/>
  <c r="DG188" i="7"/>
  <c r="DQ188" i="7"/>
  <c r="DI137" i="7"/>
  <c r="DP87" i="7"/>
  <c r="DM87" i="7"/>
  <c r="DI188" i="7"/>
  <c r="DR188" i="7"/>
  <c r="DH137" i="7"/>
  <c r="DG137" i="7"/>
  <c r="DK188" i="7"/>
  <c r="DQ137" i="7"/>
  <c r="DN137" i="7"/>
  <c r="DM188" i="7"/>
  <c r="DH87" i="7"/>
  <c r="DN87" i="7"/>
  <c r="DQ87" i="7"/>
  <c r="DK137" i="7"/>
  <c r="DL137" i="7"/>
  <c r="DM137" i="7"/>
  <c r="DL87" i="7"/>
  <c r="DO137" i="7"/>
  <c r="DR137" i="7"/>
  <c r="DN188" i="7"/>
  <c r="DO87" i="7"/>
  <c r="DK87" i="7"/>
  <c r="DR87" i="7"/>
  <c r="DO188" i="7"/>
  <c r="DJ87" i="7"/>
  <c r="DI87" i="7"/>
  <c r="DG87" i="7"/>
  <c r="DZ129" i="7"/>
  <c r="DV180" i="7"/>
  <c r="EE180" i="7"/>
  <c r="EC129" i="7"/>
  <c r="DY180" i="7"/>
  <c r="DX180" i="7"/>
  <c r="EB180" i="7"/>
  <c r="DX129" i="7"/>
  <c r="DT180" i="7"/>
  <c r="EA180" i="7"/>
  <c r="DU180" i="7"/>
  <c r="EC180" i="7"/>
  <c r="EE129" i="7"/>
  <c r="DY79" i="7"/>
  <c r="DW180" i="7"/>
  <c r="EB129" i="7"/>
  <c r="DT129" i="7"/>
  <c r="DU129" i="7"/>
  <c r="DZ79" i="7"/>
  <c r="EC79" i="7"/>
  <c r="DY129" i="7"/>
  <c r="ED79" i="7"/>
  <c r="DV79" i="7"/>
  <c r="DX79" i="7"/>
  <c r="DT79" i="7"/>
  <c r="EA129" i="7"/>
  <c r="DU79" i="7"/>
  <c r="DZ180" i="7"/>
  <c r="ED180" i="7"/>
  <c r="EB79" i="7"/>
  <c r="EA79" i="7"/>
  <c r="DW79" i="7"/>
  <c r="ED129" i="7"/>
  <c r="EE79" i="7"/>
  <c r="BW131" i="7"/>
  <c r="CB182" i="7"/>
  <c r="CD182" i="7"/>
  <c r="BY182" i="7"/>
  <c r="BZ182" i="7"/>
  <c r="BW182" i="7"/>
  <c r="BX182" i="7"/>
  <c r="CC182" i="7"/>
  <c r="BV182" i="7"/>
  <c r="CC131" i="7"/>
  <c r="CB131" i="7"/>
  <c r="BU182" i="7"/>
  <c r="BT131" i="7"/>
  <c r="CA131" i="7"/>
  <c r="BT182" i="7"/>
  <c r="BX131" i="7"/>
  <c r="BU131" i="7"/>
  <c r="CE182" i="7"/>
  <c r="BV131" i="7"/>
  <c r="CD131" i="7"/>
  <c r="BZ131" i="7"/>
  <c r="CE131" i="7"/>
  <c r="CE81" i="7"/>
  <c r="BY81" i="7"/>
  <c r="BW81" i="7"/>
  <c r="BX81" i="7"/>
  <c r="BU81" i="7"/>
  <c r="CA182" i="7"/>
  <c r="CA81" i="7"/>
  <c r="CB81" i="7"/>
  <c r="CC81" i="7"/>
  <c r="BV81" i="7"/>
  <c r="BT81" i="7"/>
  <c r="BY131" i="7"/>
  <c r="CD81" i="7"/>
  <c r="BZ81" i="7"/>
  <c r="BG78" i="7"/>
  <c r="BQ179" i="7"/>
  <c r="BH179" i="7"/>
  <c r="BP179" i="7"/>
  <c r="BH128" i="7"/>
  <c r="BR179" i="7"/>
  <c r="BM179" i="7"/>
  <c r="BG179" i="7"/>
  <c r="BK128" i="7"/>
  <c r="BL179" i="7"/>
  <c r="BN128" i="7"/>
  <c r="BH78" i="7"/>
  <c r="BI179" i="7"/>
  <c r="BL128" i="7"/>
  <c r="BM128" i="7"/>
  <c r="BG128" i="7"/>
  <c r="BQ128" i="7"/>
  <c r="BP128" i="7"/>
  <c r="BR128" i="7"/>
  <c r="BK78" i="7"/>
  <c r="BJ78" i="7"/>
  <c r="BJ179" i="7"/>
  <c r="BN78" i="7"/>
  <c r="BQ78" i="7"/>
  <c r="BL78" i="7"/>
  <c r="BP78" i="7"/>
  <c r="BR78" i="7"/>
  <c r="BO179" i="7"/>
  <c r="BI78" i="7"/>
  <c r="BK179" i="7"/>
  <c r="DK181" i="7"/>
  <c r="DG181" i="7"/>
  <c r="DN181" i="7"/>
  <c r="DR130" i="7"/>
  <c r="DJ130" i="7"/>
  <c r="DM181" i="7"/>
  <c r="DH181" i="7"/>
  <c r="DI181" i="7"/>
  <c r="DP181" i="7"/>
  <c r="DJ181" i="7"/>
  <c r="DL181" i="7"/>
  <c r="DO181" i="7"/>
  <c r="DP130" i="7"/>
  <c r="DQ181" i="7"/>
  <c r="DP80" i="7"/>
  <c r="DI130" i="7"/>
  <c r="DR181" i="7"/>
  <c r="DM80" i="7"/>
  <c r="DH130" i="7"/>
  <c r="DO130" i="7"/>
  <c r="DG130" i="7"/>
  <c r="DQ130" i="7"/>
  <c r="DN130" i="7"/>
  <c r="DQ80" i="7"/>
  <c r="DL80" i="7"/>
  <c r="DG80" i="7"/>
  <c r="DH80" i="7"/>
  <c r="DN80" i="7"/>
  <c r="DR80" i="7"/>
  <c r="DI80" i="7"/>
  <c r="DO80" i="7"/>
  <c r="DK80" i="7"/>
  <c r="DJ80" i="7"/>
  <c r="BP181" i="7"/>
  <c r="BL181" i="7"/>
  <c r="BJ181" i="7"/>
  <c r="BN130" i="7"/>
  <c r="BN181" i="7"/>
  <c r="BG130" i="7"/>
  <c r="BH181" i="7"/>
  <c r="BJ130" i="7"/>
  <c r="BG181" i="7"/>
  <c r="BM181" i="7"/>
  <c r="BK130" i="7"/>
  <c r="BO130" i="7"/>
  <c r="BQ181" i="7"/>
  <c r="BR181" i="7"/>
  <c r="BM130" i="7"/>
  <c r="BP130" i="7"/>
  <c r="BI80" i="7"/>
  <c r="BI181" i="7"/>
  <c r="BQ130" i="7"/>
  <c r="BI130" i="7"/>
  <c r="BR130" i="7"/>
  <c r="BL130" i="7"/>
  <c r="BH130" i="7"/>
  <c r="BH80" i="7"/>
  <c r="BQ80" i="7"/>
  <c r="BG80" i="7"/>
  <c r="BK80" i="7"/>
  <c r="BO181" i="7"/>
  <c r="BP80" i="7"/>
  <c r="BJ80" i="7"/>
  <c r="BN80" i="7"/>
  <c r="BO80" i="7"/>
  <c r="BR80" i="7"/>
  <c r="BL80" i="7"/>
  <c r="BM80" i="7"/>
  <c r="BK181" i="7"/>
  <c r="CJ79" i="7"/>
  <c r="DM180" i="7"/>
  <c r="DV184" i="7"/>
  <c r="EE184" i="7"/>
  <c r="DY184" i="7"/>
  <c r="DT133" i="7"/>
  <c r="DZ184" i="7"/>
  <c r="EA133" i="7"/>
  <c r="DX184" i="7"/>
  <c r="EB184" i="7"/>
  <c r="DW184" i="7"/>
  <c r="DX133" i="7"/>
  <c r="DZ133" i="7"/>
  <c r="EE133" i="7"/>
  <c r="DV133" i="7"/>
  <c r="DY83" i="7"/>
  <c r="EA184" i="7"/>
  <c r="DU133" i="7"/>
  <c r="EC133" i="7"/>
  <c r="EB133" i="7"/>
  <c r="DT184" i="7"/>
  <c r="DW133" i="7"/>
  <c r="ED133" i="7"/>
  <c r="ED83" i="7"/>
  <c r="DV83" i="7"/>
  <c r="EC83" i="7"/>
  <c r="DY133" i="7"/>
  <c r="DX83" i="7"/>
  <c r="EE83" i="7"/>
  <c r="DT83" i="7"/>
  <c r="DZ83" i="7"/>
  <c r="DU83" i="7"/>
  <c r="EC184" i="7"/>
  <c r="ED184" i="7"/>
  <c r="EB83" i="7"/>
  <c r="DW83" i="7"/>
  <c r="EA83" i="7"/>
  <c r="DU184" i="7"/>
  <c r="AW181" i="7"/>
  <c r="BD181" i="7"/>
  <c r="AY130" i="7"/>
  <c r="BC130" i="7"/>
  <c r="AZ181" i="7"/>
  <c r="AU181" i="7"/>
  <c r="BC181" i="7"/>
  <c r="BE130" i="7"/>
  <c r="AT130" i="7"/>
  <c r="BD130" i="7"/>
  <c r="BA130" i="7"/>
  <c r="BB181" i="7"/>
  <c r="AT181" i="7"/>
  <c r="BB80" i="7"/>
  <c r="AU130" i="7"/>
  <c r="BB130" i="7"/>
  <c r="AW130" i="7"/>
  <c r="AX181" i="7"/>
  <c r="BE80" i="7"/>
  <c r="AT80" i="7"/>
  <c r="BA181" i="7"/>
  <c r="BE181" i="7"/>
  <c r="AZ130" i="7"/>
  <c r="AW80" i="7"/>
  <c r="BA80" i="7"/>
  <c r="AZ80" i="7"/>
  <c r="AY181" i="7"/>
  <c r="BC80" i="7"/>
  <c r="AX80" i="7"/>
  <c r="AY80" i="7"/>
  <c r="AV80" i="7"/>
  <c r="BD80" i="7"/>
  <c r="AX130" i="7"/>
  <c r="AR179" i="7"/>
  <c r="AR128" i="7"/>
  <c r="AK78" i="7"/>
  <c r="AK128" i="7"/>
  <c r="AQ78" i="7"/>
  <c r="AK179" i="7"/>
  <c r="AJ179" i="7"/>
  <c r="AQ179" i="7"/>
  <c r="AH179" i="7"/>
  <c r="AN179" i="7"/>
  <c r="AI179" i="7"/>
  <c r="AN128" i="7"/>
  <c r="AO179" i="7"/>
  <c r="AM128" i="7"/>
  <c r="AI128" i="7"/>
  <c r="AP179" i="7"/>
  <c r="AJ128" i="7"/>
  <c r="AI78" i="7"/>
  <c r="AQ128" i="7"/>
  <c r="AM179" i="7"/>
  <c r="AP128" i="7"/>
  <c r="AM78" i="7"/>
  <c r="AL179" i="7"/>
  <c r="AO128" i="7"/>
  <c r="AL128" i="7"/>
  <c r="AO78" i="7"/>
  <c r="AP78" i="7"/>
  <c r="AN78" i="7"/>
  <c r="AH78" i="7"/>
  <c r="AJ78" i="7"/>
  <c r="AL78" i="7"/>
  <c r="AG78" i="7"/>
  <c r="AG128" i="7"/>
  <c r="AR78" i="7"/>
  <c r="AV179" i="7"/>
  <c r="AZ179" i="7"/>
  <c r="AT179" i="7"/>
  <c r="AV128" i="7"/>
  <c r="BC128" i="7"/>
  <c r="BA179" i="7"/>
  <c r="BB179" i="7"/>
  <c r="BC179" i="7"/>
  <c r="AX179" i="7"/>
  <c r="BD128" i="7"/>
  <c r="AU179" i="7"/>
  <c r="BA128" i="7"/>
  <c r="BB78" i="7"/>
  <c r="AW179" i="7"/>
  <c r="AZ128" i="7"/>
  <c r="BE179" i="7"/>
  <c r="BD179" i="7"/>
  <c r="AY179" i="7"/>
  <c r="AY78" i="7"/>
  <c r="AY128" i="7"/>
  <c r="BC78" i="7"/>
  <c r="AU128" i="7"/>
  <c r="AW128" i="7"/>
  <c r="AZ78" i="7"/>
  <c r="BA78" i="7"/>
  <c r="BE128" i="7"/>
  <c r="BB128" i="7"/>
  <c r="BE78" i="7"/>
  <c r="AV78" i="7"/>
  <c r="AT78" i="7"/>
  <c r="AU78" i="7"/>
  <c r="AW78" i="7"/>
  <c r="AX128" i="7"/>
  <c r="BD78" i="7"/>
  <c r="CK132" i="7"/>
  <c r="CN183" i="7"/>
  <c r="CR183" i="7"/>
  <c r="CR132" i="7"/>
  <c r="CI183" i="7"/>
  <c r="CG183" i="7"/>
  <c r="CO132" i="7"/>
  <c r="CP132" i="7"/>
  <c r="CQ132" i="7"/>
  <c r="CJ132" i="7"/>
  <c r="CP183" i="7"/>
  <c r="CJ183" i="7"/>
  <c r="CM183" i="7"/>
  <c r="CQ183" i="7"/>
  <c r="CG132" i="7"/>
  <c r="CQ82" i="7"/>
  <c r="CM132" i="7"/>
  <c r="CL82" i="7"/>
  <c r="CN132" i="7"/>
  <c r="CH183" i="7"/>
  <c r="CI132" i="7"/>
  <c r="CO82" i="7"/>
  <c r="CN82" i="7"/>
  <c r="CL132" i="7"/>
  <c r="CK82" i="7"/>
  <c r="CR82" i="7"/>
  <c r="CP82" i="7"/>
  <c r="CH132" i="7"/>
  <c r="CH82" i="7"/>
  <c r="CI82" i="7"/>
  <c r="CM82" i="7"/>
  <c r="CG82" i="7"/>
  <c r="CJ82" i="7"/>
  <c r="CO183" i="7"/>
  <c r="CG80" i="7"/>
  <c r="CJ181" i="7"/>
  <c r="CR130" i="7"/>
  <c r="CQ181" i="7"/>
  <c r="CO130" i="7"/>
  <c r="CI130" i="7"/>
  <c r="CK181" i="7"/>
  <c r="CH181" i="7"/>
  <c r="CM181" i="7"/>
  <c r="CP130" i="7"/>
  <c r="CQ130" i="7"/>
  <c r="CP181" i="7"/>
  <c r="CG181" i="7"/>
  <c r="CI181" i="7"/>
  <c r="CN181" i="7"/>
  <c r="CM130" i="7"/>
  <c r="CJ130" i="7"/>
  <c r="CK80" i="7"/>
  <c r="CN130" i="7"/>
  <c r="CL181" i="7"/>
  <c r="CR181" i="7"/>
  <c r="CG130" i="7"/>
  <c r="CK130" i="7"/>
  <c r="CP80" i="7"/>
  <c r="CN80" i="7"/>
  <c r="CJ80" i="7"/>
  <c r="CL130" i="7"/>
  <c r="CR80" i="7"/>
  <c r="CI80" i="7"/>
  <c r="CQ80" i="7"/>
  <c r="CL80" i="7"/>
  <c r="CM80" i="7"/>
  <c r="CH80" i="7"/>
  <c r="CO80" i="7"/>
  <c r="CO181" i="7"/>
  <c r="CA133" i="7"/>
  <c r="CC184" i="7"/>
  <c r="BY184" i="7"/>
  <c r="CD184" i="7"/>
  <c r="CE184" i="7"/>
  <c r="BT184" i="7"/>
  <c r="BW184" i="7"/>
  <c r="BZ184" i="7"/>
  <c r="BX184" i="7"/>
  <c r="BU133" i="7"/>
  <c r="BW133" i="7"/>
  <c r="CE133" i="7"/>
  <c r="BT133" i="7"/>
  <c r="BU184" i="7"/>
  <c r="BX133" i="7"/>
  <c r="BV184" i="7"/>
  <c r="BV83" i="7"/>
  <c r="CC133" i="7"/>
  <c r="CB133" i="7"/>
  <c r="BV133" i="7"/>
  <c r="BY133" i="7"/>
  <c r="CD83" i="7"/>
  <c r="BX83" i="7"/>
  <c r="BW83" i="7"/>
  <c r="CE83" i="7"/>
  <c r="BU83" i="7"/>
  <c r="CA83" i="7"/>
  <c r="BZ133" i="7"/>
  <c r="CD133" i="7"/>
  <c r="BT83" i="7"/>
  <c r="CB83" i="7"/>
  <c r="CC83" i="7"/>
  <c r="BZ83" i="7"/>
  <c r="BY83" i="7"/>
  <c r="AY138" i="7"/>
  <c r="AZ189" i="7"/>
  <c r="AT189" i="7"/>
  <c r="AV138" i="7"/>
  <c r="BD138" i="7"/>
  <c r="BA189" i="7"/>
  <c r="BB189" i="7"/>
  <c r="BC189" i="7"/>
  <c r="AX189" i="7"/>
  <c r="AY189" i="7"/>
  <c r="AU189" i="7"/>
  <c r="BA138" i="7"/>
  <c r="BC138" i="7"/>
  <c r="AV189" i="7"/>
  <c r="AT138" i="7"/>
  <c r="AZ88" i="7"/>
  <c r="AW138" i="7"/>
  <c r="AW189" i="7"/>
  <c r="AZ138" i="7"/>
  <c r="BE189" i="7"/>
  <c r="BD189" i="7"/>
  <c r="AU138" i="7"/>
  <c r="BC88" i="7"/>
  <c r="AU88" i="7"/>
  <c r="BA88" i="7"/>
  <c r="BE138" i="7"/>
  <c r="BB138" i="7"/>
  <c r="BE88" i="7"/>
  <c r="BB88" i="7"/>
  <c r="AX88" i="7"/>
  <c r="AV88" i="7"/>
  <c r="AT88" i="7"/>
  <c r="AW88" i="7"/>
  <c r="AY88" i="7"/>
  <c r="AX138" i="7"/>
  <c r="BD88" i="7"/>
  <c r="DZ134" i="7"/>
  <c r="DY185" i="7"/>
  <c r="DZ185" i="7"/>
  <c r="EA185" i="7"/>
  <c r="DX185" i="7"/>
  <c r="DX134" i="7"/>
  <c r="EC185" i="7"/>
  <c r="DT185" i="7"/>
  <c r="EB185" i="7"/>
  <c r="DV185" i="7"/>
  <c r="ED185" i="7"/>
  <c r="EE185" i="7"/>
  <c r="EA134" i="7"/>
  <c r="ED134" i="7"/>
  <c r="DV134" i="7"/>
  <c r="EE134" i="7"/>
  <c r="DY134" i="7"/>
  <c r="DV84" i="7"/>
  <c r="DU134" i="7"/>
  <c r="DW185" i="7"/>
  <c r="DT134" i="7"/>
  <c r="EC134" i="7"/>
  <c r="DW134" i="7"/>
  <c r="EB134" i="7"/>
  <c r="DU185" i="7"/>
  <c r="DX84" i="7"/>
  <c r="DT84" i="7"/>
  <c r="EE84" i="7"/>
  <c r="DZ84" i="7"/>
  <c r="DU84" i="7"/>
  <c r="EC84" i="7"/>
  <c r="ED84" i="7"/>
  <c r="EB84" i="7"/>
  <c r="DY84" i="7"/>
  <c r="DW84" i="7"/>
  <c r="EA84" i="7"/>
  <c r="AP13" i="7"/>
  <c r="BR35" i="7" s="1"/>
  <c r="DO183" i="7"/>
  <c r="DV129" i="7"/>
  <c r="DY131" i="7"/>
  <c r="AK81" i="7"/>
  <c r="CM189" i="7"/>
  <c r="EA127" i="7"/>
  <c r="V185" i="7"/>
  <c r="W134" i="7"/>
  <c r="AD134" i="7"/>
  <c r="Z185" i="7"/>
  <c r="AA185" i="7"/>
  <c r="AA134" i="7"/>
  <c r="X185" i="7"/>
  <c r="AC185" i="7"/>
  <c r="AB185" i="7"/>
  <c r="K185" i="7" s="1"/>
  <c r="K200" i="7" s="1"/>
  <c r="AE134" i="7"/>
  <c r="W185" i="7"/>
  <c r="Z134" i="7"/>
  <c r="V134" i="7"/>
  <c r="X134" i="7"/>
  <c r="T185" i="7"/>
  <c r="AB134" i="7"/>
  <c r="Y84" i="7"/>
  <c r="AC134" i="7"/>
  <c r="AB84" i="7"/>
  <c r="W84" i="7"/>
  <c r="X84" i="7"/>
  <c r="AC84" i="7"/>
  <c r="AE84" i="7"/>
  <c r="AA84" i="7"/>
  <c r="T84" i="7"/>
  <c r="AD84" i="7"/>
  <c r="Z84" i="7"/>
  <c r="V84" i="7"/>
  <c r="E84" i="7" s="1"/>
  <c r="E99" i="7" s="1"/>
  <c r="AD185" i="7"/>
  <c r="T134" i="7"/>
  <c r="U185" i="7"/>
  <c r="Y134" i="7"/>
  <c r="U134" i="7"/>
  <c r="AE185" i="7"/>
  <c r="Y185" i="7"/>
  <c r="U84" i="7"/>
  <c r="DN182" i="7"/>
  <c r="DJ131" i="7"/>
  <c r="DH182" i="7"/>
  <c r="DP131" i="7"/>
  <c r="DP182" i="7"/>
  <c r="DJ182" i="7"/>
  <c r="DR182" i="7"/>
  <c r="DQ182" i="7"/>
  <c r="DG182" i="7"/>
  <c r="DI131" i="7"/>
  <c r="DL182" i="7"/>
  <c r="DI182" i="7"/>
  <c r="DH131" i="7"/>
  <c r="DG131" i="7"/>
  <c r="DM131" i="7"/>
  <c r="DO131" i="7"/>
  <c r="DK182" i="7"/>
  <c r="DO81" i="7"/>
  <c r="DQ131" i="7"/>
  <c r="DN131" i="7"/>
  <c r="DH81" i="7"/>
  <c r="DR131" i="7"/>
  <c r="DK131" i="7"/>
  <c r="DQ81" i="7"/>
  <c r="DM182" i="7"/>
  <c r="DP81" i="7"/>
  <c r="DI81" i="7"/>
  <c r="DN81" i="7"/>
  <c r="DL131" i="7"/>
  <c r="DL81" i="7"/>
  <c r="DK81" i="7"/>
  <c r="DM81" i="7"/>
  <c r="DR81" i="7"/>
  <c r="DJ81" i="7"/>
  <c r="DO182" i="7"/>
  <c r="DG81" i="7"/>
  <c r="BQ182" i="7"/>
  <c r="BG131" i="7"/>
  <c r="BP182" i="7"/>
  <c r="BH182" i="7"/>
  <c r="BJ131" i="7"/>
  <c r="BO182" i="7"/>
  <c r="BN182" i="7"/>
  <c r="BG182" i="7"/>
  <c r="BI182" i="7"/>
  <c r="BI131" i="7"/>
  <c r="BM182" i="7"/>
  <c r="BK131" i="7"/>
  <c r="BO131" i="7"/>
  <c r="BL182" i="7"/>
  <c r="BN131" i="7"/>
  <c r="BI81" i="7"/>
  <c r="BM131" i="7"/>
  <c r="BR182" i="7"/>
  <c r="BH131" i="7"/>
  <c r="BM81" i="7"/>
  <c r="BQ131" i="7"/>
  <c r="BP131" i="7"/>
  <c r="BR131" i="7"/>
  <c r="BK81" i="7"/>
  <c r="BG81" i="7"/>
  <c r="BJ81" i="7"/>
  <c r="BJ182" i="7"/>
  <c r="BN81" i="7"/>
  <c r="BL131" i="7"/>
  <c r="BQ81" i="7"/>
  <c r="BO81" i="7"/>
  <c r="BL81" i="7"/>
  <c r="BR81" i="7"/>
  <c r="BH81" i="7"/>
  <c r="BK182" i="7"/>
  <c r="AM15" i="7"/>
  <c r="CO32" i="7" s="1"/>
  <c r="BT127" i="7"/>
  <c r="BP127" i="7"/>
  <c r="AW129" i="7"/>
  <c r="BY77" i="7"/>
  <c r="DK178" i="7"/>
  <c r="Z127" i="7"/>
  <c r="DV186" i="7"/>
  <c r="DU186" i="7"/>
  <c r="EC186" i="7"/>
  <c r="EE186" i="7"/>
  <c r="EC135" i="7"/>
  <c r="DY186" i="7"/>
  <c r="DT135" i="7"/>
  <c r="DX186" i="7"/>
  <c r="EB186" i="7"/>
  <c r="ED186" i="7"/>
  <c r="DW135" i="7"/>
  <c r="DT186" i="7"/>
  <c r="EA186" i="7"/>
  <c r="DX135" i="7"/>
  <c r="DZ135" i="7"/>
  <c r="EE135" i="7"/>
  <c r="DV135" i="7"/>
  <c r="DY85" i="7"/>
  <c r="DW186" i="7"/>
  <c r="DU135" i="7"/>
  <c r="DY135" i="7"/>
  <c r="EB135" i="7"/>
  <c r="EE85" i="7"/>
  <c r="DZ85" i="7"/>
  <c r="DV85" i="7"/>
  <c r="EC85" i="7"/>
  <c r="ED85" i="7"/>
  <c r="DX85" i="7"/>
  <c r="DT85" i="7"/>
  <c r="EA135" i="7"/>
  <c r="DU85" i="7"/>
  <c r="DZ186" i="7"/>
  <c r="EB85" i="7"/>
  <c r="EA85" i="7"/>
  <c r="DW85" i="7"/>
  <c r="ED135" i="7"/>
  <c r="CI138" i="7"/>
  <c r="CN189" i="7"/>
  <c r="CK189" i="7"/>
  <c r="CR189" i="7"/>
  <c r="CR138" i="7"/>
  <c r="CI189" i="7"/>
  <c r="CG189" i="7"/>
  <c r="CO138" i="7"/>
  <c r="CN138" i="7"/>
  <c r="CP138" i="7"/>
  <c r="CP189" i="7"/>
  <c r="CG138" i="7"/>
  <c r="CJ189" i="7"/>
  <c r="CJ138" i="7"/>
  <c r="CH138" i="7"/>
  <c r="CQ189" i="7"/>
  <c r="CQ88" i="7"/>
  <c r="CM138" i="7"/>
  <c r="CL189" i="7"/>
  <c r="CK138" i="7"/>
  <c r="CH189" i="7"/>
  <c r="CQ138" i="7"/>
  <c r="CL138" i="7"/>
  <c r="CO88" i="7"/>
  <c r="CK88" i="7"/>
  <c r="CN88" i="7"/>
  <c r="CL88" i="7"/>
  <c r="CR88" i="7"/>
  <c r="CP88" i="7"/>
  <c r="CH88" i="7"/>
  <c r="CI88" i="7"/>
  <c r="CG88" i="7"/>
  <c r="CM88" i="7"/>
  <c r="CJ88" i="7"/>
  <c r="CO189" i="7"/>
  <c r="AU188" i="7"/>
  <c r="BD188" i="7"/>
  <c r="BE188" i="7"/>
  <c r="AW188" i="7"/>
  <c r="AV188" i="7"/>
  <c r="AZ188" i="7"/>
  <c r="AT188" i="7"/>
  <c r="BA188" i="7"/>
  <c r="BA137" i="7"/>
  <c r="BB137" i="7"/>
  <c r="BD137" i="7"/>
  <c r="BE137" i="7"/>
  <c r="BB188" i="7"/>
  <c r="BA87" i="7"/>
  <c r="BC137" i="7"/>
  <c r="AV137" i="7"/>
  <c r="AW137" i="7"/>
  <c r="AX188" i="7"/>
  <c r="BC188" i="7"/>
  <c r="AZ137" i="7"/>
  <c r="AY188" i="7"/>
  <c r="AU137" i="7"/>
  <c r="AY87" i="7"/>
  <c r="AZ87" i="7"/>
  <c r="AU87" i="7"/>
  <c r="BE87" i="7"/>
  <c r="BC87" i="7"/>
  <c r="AY137" i="7"/>
  <c r="BB87" i="7"/>
  <c r="AV87" i="7"/>
  <c r="AX87" i="7"/>
  <c r="AT137" i="7"/>
  <c r="AT87" i="7"/>
  <c r="AW87" i="7"/>
  <c r="AX137" i="7"/>
  <c r="BD87" i="7"/>
  <c r="DV187" i="7"/>
  <c r="DU187" i="7"/>
  <c r="EC187" i="7"/>
  <c r="EE187" i="7"/>
  <c r="EC136" i="7"/>
  <c r="DY187" i="7"/>
  <c r="DT136" i="7"/>
  <c r="DZ187" i="7"/>
  <c r="ED187" i="7"/>
  <c r="DW187" i="7"/>
  <c r="DT187" i="7"/>
  <c r="EA187" i="7"/>
  <c r="DX136" i="7"/>
  <c r="EE136" i="7"/>
  <c r="EA86" i="7"/>
  <c r="DX187" i="7"/>
  <c r="EB187" i="7"/>
  <c r="DV136" i="7"/>
  <c r="EC86" i="7"/>
  <c r="DY136" i="7"/>
  <c r="DU136" i="7"/>
  <c r="EB136" i="7"/>
  <c r="DW136" i="7"/>
  <c r="EA136" i="7"/>
  <c r="ED136" i="7"/>
  <c r="ED86" i="7"/>
  <c r="EE86" i="7"/>
  <c r="DZ86" i="7"/>
  <c r="DV86" i="7"/>
  <c r="DX86" i="7"/>
  <c r="DT86" i="7"/>
  <c r="DU86" i="7"/>
  <c r="DY86" i="7"/>
  <c r="EB86" i="7"/>
  <c r="DW86" i="7"/>
  <c r="DZ136" i="7"/>
  <c r="AF10" i="7"/>
  <c r="U31" i="7" s="1"/>
  <c r="AO181" i="7"/>
  <c r="W77" i="7"/>
  <c r="CL135" i="7"/>
  <c r="CK127" i="7"/>
  <c r="CH127" i="7"/>
  <c r="CG77" i="7"/>
  <c r="CJ178" i="7"/>
  <c r="CO127" i="7"/>
  <c r="CK178" i="7"/>
  <c r="CH178" i="7"/>
  <c r="CM178" i="7"/>
  <c r="CP127" i="7"/>
  <c r="CI127" i="7"/>
  <c r="CQ127" i="7"/>
  <c r="CP178" i="7"/>
  <c r="CQ178" i="7"/>
  <c r="CM127" i="7"/>
  <c r="CI178" i="7"/>
  <c r="CG178" i="7"/>
  <c r="CL178" i="7"/>
  <c r="CN178" i="7"/>
  <c r="CJ127" i="7"/>
  <c r="CN127" i="7"/>
  <c r="CL127" i="7"/>
  <c r="CL77" i="7"/>
  <c r="CR178" i="7"/>
  <c r="CG127" i="7"/>
  <c r="CJ77" i="7"/>
  <c r="CR77" i="7"/>
  <c r="CK77" i="7"/>
  <c r="CQ77" i="7"/>
  <c r="CN77" i="7"/>
  <c r="CP77" i="7"/>
  <c r="CR127" i="7"/>
  <c r="CM77" i="7"/>
  <c r="CO77" i="7"/>
  <c r="CH77" i="7"/>
  <c r="CI77" i="7"/>
  <c r="CO178" i="7"/>
  <c r="CX127" i="7"/>
  <c r="CV127" i="7"/>
  <c r="CU127" i="7"/>
  <c r="DC77" i="7"/>
  <c r="CT77" i="7"/>
  <c r="DD178" i="7"/>
  <c r="DB178" i="7"/>
  <c r="CV178" i="7"/>
  <c r="DD127" i="7"/>
  <c r="CW127" i="7"/>
  <c r="DE127" i="7"/>
  <c r="DE178" i="7"/>
  <c r="CU178" i="7"/>
  <c r="CZ178" i="7"/>
  <c r="CX178" i="7"/>
  <c r="CT178" i="7"/>
  <c r="CW178" i="7"/>
  <c r="DA178" i="7"/>
  <c r="DA127" i="7"/>
  <c r="CZ127" i="7"/>
  <c r="CZ77" i="7"/>
  <c r="DB127" i="7"/>
  <c r="CW77" i="7"/>
  <c r="CY127" i="7"/>
  <c r="CY178" i="7"/>
  <c r="DB77" i="7"/>
  <c r="DC127" i="7"/>
  <c r="CT127" i="7"/>
  <c r="DE77" i="7"/>
  <c r="DA77" i="7"/>
  <c r="CY77" i="7"/>
  <c r="CX77" i="7"/>
  <c r="CU77" i="7"/>
  <c r="CV77" i="7"/>
  <c r="DD77" i="7"/>
  <c r="DP183" i="7"/>
  <c r="DQ183" i="7"/>
  <c r="DH183" i="7"/>
  <c r="DI183" i="7"/>
  <c r="DJ183" i="7"/>
  <c r="DM183" i="7"/>
  <c r="DL183" i="7"/>
  <c r="DG183" i="7"/>
  <c r="DR183" i="7"/>
  <c r="DR132" i="7"/>
  <c r="DI132" i="7"/>
  <c r="DP132" i="7"/>
  <c r="DJ132" i="7"/>
  <c r="DH132" i="7"/>
  <c r="DM132" i="7"/>
  <c r="DR82" i="7"/>
  <c r="DG132" i="7"/>
  <c r="DK183" i="7"/>
  <c r="DN132" i="7"/>
  <c r="DK132" i="7"/>
  <c r="DL132" i="7"/>
  <c r="DN183" i="7"/>
  <c r="DQ132" i="7"/>
  <c r="DQ82" i="7"/>
  <c r="DL82" i="7"/>
  <c r="DP82" i="7"/>
  <c r="DK82" i="7"/>
  <c r="DI82" i="7"/>
  <c r="DM82" i="7"/>
  <c r="DO82" i="7"/>
  <c r="DJ82" i="7"/>
  <c r="DG82" i="7"/>
  <c r="DN82" i="7"/>
  <c r="DH82" i="7"/>
  <c r="DV189" i="7"/>
  <c r="DU189" i="7"/>
  <c r="EC189" i="7"/>
  <c r="DV138" i="7"/>
  <c r="DY138" i="7"/>
  <c r="EE189" i="7"/>
  <c r="DY189" i="7"/>
  <c r="DZ189" i="7"/>
  <c r="DX189" i="7"/>
  <c r="EB189" i="7"/>
  <c r="ED189" i="7"/>
  <c r="ED138" i="7"/>
  <c r="ED88" i="7"/>
  <c r="DX138" i="7"/>
  <c r="DZ138" i="7"/>
  <c r="EE138" i="7"/>
  <c r="EA189" i="7"/>
  <c r="EC138" i="7"/>
  <c r="DW189" i="7"/>
  <c r="DU138" i="7"/>
  <c r="EB138" i="7"/>
  <c r="DT138" i="7"/>
  <c r="DT189" i="7"/>
  <c r="EE88" i="7"/>
  <c r="DZ88" i="7"/>
  <c r="DV88" i="7"/>
  <c r="EC88" i="7"/>
  <c r="DW138" i="7"/>
  <c r="DX88" i="7"/>
  <c r="DT88" i="7"/>
  <c r="EA138" i="7"/>
  <c r="DU88" i="7"/>
  <c r="DY88" i="7"/>
  <c r="EB88" i="7"/>
  <c r="EA88" i="7"/>
  <c r="DW88" i="7"/>
  <c r="AN17" i="7"/>
  <c r="DP26" i="7" s="1"/>
  <c r="AB186" i="7"/>
  <c r="ED127" i="7"/>
  <c r="BY127" i="7"/>
  <c r="AX78" i="7"/>
  <c r="AW180" i="7"/>
  <c r="AV180" i="7"/>
  <c r="AZ180" i="7"/>
  <c r="AT180" i="7"/>
  <c r="BC129" i="7"/>
  <c r="BD129" i="7"/>
  <c r="BB180" i="7"/>
  <c r="BC180" i="7"/>
  <c r="AX180" i="7"/>
  <c r="AU180" i="7"/>
  <c r="BB129" i="7"/>
  <c r="BA129" i="7"/>
  <c r="BC79" i="7"/>
  <c r="BE129" i="7"/>
  <c r="AT129" i="7"/>
  <c r="BB79" i="7"/>
  <c r="BE180" i="7"/>
  <c r="AV129" i="7"/>
  <c r="AZ129" i="7"/>
  <c r="AY79" i="7"/>
  <c r="BD180" i="7"/>
  <c r="AU129" i="7"/>
  <c r="BA180" i="7"/>
  <c r="AY180" i="7"/>
  <c r="AY129" i="7"/>
  <c r="BE79" i="7"/>
  <c r="BA79" i="7"/>
  <c r="AZ79" i="7"/>
  <c r="AW79" i="7"/>
  <c r="AU79" i="7"/>
  <c r="AX79" i="7"/>
  <c r="AV79" i="7"/>
  <c r="AT79" i="7"/>
  <c r="AX129" i="7"/>
  <c r="BD79" i="7"/>
  <c r="T187" i="7"/>
  <c r="AE136" i="7"/>
  <c r="V136" i="7"/>
  <c r="AB187" i="7"/>
  <c r="W136" i="7"/>
  <c r="W187" i="7"/>
  <c r="AA187" i="7"/>
  <c r="AC136" i="7"/>
  <c r="AA136" i="7"/>
  <c r="Z86" i="7"/>
  <c r="Z187" i="7"/>
  <c r="AD136" i="7"/>
  <c r="X187" i="7"/>
  <c r="V187" i="7"/>
  <c r="X136" i="7"/>
  <c r="AB136" i="7"/>
  <c r="AD86" i="7"/>
  <c r="W86" i="7"/>
  <c r="AC187" i="7"/>
  <c r="V86" i="7"/>
  <c r="Z136" i="7"/>
  <c r="AB86" i="7"/>
  <c r="K86" i="7" s="1"/>
  <c r="K101" i="7" s="1"/>
  <c r="X86" i="7"/>
  <c r="AC86" i="7"/>
  <c r="AE86" i="7"/>
  <c r="T86" i="7"/>
  <c r="AA86" i="7"/>
  <c r="Y86" i="7"/>
  <c r="U86" i="7"/>
  <c r="AE187" i="7"/>
  <c r="AD187" i="7"/>
  <c r="T136" i="7"/>
  <c r="Y136" i="7"/>
  <c r="U187" i="7"/>
  <c r="Y187" i="7"/>
  <c r="U136" i="7"/>
  <c r="AX187" i="7"/>
  <c r="BE187" i="7"/>
  <c r="AY136" i="7"/>
  <c r="AZ187" i="7"/>
  <c r="BB187" i="7"/>
  <c r="BA187" i="7"/>
  <c r="BC187" i="7"/>
  <c r="AU136" i="7"/>
  <c r="BE136" i="7"/>
  <c r="AU187" i="7"/>
  <c r="AY86" i="7"/>
  <c r="BB136" i="7"/>
  <c r="BC86" i="7"/>
  <c r="AV187" i="7"/>
  <c r="BD136" i="7"/>
  <c r="AT136" i="7"/>
  <c r="BA136" i="7"/>
  <c r="BC136" i="7"/>
  <c r="AV136" i="7"/>
  <c r="AW136" i="7"/>
  <c r="AT187" i="7"/>
  <c r="AW187" i="7"/>
  <c r="BE86" i="7"/>
  <c r="AT86" i="7"/>
  <c r="BA86" i="7"/>
  <c r="AZ86" i="7"/>
  <c r="AV86" i="7"/>
  <c r="AY187" i="7"/>
  <c r="AU86" i="7"/>
  <c r="BD187" i="7"/>
  <c r="BB86" i="7"/>
  <c r="AW86" i="7"/>
  <c r="AZ136" i="7"/>
  <c r="AX86" i="7"/>
  <c r="BD86" i="7"/>
  <c r="AX136" i="7"/>
  <c r="CR184" i="7"/>
  <c r="CJ184" i="7"/>
  <c r="CI133" i="7"/>
  <c r="CO133" i="7"/>
  <c r="CN133" i="7"/>
  <c r="CK184" i="7"/>
  <c r="CH184" i="7"/>
  <c r="CM184" i="7"/>
  <c r="CP133" i="7"/>
  <c r="CG184" i="7"/>
  <c r="CI184" i="7"/>
  <c r="CR133" i="7"/>
  <c r="CL133" i="7"/>
  <c r="CH133" i="7"/>
  <c r="CM133" i="7"/>
  <c r="CN184" i="7"/>
  <c r="CJ133" i="7"/>
  <c r="CL83" i="7"/>
  <c r="CK83" i="7"/>
  <c r="CG133" i="7"/>
  <c r="CL184" i="7"/>
  <c r="CQ133" i="7"/>
  <c r="CK133" i="7"/>
  <c r="CQ184" i="7"/>
  <c r="CI83" i="7"/>
  <c r="CN83" i="7"/>
  <c r="CJ83" i="7"/>
  <c r="CR83" i="7"/>
  <c r="CG83" i="7"/>
  <c r="CQ83" i="7"/>
  <c r="CP83" i="7"/>
  <c r="CP184" i="7"/>
  <c r="CM83" i="7"/>
  <c r="CO83" i="7"/>
  <c r="CH83" i="7"/>
  <c r="CO184" i="7"/>
  <c r="BP184" i="7"/>
  <c r="BJ184" i="7"/>
  <c r="BN184" i="7"/>
  <c r="BH133" i="7"/>
  <c r="BN133" i="7"/>
  <c r="BO184" i="7"/>
  <c r="BR184" i="7"/>
  <c r="BG184" i="7"/>
  <c r="BM184" i="7"/>
  <c r="BK133" i="7"/>
  <c r="BO133" i="7"/>
  <c r="BQ184" i="7"/>
  <c r="BL184" i="7"/>
  <c r="BH184" i="7"/>
  <c r="BM133" i="7"/>
  <c r="BI184" i="7"/>
  <c r="BQ133" i="7"/>
  <c r="BI133" i="7"/>
  <c r="BR133" i="7"/>
  <c r="BG133" i="7"/>
  <c r="BL133" i="7"/>
  <c r="BJ133" i="7"/>
  <c r="BG83" i="7"/>
  <c r="BI83" i="7"/>
  <c r="BH83" i="7"/>
  <c r="BQ83" i="7"/>
  <c r="BK83" i="7"/>
  <c r="BP83" i="7"/>
  <c r="BJ83" i="7"/>
  <c r="BN83" i="7"/>
  <c r="BM83" i="7"/>
  <c r="BO83" i="7"/>
  <c r="BR83" i="7"/>
  <c r="BP133" i="7"/>
  <c r="BL83" i="7"/>
  <c r="BK184" i="7"/>
  <c r="CW188" i="7"/>
  <c r="BM78" i="7"/>
  <c r="CD183" i="7"/>
  <c r="CE183" i="7"/>
  <c r="BY183" i="7"/>
  <c r="CA183" i="7"/>
  <c r="BT183" i="7"/>
  <c r="BZ183" i="7"/>
  <c r="BU183" i="7"/>
  <c r="BT132" i="7"/>
  <c r="CC183" i="7"/>
  <c r="CB132" i="7"/>
  <c r="BW132" i="7"/>
  <c r="BX132" i="7"/>
  <c r="BV82" i="7"/>
  <c r="BU132" i="7"/>
  <c r="CD82" i="7"/>
  <c r="BV132" i="7"/>
  <c r="CA132" i="7"/>
  <c r="CB183" i="7"/>
  <c r="BV183" i="7"/>
  <c r="CD132" i="7"/>
  <c r="BZ132" i="7"/>
  <c r="BX183" i="7"/>
  <c r="CE132" i="7"/>
  <c r="BY132" i="7"/>
  <c r="CC132" i="7"/>
  <c r="BY82" i="7"/>
  <c r="BW183" i="7"/>
  <c r="BX82" i="7"/>
  <c r="BU82" i="7"/>
  <c r="BW82" i="7"/>
  <c r="CA82" i="7"/>
  <c r="CC82" i="7"/>
  <c r="CB82" i="7"/>
  <c r="BT82" i="7"/>
  <c r="BZ82" i="7"/>
  <c r="CE82" i="7"/>
  <c r="AI187" i="7"/>
  <c r="AP136" i="7"/>
  <c r="AL187" i="7"/>
  <c r="AI136" i="7"/>
  <c r="AP187" i="7"/>
  <c r="AO187" i="7"/>
  <c r="AH136" i="7"/>
  <c r="AM86" i="7"/>
  <c r="AM187" i="7"/>
  <c r="AR187" i="7"/>
  <c r="AN86" i="7"/>
  <c r="AQ187" i="7"/>
  <c r="AJ136" i="7"/>
  <c r="AO136" i="7"/>
  <c r="AQ136" i="7"/>
  <c r="AK136" i="7"/>
  <c r="AJ86" i="7"/>
  <c r="AH187" i="7"/>
  <c r="AR136" i="7"/>
  <c r="AN187" i="7"/>
  <c r="AK187" i="7"/>
  <c r="AN136" i="7"/>
  <c r="AL136" i="7"/>
  <c r="AO86" i="7"/>
  <c r="AP86" i="7"/>
  <c r="AK86" i="7"/>
  <c r="AM136" i="7"/>
  <c r="AH86" i="7"/>
  <c r="AQ86" i="7"/>
  <c r="AJ187" i="7"/>
  <c r="AI86" i="7"/>
  <c r="AG187" i="7"/>
  <c r="AG86" i="7"/>
  <c r="AR86" i="7"/>
  <c r="AL86" i="7"/>
  <c r="BZ181" i="7"/>
  <c r="BZ130" i="7"/>
  <c r="BZ80" i="7"/>
  <c r="BV181" i="7"/>
  <c r="BY181" i="7"/>
  <c r="CD181" i="7"/>
  <c r="CE181" i="7"/>
  <c r="BT181" i="7"/>
  <c r="BX181" i="7"/>
  <c r="BU181" i="7"/>
  <c r="BT130" i="7"/>
  <c r="CA130" i="7"/>
  <c r="CC181" i="7"/>
  <c r="BX130" i="7"/>
  <c r="CA181" i="7"/>
  <c r="CC130" i="7"/>
  <c r="CA80" i="7"/>
  <c r="BU130" i="7"/>
  <c r="CB130" i="7"/>
  <c r="BV130" i="7"/>
  <c r="BY130" i="7"/>
  <c r="CB80" i="7"/>
  <c r="BW181" i="7"/>
  <c r="CB181" i="7"/>
  <c r="BX80" i="7"/>
  <c r="BW80" i="7"/>
  <c r="CE80" i="7"/>
  <c r="BU80" i="7"/>
  <c r="CD130" i="7"/>
  <c r="BY80" i="7"/>
  <c r="BW130" i="7"/>
  <c r="CE130" i="7"/>
  <c r="BT80" i="7"/>
  <c r="CC80" i="7"/>
  <c r="BV80" i="7"/>
  <c r="CD80" i="7"/>
  <c r="DD179" i="7"/>
  <c r="CT179" i="7"/>
  <c r="DA78" i="7"/>
  <c r="CZ78" i="7"/>
  <c r="CU128" i="7"/>
  <c r="DE179" i="7"/>
  <c r="DA179" i="7"/>
  <c r="DB179" i="7"/>
  <c r="DC179" i="7"/>
  <c r="CV179" i="7"/>
  <c r="CU179" i="7"/>
  <c r="CX128" i="7"/>
  <c r="CV128" i="7"/>
  <c r="DA128" i="7"/>
  <c r="CW179" i="7"/>
  <c r="CZ128" i="7"/>
  <c r="CT128" i="7"/>
  <c r="CZ179" i="7"/>
  <c r="DB128" i="7"/>
  <c r="CY128" i="7"/>
  <c r="DD128" i="7"/>
  <c r="DC128" i="7"/>
  <c r="CY179" i="7"/>
  <c r="CW128" i="7"/>
  <c r="CV78" i="7"/>
  <c r="CY78" i="7"/>
  <c r="CW78" i="7"/>
  <c r="CU78" i="7"/>
  <c r="CX78" i="7"/>
  <c r="DB78" i="7"/>
  <c r="DE128" i="7"/>
  <c r="DD78" i="7"/>
  <c r="CX179" i="7"/>
  <c r="DC78" i="7"/>
  <c r="DE78" i="7"/>
  <c r="DG184" i="7"/>
  <c r="DQ184" i="7"/>
  <c r="DN184" i="7"/>
  <c r="DM184" i="7"/>
  <c r="DR133" i="7"/>
  <c r="DJ133" i="7"/>
  <c r="DP133" i="7"/>
  <c r="DH184" i="7"/>
  <c r="DI184" i="7"/>
  <c r="DO184" i="7"/>
  <c r="DL184" i="7"/>
  <c r="DL133" i="7"/>
  <c r="DP184" i="7"/>
  <c r="DI133" i="7"/>
  <c r="DR184" i="7"/>
  <c r="DM133" i="7"/>
  <c r="DK184" i="7"/>
  <c r="DH133" i="7"/>
  <c r="DG133" i="7"/>
  <c r="DJ184" i="7"/>
  <c r="DQ133" i="7"/>
  <c r="DL83" i="7"/>
  <c r="DN133" i="7"/>
  <c r="DQ83" i="7"/>
  <c r="DK83" i="7"/>
  <c r="DR83" i="7"/>
  <c r="DG83" i="7"/>
  <c r="DH83" i="7"/>
  <c r="DN83" i="7"/>
  <c r="DK133" i="7"/>
  <c r="DO133" i="7"/>
  <c r="DP83" i="7"/>
  <c r="DI83" i="7"/>
  <c r="DO83" i="7"/>
  <c r="DM83" i="7"/>
  <c r="DJ83" i="7"/>
  <c r="CQ185" i="7"/>
  <c r="CK185" i="7"/>
  <c r="CH185" i="7"/>
  <c r="CM185" i="7"/>
  <c r="CP134" i="7"/>
  <c r="CQ134" i="7"/>
  <c r="CP185" i="7"/>
  <c r="CI185" i="7"/>
  <c r="CG185" i="7"/>
  <c r="CL185" i="7"/>
  <c r="CN185" i="7"/>
  <c r="CR185" i="7"/>
  <c r="CM134" i="7"/>
  <c r="CJ134" i="7"/>
  <c r="CH134" i="7"/>
  <c r="CO134" i="7"/>
  <c r="CN134" i="7"/>
  <c r="CG134" i="7"/>
  <c r="CK134" i="7"/>
  <c r="CP84" i="7"/>
  <c r="CI134" i="7"/>
  <c r="CJ84" i="7"/>
  <c r="CL134" i="7"/>
  <c r="CR84" i="7"/>
  <c r="CK84" i="7"/>
  <c r="CQ84" i="7"/>
  <c r="CR134" i="7"/>
  <c r="CJ185" i="7"/>
  <c r="CL84" i="7"/>
  <c r="CM84" i="7"/>
  <c r="CO84" i="7"/>
  <c r="CH84" i="7"/>
  <c r="CG84" i="7"/>
  <c r="CI84" i="7"/>
  <c r="CN84" i="7"/>
  <c r="CO185" i="7"/>
  <c r="AB181" i="7"/>
  <c r="V130" i="7"/>
  <c r="X130" i="7"/>
  <c r="Z181" i="7"/>
  <c r="AA181" i="7"/>
  <c r="J181" i="7" s="1"/>
  <c r="J196" i="7" s="1"/>
  <c r="W181" i="7"/>
  <c r="X181" i="7"/>
  <c r="AC130" i="7"/>
  <c r="W130" i="7"/>
  <c r="AE130" i="7"/>
  <c r="AA130" i="7"/>
  <c r="Z130" i="7"/>
  <c r="V181" i="7"/>
  <c r="T181" i="7"/>
  <c r="AB130" i="7"/>
  <c r="W80" i="7"/>
  <c r="AC181" i="7"/>
  <c r="AB80" i="7"/>
  <c r="AD80" i="7"/>
  <c r="AC80" i="7"/>
  <c r="Y80" i="7"/>
  <c r="AE80" i="7"/>
  <c r="X80" i="7"/>
  <c r="G80" i="7" s="1"/>
  <c r="G95" i="7" s="1"/>
  <c r="AD130" i="7"/>
  <c r="T80" i="7"/>
  <c r="AA80" i="7"/>
  <c r="Z80" i="7"/>
  <c r="V80" i="7"/>
  <c r="AE181" i="7"/>
  <c r="N181" i="7" s="1"/>
  <c r="N196" i="7" s="1"/>
  <c r="AD181" i="7"/>
  <c r="T130" i="7"/>
  <c r="U181" i="7"/>
  <c r="Y130" i="7"/>
  <c r="U130" i="7"/>
  <c r="U80" i="7"/>
  <c r="Y181" i="7"/>
  <c r="BO128" i="7"/>
  <c r="DL130" i="7"/>
  <c r="DK130" i="7"/>
  <c r="DP30" i="7"/>
  <c r="DP32" i="7"/>
  <c r="X24" i="7"/>
  <c r="DP35" i="7"/>
  <c r="DP25" i="7"/>
  <c r="DQ25" i="7"/>
  <c r="DP34" i="7"/>
  <c r="EB28" i="7"/>
  <c r="AG10" i="7"/>
  <c r="V28" i="7" s="1"/>
  <c r="DP33" i="7"/>
  <c r="DP28" i="7"/>
  <c r="DP24" i="7"/>
  <c r="AK18" i="7"/>
  <c r="DZ29" i="7" s="1"/>
  <c r="AK13" i="7"/>
  <c r="BM30" i="7" s="1"/>
  <c r="DY32" i="7"/>
  <c r="DY27" i="7"/>
  <c r="DY26" i="7"/>
  <c r="DY34" i="7"/>
  <c r="DY31" i="7"/>
  <c r="DY35" i="7"/>
  <c r="DY25" i="7"/>
  <c r="DY28" i="7"/>
  <c r="DY30" i="7"/>
  <c r="DY33" i="7"/>
  <c r="DY24" i="7"/>
  <c r="DY29" i="7"/>
  <c r="X28" i="7"/>
  <c r="U26" i="7"/>
  <c r="W27" i="7"/>
  <c r="BR30" i="7"/>
  <c r="CG24" i="7"/>
  <c r="AG13" i="7"/>
  <c r="BI25" i="7" s="1"/>
  <c r="AO12" i="7"/>
  <c r="BD28" i="7" s="1"/>
  <c r="AF18" i="7"/>
  <c r="DU29" i="7" s="1"/>
  <c r="AI16" i="7"/>
  <c r="CX24" i="7" s="1"/>
  <c r="AH16" i="7"/>
  <c r="AJ11" i="7"/>
  <c r="AL27" i="7" s="1"/>
  <c r="AQ29" i="7"/>
  <c r="AJ14" i="7"/>
  <c r="BY26" i="7" s="1"/>
  <c r="CA29" i="7"/>
  <c r="AJ17" i="7"/>
  <c r="AM11" i="7"/>
  <c r="AO31" i="7" s="1"/>
  <c r="AQ32" i="7"/>
  <c r="AF12" i="7"/>
  <c r="AU27" i="7" s="1"/>
  <c r="AH13" i="7"/>
  <c r="BJ31" i="7" s="1"/>
  <c r="AN14" i="7"/>
  <c r="CC31" i="7" s="1"/>
  <c r="AM18" i="7"/>
  <c r="EB29" i="7" s="1"/>
  <c r="AE14" i="7"/>
  <c r="BT32" i="7" s="1"/>
  <c r="AK12" i="7"/>
  <c r="AZ29" i="7" s="1"/>
  <c r="AL10" i="7"/>
  <c r="AA24" i="7" s="1"/>
  <c r="W31" i="7"/>
  <c r="X31" i="7"/>
  <c r="AL12" i="7"/>
  <c r="BA33" i="7" s="1"/>
  <c r="AN16" i="7"/>
  <c r="AK10" i="7"/>
  <c r="Z30" i="7" s="1"/>
  <c r="W30" i="7"/>
  <c r="X30" i="7"/>
  <c r="AN12" i="7"/>
  <c r="BC35" i="7" s="1"/>
  <c r="AK16" i="7"/>
  <c r="AG18" i="7"/>
  <c r="DV29" i="7" s="1"/>
  <c r="AL18" i="7"/>
  <c r="EA29" i="7" s="1"/>
  <c r="AO18" i="7"/>
  <c r="ED29" i="7" s="1"/>
  <c r="AO14" i="7"/>
  <c r="CD32" i="7" s="1"/>
  <c r="W26" i="7"/>
  <c r="CO24" i="7"/>
  <c r="X25" i="7"/>
  <c r="AF13" i="7"/>
  <c r="AI18" i="7"/>
  <c r="DX29" i="7" s="1"/>
  <c r="AG17" i="7"/>
  <c r="DI31" i="7" s="1"/>
  <c r="AK14" i="7"/>
  <c r="BZ32" i="7" s="1"/>
  <c r="CA30" i="7"/>
  <c r="AF14" i="7"/>
  <c r="BU34" i="7" s="1"/>
  <c r="CA25" i="7"/>
  <c r="AO13" i="7"/>
  <c r="BQ26" i="7" s="1"/>
  <c r="AP15" i="7"/>
  <c r="CR31" i="7" s="1"/>
  <c r="CG35" i="7"/>
  <c r="AM17" i="7"/>
  <c r="DO32" i="7" s="1"/>
  <c r="AI11" i="7"/>
  <c r="AK33" i="7" s="1"/>
  <c r="AQ28" i="7"/>
  <c r="AO15" i="7"/>
  <c r="CQ27" i="7" s="1"/>
  <c r="CG34" i="7"/>
  <c r="AK17" i="7"/>
  <c r="DM26" i="7" s="1"/>
  <c r="AN11" i="7"/>
  <c r="AP25" i="7" s="1"/>
  <c r="AQ33" i="7"/>
  <c r="AJ12" i="7"/>
  <c r="AG14" i="7"/>
  <c r="BV33" i="7" s="1"/>
  <c r="CA26" i="7"/>
  <c r="AH15" i="7"/>
  <c r="CJ33" i="7" s="1"/>
  <c r="CG27" i="7"/>
  <c r="AE16" i="7"/>
  <c r="CT25" i="7" s="1"/>
  <c r="AN13" i="7"/>
  <c r="BP24" i="7" s="1"/>
  <c r="AO16" i="7"/>
  <c r="AP11" i="7"/>
  <c r="AR29" i="7" s="1"/>
  <c r="AQ35" i="7"/>
  <c r="AM12" i="7"/>
  <c r="BB32" i="7" s="1"/>
  <c r="AP17" i="7"/>
  <c r="DR35" i="7" s="1"/>
  <c r="AH18" i="7"/>
  <c r="DW29" i="7" s="1"/>
  <c r="AN18" i="7"/>
  <c r="EC29" i="7" s="1"/>
  <c r="AO10" i="7"/>
  <c r="AD30" i="7" s="1"/>
  <c r="W34" i="7"/>
  <c r="X34" i="7"/>
  <c r="AO17" i="7"/>
  <c r="DQ32" i="7" s="1"/>
  <c r="W25" i="7"/>
  <c r="AF15" i="7"/>
  <c r="CH35" i="7" s="1"/>
  <c r="CG25" i="7"/>
  <c r="AI13" i="7"/>
  <c r="BK25" i="7" s="1"/>
  <c r="AH14" i="7"/>
  <c r="CA27" i="7"/>
  <c r="AI15" i="7"/>
  <c r="CH28" i="7"/>
  <c r="CG28" i="7"/>
  <c r="AN10" i="7"/>
  <c r="W33" i="7"/>
  <c r="X33" i="7"/>
  <c r="AG15" i="7"/>
  <c r="CI35" i="7" s="1"/>
  <c r="CO26" i="7"/>
  <c r="CG26" i="7"/>
  <c r="AH11" i="7"/>
  <c r="AJ25" i="7" s="1"/>
  <c r="AH17" i="7"/>
  <c r="DJ27" i="7" s="1"/>
  <c r="AL17" i="7"/>
  <c r="DN32" i="7" s="1"/>
  <c r="AH12" i="7"/>
  <c r="AW24" i="7" s="1"/>
  <c r="AI14" i="7"/>
  <c r="BX33" i="7" s="1"/>
  <c r="CA28" i="7"/>
  <c r="AP18" i="7"/>
  <c r="EE29" i="7" s="1"/>
  <c r="AL13" i="7"/>
  <c r="BN31" i="7" s="1"/>
  <c r="AJ13" i="7"/>
  <c r="BL27" i="7" s="1"/>
  <c r="BR29" i="7"/>
  <c r="AP10" i="7"/>
  <c r="U35" i="7"/>
  <c r="W35" i="7"/>
  <c r="X35" i="7"/>
  <c r="AM10" i="7"/>
  <c r="W32" i="7"/>
  <c r="U32" i="7"/>
  <c r="AI12" i="7"/>
  <c r="AF11" i="7"/>
  <c r="AH27" i="7" s="1"/>
  <c r="AQ25" i="7"/>
  <c r="AG11" i="7"/>
  <c r="AI34" i="7" s="1"/>
  <c r="AQ26" i="7"/>
  <c r="AF16" i="7"/>
  <c r="CU24" i="7" s="1"/>
  <c r="AL11" i="7"/>
  <c r="AN24" i="7" s="1"/>
  <c r="AQ31" i="7"/>
  <c r="AP16" i="7"/>
  <c r="AP12" i="7"/>
  <c r="BE29" i="7" s="1"/>
  <c r="AM13" i="7"/>
  <c r="BR32" i="7"/>
  <c r="AE18" i="7"/>
  <c r="DT29" i="7" s="1"/>
  <c r="AN15" i="7"/>
  <c r="CG33" i="7"/>
  <c r="AK15" i="7"/>
  <c r="CM35" i="7" s="1"/>
  <c r="CG30" i="7"/>
  <c r="AK11" i="7"/>
  <c r="AM27" i="7" s="1"/>
  <c r="AQ30" i="7"/>
  <c r="AP14" i="7"/>
  <c r="CA35" i="7"/>
  <c r="AM16" i="7"/>
  <c r="DB24" i="7" s="1"/>
  <c r="AJ16" i="7"/>
  <c r="AE12" i="7"/>
  <c r="AT34" i="7" s="1"/>
  <c r="AF17" i="7"/>
  <c r="DH32" i="7" s="1"/>
  <c r="AE17" i="7"/>
  <c r="DG35" i="7" s="1"/>
  <c r="AG16" i="7"/>
  <c r="AL16" i="7"/>
  <c r="AE13" i="7"/>
  <c r="BG27" i="7" s="1"/>
  <c r="AI17" i="7"/>
  <c r="DK27" i="7" s="1"/>
  <c r="AJ10" i="7"/>
  <c r="Y31" i="7" s="1"/>
  <c r="U29" i="7"/>
  <c r="W29" i="7"/>
  <c r="X29" i="7"/>
  <c r="AG12" i="7"/>
  <c r="AE11" i="7"/>
  <c r="AG34" i="7" s="1"/>
  <c r="AQ24" i="7"/>
  <c r="AL15" i="7"/>
  <c r="CN31" i="7" s="1"/>
  <c r="CO31" i="7"/>
  <c r="CH31" i="7"/>
  <c r="CG31" i="7"/>
  <c r="AM14" i="7"/>
  <c r="CB35" i="7" s="1"/>
  <c r="AJ15" i="7"/>
  <c r="CG29" i="7"/>
  <c r="W24" i="7"/>
  <c r="AE10" i="7"/>
  <c r="T24" i="7" s="1"/>
  <c r="BH13" i="1"/>
  <c r="BI13" i="1"/>
  <c r="BH10" i="1"/>
  <c r="BI10" i="1"/>
  <c r="BH15" i="1"/>
  <c r="BI15" i="1"/>
  <c r="BK42" i="1"/>
  <c r="BJ42" i="1"/>
  <c r="BH8" i="1"/>
  <c r="BI8" i="1"/>
  <c r="BL63" i="1"/>
  <c r="BK63" i="1"/>
  <c r="AZ51" i="1"/>
  <c r="AZ52" i="1"/>
  <c r="BL66" i="1"/>
  <c r="BK66" i="1"/>
  <c r="BL64" i="1"/>
  <c r="BK64" i="1"/>
  <c r="BH9" i="1"/>
  <c r="BI9" i="1"/>
  <c r="BH4" i="1"/>
  <c r="BI4" i="1"/>
  <c r="BH6" i="1"/>
  <c r="BI6" i="1"/>
  <c r="BB71" i="1"/>
  <c r="BB70" i="1"/>
  <c r="BL67" i="1"/>
  <c r="BK67" i="1"/>
  <c r="BL62" i="1"/>
  <c r="BK62" i="1"/>
  <c r="BL61" i="1"/>
  <c r="BK61" i="1"/>
  <c r="BL58" i="1"/>
  <c r="BK58" i="1"/>
  <c r="BJ43" i="1"/>
  <c r="BK43" i="1"/>
  <c r="BD71" i="1"/>
  <c r="BD70" i="1"/>
  <c r="BB51" i="1"/>
  <c r="BB52" i="1"/>
  <c r="BL60" i="1"/>
  <c r="BK60" i="1"/>
  <c r="BK46" i="1"/>
  <c r="BJ46" i="1"/>
  <c r="BK41" i="1"/>
  <c r="BJ41" i="1"/>
  <c r="AY71" i="1"/>
  <c r="AY70" i="1"/>
  <c r="BL65" i="1"/>
  <c r="BK65" i="1"/>
  <c r="BJ49" i="1"/>
  <c r="BK49" i="1"/>
  <c r="BJ45" i="1"/>
  <c r="BK45" i="1"/>
  <c r="BJ44" i="1"/>
  <c r="BK44" i="1"/>
  <c r="BJ40" i="1"/>
  <c r="BK40" i="1"/>
  <c r="BH12" i="1"/>
  <c r="BI12" i="1"/>
  <c r="BH7" i="1"/>
  <c r="BI7" i="1"/>
  <c r="BH5" i="1"/>
  <c r="BI5" i="1"/>
  <c r="BH3" i="1"/>
  <c r="BI3" i="1"/>
  <c r="BH71" i="1"/>
  <c r="BH70" i="1"/>
  <c r="BJ47" i="1"/>
  <c r="BK47" i="1"/>
  <c r="BE51" i="1"/>
  <c r="BE52" i="1"/>
  <c r="BL59" i="1"/>
  <c r="BK59" i="1"/>
  <c r="BH14" i="1"/>
  <c r="BI14" i="1"/>
  <c r="BH11" i="1"/>
  <c r="BI11" i="1"/>
  <c r="BL68" i="1"/>
  <c r="BK68" i="1"/>
  <c r="BE70" i="1"/>
  <c r="BE71" i="1"/>
  <c r="AZ70" i="1"/>
  <c r="AZ71" i="1"/>
  <c r="AX71" i="1"/>
  <c r="BL57" i="1"/>
  <c r="BK57" i="1"/>
  <c r="AX70" i="1"/>
  <c r="BK48" i="1"/>
  <c r="BJ48" i="1"/>
  <c r="AX52" i="1"/>
  <c r="BK39" i="1"/>
  <c r="AX51" i="1"/>
  <c r="BJ39" i="1"/>
  <c r="AX18" i="1"/>
  <c r="AX17" i="1"/>
  <c r="G137" i="7" l="1"/>
  <c r="G152" i="7" s="1"/>
  <c r="G88" i="7"/>
  <c r="G103" i="7" s="1"/>
  <c r="C88" i="7"/>
  <c r="C103" i="7" s="1"/>
  <c r="I135" i="7"/>
  <c r="I150" i="7" s="1"/>
  <c r="D79" i="7"/>
  <c r="D94" i="7" s="1"/>
  <c r="E86" i="7"/>
  <c r="E101" i="7" s="1"/>
  <c r="C189" i="7"/>
  <c r="C204" i="7" s="1"/>
  <c r="DI27" i="7"/>
  <c r="F86" i="7"/>
  <c r="F101" i="7" s="1"/>
  <c r="I134" i="7"/>
  <c r="I149" i="7" s="1"/>
  <c r="K183" i="7"/>
  <c r="K198" i="7" s="1"/>
  <c r="DQ26" i="7"/>
  <c r="DQ29" i="7"/>
  <c r="C185" i="7"/>
  <c r="C200" i="7" s="1"/>
  <c r="G77" i="7"/>
  <c r="G92" i="7" s="1"/>
  <c r="M189" i="7"/>
  <c r="M204" i="7" s="1"/>
  <c r="N83" i="7"/>
  <c r="N98" i="7" s="1"/>
  <c r="D182" i="7"/>
  <c r="D197" i="7" s="1"/>
  <c r="N187" i="7"/>
  <c r="N202" i="7" s="1"/>
  <c r="CA34" i="7"/>
  <c r="CA24" i="7"/>
  <c r="M80" i="7"/>
  <c r="M95" i="7" s="1"/>
  <c r="M136" i="7"/>
  <c r="M151" i="7" s="1"/>
  <c r="K127" i="7"/>
  <c r="K142" i="7" s="1"/>
  <c r="CO30" i="7"/>
  <c r="X27" i="7"/>
  <c r="E130" i="7"/>
  <c r="E145" i="7" s="1"/>
  <c r="J86" i="7"/>
  <c r="J101" i="7" s="1"/>
  <c r="G84" i="7"/>
  <c r="G99" i="7" s="1"/>
  <c r="M88" i="7"/>
  <c r="M103" i="7" s="1"/>
  <c r="AG129" i="7"/>
  <c r="C129" i="7" s="1"/>
  <c r="C144" i="7" s="1"/>
  <c r="AG131" i="7"/>
  <c r="F132" i="7"/>
  <c r="F147" i="7" s="1"/>
  <c r="F178" i="7"/>
  <c r="F193" i="7" s="1"/>
  <c r="F78" i="7"/>
  <c r="F93" i="7" s="1"/>
  <c r="X32" i="7"/>
  <c r="CH25" i="7"/>
  <c r="ED27" i="7"/>
  <c r="L181" i="7"/>
  <c r="L196" i="7" s="1"/>
  <c r="F84" i="7"/>
  <c r="F99" i="7" s="1"/>
  <c r="AG81" i="7"/>
  <c r="C81" i="7" s="1"/>
  <c r="C96" i="7" s="1"/>
  <c r="G82" i="7"/>
  <c r="G97" i="7" s="1"/>
  <c r="I180" i="7"/>
  <c r="I195" i="7" s="1"/>
  <c r="M78" i="7"/>
  <c r="M93" i="7" s="1"/>
  <c r="CO29" i="7"/>
  <c r="BR24" i="7"/>
  <c r="AQ27" i="7"/>
  <c r="CO25" i="7"/>
  <c r="CA33" i="7"/>
  <c r="BR26" i="7"/>
  <c r="ED26" i="7"/>
  <c r="D181" i="7"/>
  <c r="D196" i="7" s="1"/>
  <c r="AG136" i="7"/>
  <c r="J129" i="7"/>
  <c r="J144" i="7" s="1"/>
  <c r="C84" i="7"/>
  <c r="C99" i="7" s="1"/>
  <c r="AG180" i="7"/>
  <c r="AG182" i="7"/>
  <c r="C182" i="7" s="1"/>
  <c r="C197" i="7" s="1"/>
  <c r="L180" i="7"/>
  <c r="L195" i="7" s="1"/>
  <c r="BR28" i="7"/>
  <c r="CO27" i="7"/>
  <c r="BR34" i="7"/>
  <c r="DT26" i="7"/>
  <c r="F138" i="7"/>
  <c r="F153" i="7" s="1"/>
  <c r="AG130" i="7"/>
  <c r="CA32" i="7"/>
  <c r="BR27" i="7"/>
  <c r="M181" i="7"/>
  <c r="M196" i="7" s="1"/>
  <c r="D88" i="7"/>
  <c r="D103" i="7" s="1"/>
  <c r="G83" i="7"/>
  <c r="G98" i="7" s="1"/>
  <c r="L77" i="7"/>
  <c r="L92" i="7" s="1"/>
  <c r="C82" i="7"/>
  <c r="C97" i="7" s="1"/>
  <c r="N135" i="7"/>
  <c r="N150" i="7" s="1"/>
  <c r="K82" i="7"/>
  <c r="K97" i="7" s="1"/>
  <c r="M182" i="7"/>
  <c r="M197" i="7" s="1"/>
  <c r="H129" i="7"/>
  <c r="H144" i="7" s="1"/>
  <c r="E180" i="7"/>
  <c r="E195" i="7" s="1"/>
  <c r="V199" i="7" s="1"/>
  <c r="J178" i="7"/>
  <c r="J193" i="7" s="1"/>
  <c r="E137" i="7"/>
  <c r="E152" i="7" s="1"/>
  <c r="I88" i="7"/>
  <c r="I103" i="7" s="1"/>
  <c r="K180" i="7"/>
  <c r="K195" i="7" s="1"/>
  <c r="E80" i="7"/>
  <c r="E95" i="7" s="1"/>
  <c r="K84" i="7"/>
  <c r="K99" i="7" s="1"/>
  <c r="U33" i="7"/>
  <c r="U25" i="7"/>
  <c r="DZ28" i="7"/>
  <c r="I80" i="7"/>
  <c r="I95" i="7" s="1"/>
  <c r="L86" i="7"/>
  <c r="L101" i="7" s="1"/>
  <c r="AC98" i="7" s="1"/>
  <c r="L134" i="7"/>
  <c r="L149" i="7" s="1"/>
  <c r="N128" i="7"/>
  <c r="N143" i="7" s="1"/>
  <c r="H189" i="7"/>
  <c r="H204" i="7" s="1"/>
  <c r="L189" i="7"/>
  <c r="L204" i="7" s="1"/>
  <c r="H88" i="7"/>
  <c r="H103" i="7" s="1"/>
  <c r="K83" i="7"/>
  <c r="K98" i="7" s="1"/>
  <c r="AG183" i="7"/>
  <c r="C183" i="7" s="1"/>
  <c r="C198" i="7" s="1"/>
  <c r="F135" i="7"/>
  <c r="F150" i="7" s="1"/>
  <c r="N82" i="7"/>
  <c r="N97" i="7" s="1"/>
  <c r="L131" i="7"/>
  <c r="L146" i="7" s="1"/>
  <c r="H180" i="7"/>
  <c r="H195" i="7" s="1"/>
  <c r="I178" i="7"/>
  <c r="I193" i="7" s="1"/>
  <c r="E78" i="7"/>
  <c r="E93" i="7" s="1"/>
  <c r="E87" i="7"/>
  <c r="E102" i="7" s="1"/>
  <c r="C131" i="7"/>
  <c r="C146" i="7" s="1"/>
  <c r="U28" i="7"/>
  <c r="EA28" i="7"/>
  <c r="N86" i="7"/>
  <c r="N101" i="7" s="1"/>
  <c r="BR33" i="7"/>
  <c r="J80" i="7"/>
  <c r="J95" i="7" s="1"/>
  <c r="G86" i="7"/>
  <c r="G101" i="7" s="1"/>
  <c r="K189" i="7"/>
  <c r="K204" i="7" s="1"/>
  <c r="H84" i="7"/>
  <c r="H99" i="7" s="1"/>
  <c r="D138" i="7"/>
  <c r="D153" i="7" s="1"/>
  <c r="AG79" i="7"/>
  <c r="C79" i="7" s="1"/>
  <c r="C94" i="7" s="1"/>
  <c r="F83" i="7"/>
  <c r="F98" i="7" s="1"/>
  <c r="AG132" i="7"/>
  <c r="C132" i="7" s="1"/>
  <c r="C147" i="7" s="1"/>
  <c r="M132" i="7"/>
  <c r="M147" i="7" s="1"/>
  <c r="J182" i="7"/>
  <c r="J197" i="7" s="1"/>
  <c r="M180" i="7"/>
  <c r="M195" i="7" s="1"/>
  <c r="E178" i="7"/>
  <c r="E193" i="7" s="1"/>
  <c r="I78" i="7"/>
  <c r="I93" i="7" s="1"/>
  <c r="I137" i="7"/>
  <c r="I152" i="7" s="1"/>
  <c r="M82" i="7"/>
  <c r="M97" i="7" s="1"/>
  <c r="I81" i="7"/>
  <c r="I96" i="7" s="1"/>
  <c r="N180" i="7"/>
  <c r="N195" i="7" s="1"/>
  <c r="L127" i="7"/>
  <c r="L142" i="7" s="1"/>
  <c r="I188" i="7"/>
  <c r="I203" i="7" s="1"/>
  <c r="F189" i="7"/>
  <c r="F204" i="7" s="1"/>
  <c r="C180" i="7"/>
  <c r="C195" i="7" s="1"/>
  <c r="E83" i="7"/>
  <c r="E98" i="7" s="1"/>
  <c r="CO28" i="7"/>
  <c r="BR25" i="7"/>
  <c r="DP29" i="7"/>
  <c r="DX27" i="7"/>
  <c r="M130" i="7"/>
  <c r="M145" i="7" s="1"/>
  <c r="I136" i="7"/>
  <c r="I151" i="7" s="1"/>
  <c r="C138" i="7"/>
  <c r="C153" i="7" s="1"/>
  <c r="J138" i="7"/>
  <c r="J153" i="7" s="1"/>
  <c r="H79" i="7"/>
  <c r="H94" i="7" s="1"/>
  <c r="M83" i="7"/>
  <c r="M98" i="7" s="1"/>
  <c r="G127" i="7"/>
  <c r="G142" i="7" s="1"/>
  <c r="H186" i="7"/>
  <c r="H201" i="7" s="1"/>
  <c r="F186" i="7"/>
  <c r="F201" i="7" s="1"/>
  <c r="D180" i="7"/>
  <c r="D195" i="7" s="1"/>
  <c r="L78" i="7"/>
  <c r="L93" i="7" s="1"/>
  <c r="D87" i="7"/>
  <c r="D102" i="7" s="1"/>
  <c r="J137" i="7"/>
  <c r="J152" i="7" s="1"/>
  <c r="V32" i="7"/>
  <c r="G134" i="7"/>
  <c r="G149" i="7" s="1"/>
  <c r="G181" i="7"/>
  <c r="G196" i="7" s="1"/>
  <c r="H138" i="7"/>
  <c r="H153" i="7" s="1"/>
  <c r="J189" i="7"/>
  <c r="J204" i="7" s="1"/>
  <c r="K133" i="7"/>
  <c r="K148" i="7" s="1"/>
  <c r="J135" i="7"/>
  <c r="J150" i="7" s="1"/>
  <c r="F79" i="7"/>
  <c r="F94" i="7" s="1"/>
  <c r="G78" i="7"/>
  <c r="G93" i="7" s="1"/>
  <c r="H188" i="7"/>
  <c r="H203" i="7" s="1"/>
  <c r="N137" i="7"/>
  <c r="N152" i="7" s="1"/>
  <c r="N80" i="7"/>
  <c r="N95" i="7" s="1"/>
  <c r="C86" i="7"/>
  <c r="C101" i="7" s="1"/>
  <c r="L187" i="7"/>
  <c r="L202" i="7" s="1"/>
  <c r="AC199" i="7" s="1"/>
  <c r="E134" i="7"/>
  <c r="E149" i="7" s="1"/>
  <c r="N189" i="7"/>
  <c r="N204" i="7" s="1"/>
  <c r="AE199" i="7" s="1"/>
  <c r="I189" i="7"/>
  <c r="I204" i="7" s="1"/>
  <c r="AG178" i="7"/>
  <c r="C178" i="7" s="1"/>
  <c r="C193" i="7" s="1"/>
  <c r="G133" i="7"/>
  <c r="G148" i="7" s="1"/>
  <c r="D135" i="7"/>
  <c r="D150" i="7" s="1"/>
  <c r="J186" i="7"/>
  <c r="J201" i="7" s="1"/>
  <c r="G132" i="7"/>
  <c r="G147" i="7" s="1"/>
  <c r="F81" i="7"/>
  <c r="F96" i="7" s="1"/>
  <c r="E79" i="7"/>
  <c r="E94" i="7" s="1"/>
  <c r="V98" i="7" s="1"/>
  <c r="H178" i="7"/>
  <c r="H193" i="7" s="1"/>
  <c r="F127" i="7"/>
  <c r="F142" i="7" s="1"/>
  <c r="D137" i="7"/>
  <c r="D152" i="7" s="1"/>
  <c r="L137" i="7"/>
  <c r="L152" i="7" s="1"/>
  <c r="D189" i="7"/>
  <c r="D204" i="7" s="1"/>
  <c r="E189" i="7"/>
  <c r="E204" i="7" s="1"/>
  <c r="G189" i="7"/>
  <c r="G204" i="7" s="1"/>
  <c r="H80" i="7"/>
  <c r="H95" i="7" s="1"/>
  <c r="M186" i="7"/>
  <c r="M201" i="7" s="1"/>
  <c r="I186" i="7"/>
  <c r="I201" i="7" s="1"/>
  <c r="E132" i="7"/>
  <c r="E147" i="7" s="1"/>
  <c r="L81" i="7"/>
  <c r="L96" i="7" s="1"/>
  <c r="L79" i="7"/>
  <c r="L94" i="7" s="1"/>
  <c r="D127" i="7"/>
  <c r="D142" i="7" s="1"/>
  <c r="G128" i="7"/>
  <c r="G143" i="7" s="1"/>
  <c r="N188" i="7"/>
  <c r="N203" i="7" s="1"/>
  <c r="L80" i="7"/>
  <c r="L95" i="7" s="1"/>
  <c r="F185" i="7"/>
  <c r="F200" i="7" s="1"/>
  <c r="F88" i="7"/>
  <c r="F103" i="7" s="1"/>
  <c r="I133" i="7"/>
  <c r="I148" i="7" s="1"/>
  <c r="Z148" i="7" s="1"/>
  <c r="H135" i="7"/>
  <c r="H150" i="7" s="1"/>
  <c r="L135" i="7"/>
  <c r="L150" i="7" s="1"/>
  <c r="I132" i="7"/>
  <c r="I147" i="7" s="1"/>
  <c r="G81" i="7"/>
  <c r="G96" i="7" s="1"/>
  <c r="X98" i="7" s="1"/>
  <c r="AG137" i="7"/>
  <c r="I79" i="7"/>
  <c r="I94" i="7" s="1"/>
  <c r="N178" i="7"/>
  <c r="N193" i="7" s="1"/>
  <c r="G185" i="7"/>
  <c r="G200" i="7" s="1"/>
  <c r="E128" i="7"/>
  <c r="E143" i="7" s="1"/>
  <c r="H137" i="7"/>
  <c r="H152" i="7" s="1"/>
  <c r="F188" i="7"/>
  <c r="F203" i="7" s="1"/>
  <c r="K136" i="7"/>
  <c r="K151" i="7" s="1"/>
  <c r="N134" i="7"/>
  <c r="N149" i="7" s="1"/>
  <c r="K184" i="7"/>
  <c r="K199" i="7" s="1"/>
  <c r="N186" i="7"/>
  <c r="N201" i="7" s="1"/>
  <c r="L186" i="7"/>
  <c r="L201" i="7" s="1"/>
  <c r="L132" i="7"/>
  <c r="L147" i="7" s="1"/>
  <c r="G131" i="7"/>
  <c r="G146" i="7" s="1"/>
  <c r="X148" i="7" s="1"/>
  <c r="AG87" i="7"/>
  <c r="C87" i="7" s="1"/>
  <c r="C102" i="7" s="1"/>
  <c r="H127" i="7"/>
  <c r="H142" i="7" s="1"/>
  <c r="I128" i="7"/>
  <c r="I143" i="7" s="1"/>
  <c r="D188" i="7"/>
  <c r="D203" i="7" s="1"/>
  <c r="M137" i="7"/>
  <c r="M152" i="7" s="1"/>
  <c r="AD148" i="7" s="1"/>
  <c r="G136" i="7"/>
  <c r="G151" i="7" s="1"/>
  <c r="J88" i="7"/>
  <c r="J103" i="7" s="1"/>
  <c r="C80" i="7"/>
  <c r="C95" i="7" s="1"/>
  <c r="L83" i="7"/>
  <c r="L98" i="7" s="1"/>
  <c r="D186" i="7"/>
  <c r="D201" i="7" s="1"/>
  <c r="N132" i="7"/>
  <c r="N147" i="7" s="1"/>
  <c r="K81" i="7"/>
  <c r="K96" i="7" s="1"/>
  <c r="AG188" i="7"/>
  <c r="C188" i="7" s="1"/>
  <c r="C203" i="7" s="1"/>
  <c r="K79" i="7"/>
  <c r="K94" i="7" s="1"/>
  <c r="D178" i="7"/>
  <c r="D193" i="7" s="1"/>
  <c r="K128" i="7"/>
  <c r="K143" i="7" s="1"/>
  <c r="C137" i="7"/>
  <c r="C152" i="7" s="1"/>
  <c r="F137" i="7"/>
  <c r="F152" i="7" s="1"/>
  <c r="K134" i="7"/>
  <c r="K149" i="7" s="1"/>
  <c r="E187" i="7"/>
  <c r="E202" i="7" s="1"/>
  <c r="D84" i="7"/>
  <c r="D99" i="7" s="1"/>
  <c r="L185" i="7"/>
  <c r="L200" i="7" s="1"/>
  <c r="N78" i="7"/>
  <c r="N93" i="7" s="1"/>
  <c r="AG181" i="7"/>
  <c r="J180" i="7"/>
  <c r="J195" i="7" s="1"/>
  <c r="I83" i="7"/>
  <c r="I98" i="7" s="1"/>
  <c r="Z98" i="7" s="1"/>
  <c r="F85" i="7"/>
  <c r="F100" i="7" s="1"/>
  <c r="F183" i="7"/>
  <c r="F198" i="7" s="1"/>
  <c r="H81" i="7"/>
  <c r="H96" i="7" s="1"/>
  <c r="F129" i="7"/>
  <c r="F144" i="7" s="1"/>
  <c r="D77" i="7"/>
  <c r="D92" i="7" s="1"/>
  <c r="K179" i="7"/>
  <c r="K194" i="7" s="1"/>
  <c r="M188" i="7"/>
  <c r="M203" i="7" s="1"/>
  <c r="AD199" i="7" s="1"/>
  <c r="E188" i="7"/>
  <c r="E203" i="7" s="1"/>
  <c r="F80" i="7"/>
  <c r="F95" i="7" s="1"/>
  <c r="W98" i="7" s="1"/>
  <c r="H185" i="7"/>
  <c r="H200" i="7" s="1"/>
  <c r="L88" i="7"/>
  <c r="L103" i="7" s="1"/>
  <c r="J133" i="7"/>
  <c r="J148" i="7" s="1"/>
  <c r="D82" i="7"/>
  <c r="D97" i="7" s="1"/>
  <c r="J132" i="7"/>
  <c r="J147" i="7" s="1"/>
  <c r="J81" i="7"/>
  <c r="J96" i="7" s="1"/>
  <c r="K129" i="7"/>
  <c r="K144" i="7" s="1"/>
  <c r="M178" i="7"/>
  <c r="M193" i="7" s="1"/>
  <c r="F179" i="7"/>
  <c r="F194" i="7" s="1"/>
  <c r="I87" i="7"/>
  <c r="I102" i="7" s="1"/>
  <c r="F184" i="7"/>
  <c r="F199" i="7" s="1"/>
  <c r="I85" i="7"/>
  <c r="I100" i="7" s="1"/>
  <c r="H183" i="7"/>
  <c r="H198" i="7" s="1"/>
  <c r="Y199" i="7" s="1"/>
  <c r="J183" i="7"/>
  <c r="J198" i="7" s="1"/>
  <c r="E131" i="7"/>
  <c r="E146" i="7" s="1"/>
  <c r="M81" i="7"/>
  <c r="M96" i="7" s="1"/>
  <c r="AG133" i="7"/>
  <c r="E77" i="7"/>
  <c r="E92" i="7" s="1"/>
  <c r="M128" i="7"/>
  <c r="M143" i="7" s="1"/>
  <c r="J188" i="7"/>
  <c r="J203" i="7" s="1"/>
  <c r="DX26" i="7"/>
  <c r="K80" i="7"/>
  <c r="K95" i="7" s="1"/>
  <c r="N185" i="7"/>
  <c r="N200" i="7" s="1"/>
  <c r="J134" i="7"/>
  <c r="J149" i="7" s="1"/>
  <c r="AA148" i="7" s="1"/>
  <c r="C78" i="7"/>
  <c r="C93" i="7" s="1"/>
  <c r="CO33" i="7"/>
  <c r="BR31" i="7"/>
  <c r="DP31" i="7"/>
  <c r="C181" i="7"/>
  <c r="C196" i="7" s="1"/>
  <c r="I187" i="7"/>
  <c r="I202" i="7" s="1"/>
  <c r="D134" i="7"/>
  <c r="D149" i="7" s="1"/>
  <c r="J185" i="7"/>
  <c r="J200" i="7" s="1"/>
  <c r="AA199" i="7" s="1"/>
  <c r="J78" i="7"/>
  <c r="J93" i="7" s="1"/>
  <c r="AG179" i="7"/>
  <c r="C179" i="7" s="1"/>
  <c r="C194" i="7" s="1"/>
  <c r="G138" i="7"/>
  <c r="G153" i="7" s="1"/>
  <c r="G180" i="7"/>
  <c r="G195" i="7" s="1"/>
  <c r="F133" i="7"/>
  <c r="F148" i="7" s="1"/>
  <c r="L85" i="7"/>
  <c r="L100" i="7" s="1"/>
  <c r="D132" i="7"/>
  <c r="D147" i="7" s="1"/>
  <c r="I183" i="7"/>
  <c r="I198" i="7" s="1"/>
  <c r="E81" i="7"/>
  <c r="E96" i="7" s="1"/>
  <c r="G79" i="7"/>
  <c r="G94" i="7" s="1"/>
  <c r="I77" i="7"/>
  <c r="I92" i="7" s="1"/>
  <c r="J128" i="7"/>
  <c r="J143" i="7" s="1"/>
  <c r="C187" i="7"/>
  <c r="C202" i="7" s="1"/>
  <c r="K130" i="7"/>
  <c r="K145" i="7" s="1"/>
  <c r="H134" i="7"/>
  <c r="H149" i="7" s="1"/>
  <c r="H78" i="7"/>
  <c r="H93" i="7" s="1"/>
  <c r="K88" i="7"/>
  <c r="K103" i="7" s="1"/>
  <c r="L133" i="7"/>
  <c r="L148" i="7" s="1"/>
  <c r="I127" i="7"/>
  <c r="I142" i="7" s="1"/>
  <c r="K132" i="7"/>
  <c r="K147" i="7" s="1"/>
  <c r="G178" i="7"/>
  <c r="G193" i="7" s="1"/>
  <c r="J85" i="7"/>
  <c r="J100" i="7" s="1"/>
  <c r="G186" i="7"/>
  <c r="G201" i="7" s="1"/>
  <c r="M183" i="7"/>
  <c r="M198" i="7" s="1"/>
  <c r="E183" i="7"/>
  <c r="E198" i="7" s="1"/>
  <c r="I131" i="7"/>
  <c r="I146" i="7" s="1"/>
  <c r="AG83" i="7"/>
  <c r="C83" i="7" s="1"/>
  <c r="C98" i="7" s="1"/>
  <c r="J77" i="7"/>
  <c r="J92" i="7" s="1"/>
  <c r="J87" i="7"/>
  <c r="J102" i="7" s="1"/>
  <c r="F131" i="7"/>
  <c r="F146" i="7" s="1"/>
  <c r="E181" i="7"/>
  <c r="E196" i="7" s="1"/>
  <c r="CO34" i="7"/>
  <c r="U27" i="7"/>
  <c r="I130" i="7"/>
  <c r="I145" i="7" s="1"/>
  <c r="J136" i="7"/>
  <c r="J151" i="7" s="1"/>
  <c r="D185" i="7"/>
  <c r="D200" i="7" s="1"/>
  <c r="M134" i="7"/>
  <c r="M149" i="7" s="1"/>
  <c r="N77" i="7"/>
  <c r="N92" i="7" s="1"/>
  <c r="D83" i="7"/>
  <c r="D98" i="7" s="1"/>
  <c r="J184" i="7"/>
  <c r="J199" i="7" s="1"/>
  <c r="H132" i="7"/>
  <c r="H147" i="7" s="1"/>
  <c r="Y148" i="7" s="1"/>
  <c r="I182" i="7"/>
  <c r="I197" i="7" s="1"/>
  <c r="N79" i="7"/>
  <c r="N94" i="7" s="1"/>
  <c r="AG184" i="7"/>
  <c r="C184" i="7" s="1"/>
  <c r="C199" i="7" s="1"/>
  <c r="L179" i="7"/>
  <c r="L194" i="7" s="1"/>
  <c r="N87" i="7"/>
  <c r="N102" i="7" s="1"/>
  <c r="E85" i="7"/>
  <c r="E100" i="7" s="1"/>
  <c r="H86" i="7"/>
  <c r="H101" i="7" s="1"/>
  <c r="U34" i="7"/>
  <c r="V30" i="7"/>
  <c r="U24" i="7"/>
  <c r="DQ27" i="7"/>
  <c r="J130" i="7"/>
  <c r="J145" i="7" s="1"/>
  <c r="D136" i="7"/>
  <c r="D151" i="7" s="1"/>
  <c r="L136" i="7"/>
  <c r="L151" i="7" s="1"/>
  <c r="AC148" i="7" s="1"/>
  <c r="C134" i="7"/>
  <c r="C149" i="7" s="1"/>
  <c r="F134" i="7"/>
  <c r="F149" i="7" s="1"/>
  <c r="L138" i="7"/>
  <c r="L153" i="7" s="1"/>
  <c r="H77" i="7"/>
  <c r="H92" i="7" s="1"/>
  <c r="J79" i="7"/>
  <c r="J94" i="7" s="1"/>
  <c r="H184" i="7"/>
  <c r="H199" i="7" s="1"/>
  <c r="I184" i="7"/>
  <c r="I199" i="7" s="1"/>
  <c r="Z199" i="7" s="1"/>
  <c r="G85" i="7"/>
  <c r="G100" i="7" s="1"/>
  <c r="N183" i="7"/>
  <c r="N198" i="7" s="1"/>
  <c r="K182" i="7"/>
  <c r="K197" i="7" s="1"/>
  <c r="M129" i="7"/>
  <c r="M144" i="7" s="1"/>
  <c r="K77" i="7"/>
  <c r="K92" i="7" s="1"/>
  <c r="AG85" i="7"/>
  <c r="C85" i="7" s="1"/>
  <c r="C100" i="7" s="1"/>
  <c r="J179" i="7"/>
  <c r="J194" i="7" s="1"/>
  <c r="L87" i="7"/>
  <c r="L102" i="7" s="1"/>
  <c r="H82" i="7"/>
  <c r="H97" i="7" s="1"/>
  <c r="Y98" i="7" s="1"/>
  <c r="V35" i="7"/>
  <c r="I86" i="7"/>
  <c r="I101" i="7" s="1"/>
  <c r="I185" i="7"/>
  <c r="I200" i="7" s="1"/>
  <c r="U30" i="7"/>
  <c r="DP27" i="7"/>
  <c r="N130" i="7"/>
  <c r="N145" i="7" s="1"/>
  <c r="H187" i="7"/>
  <c r="H202" i="7" s="1"/>
  <c r="J187" i="7"/>
  <c r="J202" i="7" s="1"/>
  <c r="M185" i="7"/>
  <c r="M200" i="7" s="1"/>
  <c r="E185" i="7"/>
  <c r="E200" i="7" s="1"/>
  <c r="G130" i="7"/>
  <c r="G145" i="7" s="1"/>
  <c r="G179" i="7"/>
  <c r="G194" i="7" s="1"/>
  <c r="N88" i="7"/>
  <c r="N103" i="7" s="1"/>
  <c r="AE98" i="7" s="1"/>
  <c r="AG77" i="7"/>
  <c r="C77" i="7" s="1"/>
  <c r="C92" i="7" s="1"/>
  <c r="D133" i="7"/>
  <c r="D148" i="7" s="1"/>
  <c r="M133" i="7"/>
  <c r="M148" i="7" s="1"/>
  <c r="K85" i="7"/>
  <c r="K100" i="7" s="1"/>
  <c r="AB98" i="7" s="1"/>
  <c r="D183" i="7"/>
  <c r="D198" i="7" s="1"/>
  <c r="J131" i="7"/>
  <c r="J146" i="7" s="1"/>
  <c r="AG186" i="7"/>
  <c r="C186" i="7" s="1"/>
  <c r="C201" i="7" s="1"/>
  <c r="N179" i="7"/>
  <c r="N194" i="7" s="1"/>
  <c r="I179" i="7"/>
  <c r="I194" i="7" s="1"/>
  <c r="F87" i="7"/>
  <c r="F102" i="7" s="1"/>
  <c r="F130" i="7"/>
  <c r="F145" i="7" s="1"/>
  <c r="W148" i="7" s="1"/>
  <c r="D187" i="7"/>
  <c r="D202" i="7" s="1"/>
  <c r="F187" i="7"/>
  <c r="F202" i="7" s="1"/>
  <c r="K138" i="7"/>
  <c r="K153" i="7" s="1"/>
  <c r="G183" i="7"/>
  <c r="G198" i="7" s="1"/>
  <c r="D184" i="7"/>
  <c r="D199" i="7" s="1"/>
  <c r="E184" i="7"/>
  <c r="E199" i="7" s="1"/>
  <c r="F82" i="7"/>
  <c r="F97" i="7" s="1"/>
  <c r="N131" i="7"/>
  <c r="N146" i="7" s="1"/>
  <c r="E129" i="7"/>
  <c r="E144" i="7" s="1"/>
  <c r="V148" i="7" s="1"/>
  <c r="L178" i="7"/>
  <c r="L193" i="7" s="1"/>
  <c r="H85" i="7"/>
  <c r="H100" i="7" s="1"/>
  <c r="D78" i="7"/>
  <c r="D93" i="7" s="1"/>
  <c r="U98" i="7" s="1"/>
  <c r="L128" i="7"/>
  <c r="L143" i="7" s="1"/>
  <c r="G87" i="7"/>
  <c r="G102" i="7" s="1"/>
  <c r="F136" i="7"/>
  <c r="F151" i="7" s="1"/>
  <c r="K181" i="7"/>
  <c r="K196" i="7" s="1"/>
  <c r="K78" i="7"/>
  <c r="K93" i="7" s="1"/>
  <c r="M138" i="7"/>
  <c r="M153" i="7" s="1"/>
  <c r="K188" i="7"/>
  <c r="K203" i="7" s="1"/>
  <c r="H133" i="7"/>
  <c r="H148" i="7" s="1"/>
  <c r="E133" i="7"/>
  <c r="E148" i="7" s="1"/>
  <c r="N85" i="7"/>
  <c r="N100" i="7" s="1"/>
  <c r="E82" i="7"/>
  <c r="E97" i="7" s="1"/>
  <c r="I129" i="7"/>
  <c r="I144" i="7" s="1"/>
  <c r="E127" i="7"/>
  <c r="E142" i="7" s="1"/>
  <c r="AG135" i="7"/>
  <c r="C135" i="7" s="1"/>
  <c r="C150" i="7" s="1"/>
  <c r="M179" i="7"/>
  <c r="M194" i="7" s="1"/>
  <c r="F128" i="7"/>
  <c r="F143" i="7" s="1"/>
  <c r="M87" i="7"/>
  <c r="M102" i="7" s="1"/>
  <c r="AD98" i="7" s="1"/>
  <c r="E182" i="7"/>
  <c r="E197" i="7" s="1"/>
  <c r="M86" i="7"/>
  <c r="M101" i="7" s="1"/>
  <c r="V34" i="7"/>
  <c r="H181" i="7"/>
  <c r="H196" i="7" s="1"/>
  <c r="L130" i="7"/>
  <c r="L145" i="7" s="1"/>
  <c r="H136" i="7"/>
  <c r="H151" i="7" s="1"/>
  <c r="I84" i="7"/>
  <c r="I99" i="7" s="1"/>
  <c r="CO35" i="7"/>
  <c r="D80" i="7"/>
  <c r="D95" i="7" s="1"/>
  <c r="G184" i="7"/>
  <c r="G199" i="7" s="1"/>
  <c r="C136" i="7"/>
  <c r="C151" i="7" s="1"/>
  <c r="K187" i="7"/>
  <c r="K202" i="7" s="1"/>
  <c r="M84" i="7"/>
  <c r="M99" i="7" s="1"/>
  <c r="C133" i="7"/>
  <c r="C148" i="7" s="1"/>
  <c r="N133" i="7"/>
  <c r="N148" i="7" s="1"/>
  <c r="G188" i="7"/>
  <c r="G203" i="7" s="1"/>
  <c r="K135" i="7"/>
  <c r="K150" i="7" s="1"/>
  <c r="AB148" i="7" s="1"/>
  <c r="N182" i="7"/>
  <c r="N197" i="7" s="1"/>
  <c r="K131" i="7"/>
  <c r="K146" i="7" s="1"/>
  <c r="L129" i="7"/>
  <c r="L144" i="7" s="1"/>
  <c r="M127" i="7"/>
  <c r="M142" i="7" s="1"/>
  <c r="H179" i="7"/>
  <c r="H194" i="7" s="1"/>
  <c r="E179" i="7"/>
  <c r="E194" i="7" s="1"/>
  <c r="K87" i="7"/>
  <c r="K102" i="7" s="1"/>
  <c r="D130" i="7"/>
  <c r="D145" i="7" s="1"/>
  <c r="F181" i="7"/>
  <c r="F196" i="7" s="1"/>
  <c r="W199" i="7" s="1"/>
  <c r="M187" i="7"/>
  <c r="M202" i="7" s="1"/>
  <c r="E136" i="7"/>
  <c r="E151" i="7" s="1"/>
  <c r="E138" i="7"/>
  <c r="E153" i="7" s="1"/>
  <c r="M184" i="7"/>
  <c r="M199" i="7" s="1"/>
  <c r="L184" i="7"/>
  <c r="L199" i="7" s="1"/>
  <c r="M135" i="7"/>
  <c r="M150" i="7" s="1"/>
  <c r="L82" i="7"/>
  <c r="L97" i="7" s="1"/>
  <c r="D81" i="7"/>
  <c r="D96" i="7" s="1"/>
  <c r="L182" i="7"/>
  <c r="L197" i="7" s="1"/>
  <c r="G129" i="7"/>
  <c r="G144" i="7" s="1"/>
  <c r="K178" i="7"/>
  <c r="K193" i="7" s="1"/>
  <c r="D128" i="7"/>
  <c r="D143" i="7" s="1"/>
  <c r="U148" i="7" s="1"/>
  <c r="H130" i="7"/>
  <c r="H145" i="7" s="1"/>
  <c r="N136" i="7"/>
  <c r="N151" i="7" s="1"/>
  <c r="J84" i="7"/>
  <c r="J99" i="7" s="1"/>
  <c r="AA98" i="7" s="1"/>
  <c r="E88" i="7"/>
  <c r="E103" i="7" s="1"/>
  <c r="F77" i="7"/>
  <c r="F92" i="7" s="1"/>
  <c r="F104" i="7" s="1"/>
  <c r="N184" i="7"/>
  <c r="N199" i="7" s="1"/>
  <c r="L183" i="7"/>
  <c r="L198" i="7" s="1"/>
  <c r="E186" i="7"/>
  <c r="E201" i="7" s="1"/>
  <c r="I82" i="7"/>
  <c r="I97" i="7" s="1"/>
  <c r="H182" i="7"/>
  <c r="H197" i="7" s="1"/>
  <c r="G182" i="7"/>
  <c r="G197" i="7" s="1"/>
  <c r="X199" i="7" s="1"/>
  <c r="M77" i="7"/>
  <c r="M92" i="7" s="1"/>
  <c r="H128" i="7"/>
  <c r="H143" i="7" s="1"/>
  <c r="H87" i="7"/>
  <c r="H102" i="7" s="1"/>
  <c r="I181" i="7"/>
  <c r="I196" i="7" s="1"/>
  <c r="D86" i="7"/>
  <c r="D101" i="7" s="1"/>
  <c r="N84" i="7"/>
  <c r="N99" i="7" s="1"/>
  <c r="I138" i="7"/>
  <c r="I153" i="7" s="1"/>
  <c r="M85" i="7"/>
  <c r="M100" i="7" s="1"/>
  <c r="H83" i="7"/>
  <c r="H98" i="7" s="1"/>
  <c r="N81" i="7"/>
  <c r="N96" i="7" s="1"/>
  <c r="G135" i="7"/>
  <c r="G150" i="7" s="1"/>
  <c r="J82" i="7"/>
  <c r="J97" i="7" s="1"/>
  <c r="D131" i="7"/>
  <c r="D146" i="7" s="1"/>
  <c r="F182" i="7"/>
  <c r="F197" i="7" s="1"/>
  <c r="N129" i="7"/>
  <c r="N144" i="7" s="1"/>
  <c r="J127" i="7"/>
  <c r="J142" i="7" s="1"/>
  <c r="G187" i="7"/>
  <c r="G202" i="7" s="1"/>
  <c r="D179" i="7"/>
  <c r="D194" i="7" s="1"/>
  <c r="U199" i="7" s="1"/>
  <c r="L188" i="7"/>
  <c r="L203" i="7" s="1"/>
  <c r="V26" i="7"/>
  <c r="AZ32" i="7"/>
  <c r="C130" i="7"/>
  <c r="C145" i="7" s="1"/>
  <c r="M79" i="7"/>
  <c r="M94" i="7" s="1"/>
  <c r="L84" i="7"/>
  <c r="L99" i="7" s="1"/>
  <c r="N138" i="7"/>
  <c r="N153" i="7" s="1"/>
  <c r="AE148" i="7" s="1"/>
  <c r="J83" i="7"/>
  <c r="J98" i="7" s="1"/>
  <c r="E135" i="7"/>
  <c r="E150" i="7" s="1"/>
  <c r="AG127" i="7"/>
  <c r="C127" i="7" s="1"/>
  <c r="C142" i="7" s="1"/>
  <c r="H131" i="7"/>
  <c r="H146" i="7" s="1"/>
  <c r="M131" i="7"/>
  <c r="M146" i="7" s="1"/>
  <c r="D129" i="7"/>
  <c r="D144" i="7" s="1"/>
  <c r="F180" i="7"/>
  <c r="F195" i="7" s="1"/>
  <c r="N127" i="7"/>
  <c r="N142" i="7" s="1"/>
  <c r="C128" i="7"/>
  <c r="C143" i="7" s="1"/>
  <c r="K186" i="7"/>
  <c r="K201" i="7" s="1"/>
  <c r="AB199" i="7" s="1"/>
  <c r="K137" i="7"/>
  <c r="K152" i="7" s="1"/>
  <c r="DW28" i="7"/>
  <c r="DW27" i="7"/>
  <c r="DN27" i="7"/>
  <c r="DW26" i="7"/>
  <c r="Z33" i="7"/>
  <c r="DI26" i="7"/>
  <c r="DN34" i="7"/>
  <c r="BQ33" i="7"/>
  <c r="DN26" i="7"/>
  <c r="DI34" i="7"/>
  <c r="DJ26" i="7"/>
  <c r="EB25" i="7"/>
  <c r="BA32" i="7"/>
  <c r="DG26" i="7"/>
  <c r="DW25" i="7"/>
  <c r="AK30" i="7"/>
  <c r="DG29" i="7"/>
  <c r="DI29" i="7"/>
  <c r="DN24" i="7"/>
  <c r="DN28" i="7"/>
  <c r="DI25" i="7"/>
  <c r="DN29" i="7"/>
  <c r="DI33" i="7"/>
  <c r="DN35" i="7"/>
  <c r="DG33" i="7"/>
  <c r="DN33" i="7"/>
  <c r="ED28" i="7"/>
  <c r="ED35" i="7"/>
  <c r="EC28" i="7"/>
  <c r="DR32" i="7"/>
  <c r="DU34" i="7"/>
  <c r="V24" i="7"/>
  <c r="AZ24" i="7"/>
  <c r="DJ29" i="7"/>
  <c r="DH27" i="7"/>
  <c r="DH26" i="7"/>
  <c r="DQ34" i="7"/>
  <c r="EA25" i="7"/>
  <c r="DK35" i="7"/>
  <c r="DI32" i="7"/>
  <c r="EB34" i="7"/>
  <c r="DX35" i="7"/>
  <c r="AZ28" i="7"/>
  <c r="DG34" i="7"/>
  <c r="DZ25" i="7"/>
  <c r="DM35" i="7"/>
  <c r="DM32" i="7"/>
  <c r="EA34" i="7"/>
  <c r="DW35" i="7"/>
  <c r="EE30" i="7"/>
  <c r="V33" i="7"/>
  <c r="DR29" i="7"/>
  <c r="DM33" i="7"/>
  <c r="DT28" i="7"/>
  <c r="DO34" i="7"/>
  <c r="DX25" i="7"/>
  <c r="DR25" i="7"/>
  <c r="DI35" i="7"/>
  <c r="DJ32" i="7"/>
  <c r="DZ34" i="7"/>
  <c r="DV35" i="7"/>
  <c r="DT30" i="7"/>
  <c r="DO26" i="7"/>
  <c r="DJ33" i="7"/>
  <c r="EE28" i="7"/>
  <c r="DM34" i="7"/>
  <c r="DM25" i="7"/>
  <c r="DO35" i="7"/>
  <c r="DX34" i="7"/>
  <c r="DU35" i="7"/>
  <c r="DW30" i="7"/>
  <c r="DH29" i="7"/>
  <c r="DK34" i="7"/>
  <c r="DV25" i="7"/>
  <c r="DK25" i="7"/>
  <c r="DG32" i="7"/>
  <c r="EE35" i="7"/>
  <c r="DV30" i="7"/>
  <c r="DH24" i="7"/>
  <c r="DU25" i="7"/>
  <c r="EC30" i="7"/>
  <c r="DO29" i="7"/>
  <c r="DR24" i="7"/>
  <c r="DK33" i="7"/>
  <c r="DR34" i="7"/>
  <c r="DJ25" i="7"/>
  <c r="DU30" i="7"/>
  <c r="DK26" i="7"/>
  <c r="DK28" i="7"/>
  <c r="DR33" i="7"/>
  <c r="EC26" i="7"/>
  <c r="DN30" i="7"/>
  <c r="ED30" i="7"/>
  <c r="DR26" i="7"/>
  <c r="DQ31" i="7"/>
  <c r="DH30" i="7"/>
  <c r="EB30" i="7"/>
  <c r="DX31" i="7"/>
  <c r="BM34" i="7"/>
  <c r="DK29" i="7"/>
  <c r="DJ28" i="7"/>
  <c r="DH33" i="7"/>
  <c r="EB26" i="7"/>
  <c r="DM29" i="7"/>
  <c r="DM24" i="7"/>
  <c r="DI28" i="7"/>
  <c r="DQ33" i="7"/>
  <c r="DX28" i="7"/>
  <c r="EA26" i="7"/>
  <c r="DJ34" i="7"/>
  <c r="DH25" i="7"/>
  <c r="DM30" i="7"/>
  <c r="EA30" i="7"/>
  <c r="DV31" i="7"/>
  <c r="DZ26" i="7"/>
  <c r="DH34" i="7"/>
  <c r="DG25" i="7"/>
  <c r="ED32" i="7"/>
  <c r="DO31" i="7"/>
  <c r="DJ30" i="7"/>
  <c r="EB33" i="7"/>
  <c r="DX30" i="7"/>
  <c r="DU31" i="7"/>
  <c r="DV28" i="7"/>
  <c r="DZ27" i="7"/>
  <c r="DO25" i="7"/>
  <c r="DW24" i="7"/>
  <c r="EC32" i="7"/>
  <c r="DR31" i="7"/>
  <c r="DI30" i="7"/>
  <c r="ED33" i="7"/>
  <c r="DZ30" i="7"/>
  <c r="DT31" i="7"/>
  <c r="EB27" i="7"/>
  <c r="DN25" i="7"/>
  <c r="DV24" i="7"/>
  <c r="EB32" i="7"/>
  <c r="DN31" i="7"/>
  <c r="DO30" i="7"/>
  <c r="DX33" i="7"/>
  <c r="DZ31" i="7"/>
  <c r="DM28" i="7"/>
  <c r="BM29" i="7"/>
  <c r="BM26" i="7"/>
  <c r="DI24" i="7"/>
  <c r="DO28" i="7"/>
  <c r="DU27" i="7"/>
  <c r="DV26" i="7"/>
  <c r="DU24" i="7"/>
  <c r="EA32" i="7"/>
  <c r="DJ31" i="7"/>
  <c r="DG30" i="7"/>
  <c r="DV33" i="7"/>
  <c r="DW31" i="7"/>
  <c r="DJ24" i="7"/>
  <c r="BM33" i="7"/>
  <c r="AZ26" i="7"/>
  <c r="DU28" i="7"/>
  <c r="BM28" i="7"/>
  <c r="CT24" i="7"/>
  <c r="V31" i="7"/>
  <c r="BI26" i="7"/>
  <c r="DQ24" i="7"/>
  <c r="DQ28" i="7"/>
  <c r="DT27" i="7"/>
  <c r="DU26" i="7"/>
  <c r="DT24" i="7"/>
  <c r="DZ32" i="7"/>
  <c r="DR30" i="7"/>
  <c r="DW33" i="7"/>
  <c r="EE31" i="7"/>
  <c r="DG24" i="7"/>
  <c r="BT30" i="7"/>
  <c r="DO24" i="7"/>
  <c r="DK24" i="7"/>
  <c r="DG28" i="7"/>
  <c r="DV27" i="7"/>
  <c r="EE26" i="7"/>
  <c r="EE24" i="7"/>
  <c r="DX32" i="7"/>
  <c r="DM31" i="7"/>
  <c r="DK30" i="7"/>
  <c r="EE33" i="7"/>
  <c r="ED31" i="7"/>
  <c r="DH28" i="7"/>
  <c r="DO33" i="7"/>
  <c r="V29" i="7"/>
  <c r="BM31" i="7"/>
  <c r="DR28" i="7"/>
  <c r="EA27" i="7"/>
  <c r="ED24" i="7"/>
  <c r="DT32" i="7"/>
  <c r="DH31" i="7"/>
  <c r="DQ30" i="7"/>
  <c r="DZ33" i="7"/>
  <c r="EC31" i="7"/>
  <c r="BM32" i="7"/>
  <c r="BM25" i="7"/>
  <c r="AZ30" i="7"/>
  <c r="EE27" i="7"/>
  <c r="EC24" i="7"/>
  <c r="DW32" i="7"/>
  <c r="DK31" i="7"/>
  <c r="DT33" i="7"/>
  <c r="EB31" i="7"/>
  <c r="DR27" i="7"/>
  <c r="EB24" i="7"/>
  <c r="DV32" i="7"/>
  <c r="DG31" i="7"/>
  <c r="EA33" i="7"/>
  <c r="EA31" i="7"/>
  <c r="EA24" i="7"/>
  <c r="DU32" i="7"/>
  <c r="DU33" i="7"/>
  <c r="EC27" i="7"/>
  <c r="DZ24" i="7"/>
  <c r="EE32" i="7"/>
  <c r="EC33" i="7"/>
  <c r="BM35" i="7"/>
  <c r="DO27" i="7"/>
  <c r="DX24" i="7"/>
  <c r="DT34" i="7"/>
  <c r="DQ35" i="7"/>
  <c r="DK32" i="7"/>
  <c r="EE34" i="7"/>
  <c r="EB35" i="7"/>
  <c r="BM24" i="7"/>
  <c r="V25" i="7"/>
  <c r="V27" i="7"/>
  <c r="DM27" i="7"/>
  <c r="DT25" i="7"/>
  <c r="ED34" i="7"/>
  <c r="EA35" i="7"/>
  <c r="EE25" i="7"/>
  <c r="DH35" i="7"/>
  <c r="DV34" i="7"/>
  <c r="DT35" i="7"/>
  <c r="BT34" i="7"/>
  <c r="BM27" i="7"/>
  <c r="DG27" i="7"/>
  <c r="ED25" i="7"/>
  <c r="DJ35" i="7"/>
  <c r="EC34" i="7"/>
  <c r="EC35" i="7"/>
  <c r="EC25" i="7"/>
  <c r="DW34" i="7"/>
  <c r="DZ35" i="7"/>
  <c r="DL34" i="7"/>
  <c r="DL24" i="7"/>
  <c r="DL32" i="7"/>
  <c r="DL26" i="7"/>
  <c r="DL27" i="7"/>
  <c r="DL35" i="7"/>
  <c r="DL25" i="7"/>
  <c r="DL30" i="7"/>
  <c r="DL33" i="7"/>
  <c r="DL31" i="7"/>
  <c r="DL28" i="7"/>
  <c r="DL29" i="7"/>
  <c r="AM32" i="7"/>
  <c r="AP24" i="7"/>
  <c r="BQ34" i="7"/>
  <c r="AU35" i="7"/>
  <c r="BJ33" i="7"/>
  <c r="BA31" i="7"/>
  <c r="AD24" i="7"/>
  <c r="AP26" i="7"/>
  <c r="AN26" i="7"/>
  <c r="AK27" i="7"/>
  <c r="BJ25" i="7"/>
  <c r="DC31" i="7"/>
  <c r="CC35" i="7"/>
  <c r="AN25" i="7"/>
  <c r="CJ26" i="7"/>
  <c r="CH26" i="7"/>
  <c r="AT30" i="7"/>
  <c r="BL24" i="7"/>
  <c r="CT31" i="7"/>
  <c r="CI30" i="7"/>
  <c r="CC32" i="7"/>
  <c r="BV35" i="7"/>
  <c r="Z35" i="7"/>
  <c r="CI26" i="7"/>
  <c r="BZ27" i="7"/>
  <c r="AP35" i="7"/>
  <c r="AL29" i="7"/>
  <c r="CZ29" i="7"/>
  <c r="CV31" i="7"/>
  <c r="AP28" i="7"/>
  <c r="DB31" i="7"/>
  <c r="DB33" i="7"/>
  <c r="BI27" i="7"/>
  <c r="DC33" i="7"/>
  <c r="CI33" i="7"/>
  <c r="AP33" i="7"/>
  <c r="BI29" i="7"/>
  <c r="DC28" i="7"/>
  <c r="CV32" i="7"/>
  <c r="BI33" i="7"/>
  <c r="Z24" i="7"/>
  <c r="CC28" i="7"/>
  <c r="CC26" i="7"/>
  <c r="CV29" i="7"/>
  <c r="DB32" i="7"/>
  <c r="BK27" i="7"/>
  <c r="BD31" i="7"/>
  <c r="CY29" i="7"/>
  <c r="CV33" i="7"/>
  <c r="AO24" i="7"/>
  <c r="BK24" i="7"/>
  <c r="AT27" i="7"/>
  <c r="AT26" i="7"/>
  <c r="BK34" i="7"/>
  <c r="AZ35" i="7"/>
  <c r="CX26" i="7"/>
  <c r="CX28" i="7"/>
  <c r="CV34" i="7"/>
  <c r="CX30" i="7"/>
  <c r="BB24" i="7"/>
  <c r="BK31" i="7"/>
  <c r="BT26" i="7"/>
  <c r="BA25" i="7"/>
  <c r="CX34" i="7"/>
  <c r="DB27" i="7"/>
  <c r="AT24" i="7"/>
  <c r="BK32" i="7"/>
  <c r="BA27" i="7"/>
  <c r="CJ28" i="7"/>
  <c r="BK28" i="7"/>
  <c r="BI34" i="7"/>
  <c r="AZ25" i="7"/>
  <c r="BA34" i="7"/>
  <c r="DB35" i="7"/>
  <c r="DB34" i="7"/>
  <c r="CX27" i="7"/>
  <c r="CI29" i="7"/>
  <c r="CI31" i="7"/>
  <c r="AG24" i="7"/>
  <c r="BA24" i="7"/>
  <c r="CH33" i="7"/>
  <c r="BJ32" i="7"/>
  <c r="BJ29" i="7"/>
  <c r="AZ27" i="7"/>
  <c r="CI28" i="7"/>
  <c r="CJ34" i="7"/>
  <c r="AZ33" i="7"/>
  <c r="AZ31" i="7"/>
  <c r="AI29" i="7"/>
  <c r="AZ34" i="7"/>
  <c r="CW31" i="7"/>
  <c r="CX35" i="7"/>
  <c r="CY34" i="7"/>
  <c r="CQ29" i="7"/>
  <c r="CP25" i="7"/>
  <c r="CP30" i="7"/>
  <c r="CP29" i="7"/>
  <c r="AE31" i="7"/>
  <c r="AE30" i="7"/>
  <c r="AC32" i="7"/>
  <c r="AC29" i="7"/>
  <c r="BP25" i="7"/>
  <c r="BP32" i="7"/>
  <c r="CD25" i="7"/>
  <c r="CD27" i="7"/>
  <c r="DE26" i="7"/>
  <c r="DE25" i="7"/>
  <c r="DE28" i="7"/>
  <c r="AK34" i="7"/>
  <c r="AK28" i="7"/>
  <c r="AK26" i="7"/>
  <c r="AK24" i="7"/>
  <c r="DE32" i="7"/>
  <c r="AU25" i="7"/>
  <c r="AU26" i="7"/>
  <c r="AU31" i="7"/>
  <c r="BX26" i="7"/>
  <c r="AU34" i="7"/>
  <c r="DA28" i="7"/>
  <c r="BH33" i="7"/>
  <c r="BH32" i="7"/>
  <c r="AL34" i="7"/>
  <c r="AL30" i="7"/>
  <c r="AL26" i="7"/>
  <c r="AL28" i="7"/>
  <c r="BD34" i="7"/>
  <c r="BD33" i="7"/>
  <c r="BD35" i="7"/>
  <c r="AB34" i="7"/>
  <c r="AB29" i="7"/>
  <c r="AB24" i="7"/>
  <c r="AB35" i="7"/>
  <c r="AP34" i="7"/>
  <c r="AP31" i="7"/>
  <c r="AP27" i="7"/>
  <c r="CL35" i="7"/>
  <c r="CL28" i="7"/>
  <c r="CL26" i="7"/>
  <c r="CL33" i="7"/>
  <c r="CL27" i="7"/>
  <c r="CQ31" i="7"/>
  <c r="AP30" i="7"/>
  <c r="CP33" i="7"/>
  <c r="AL31" i="7"/>
  <c r="BH31" i="7"/>
  <c r="BW31" i="7"/>
  <c r="BW29" i="7"/>
  <c r="CL25" i="7"/>
  <c r="BZ24" i="7"/>
  <c r="DE33" i="7"/>
  <c r="DE30" i="7"/>
  <c r="AU24" i="7"/>
  <c r="BW35" i="7"/>
  <c r="AM34" i="7"/>
  <c r="AM24" i="7"/>
  <c r="AM30" i="7"/>
  <c r="AK31" i="7"/>
  <c r="AK25" i="7"/>
  <c r="AX26" i="7"/>
  <c r="AX35" i="7"/>
  <c r="AC34" i="7"/>
  <c r="CP35" i="7"/>
  <c r="BJ26" i="7"/>
  <c r="BJ27" i="7"/>
  <c r="BJ34" i="7"/>
  <c r="BJ28" i="7"/>
  <c r="DE35" i="7"/>
  <c r="DE27" i="7"/>
  <c r="AE24" i="7"/>
  <c r="BX32" i="7"/>
  <c r="Z29" i="7"/>
  <c r="BJ24" i="7"/>
  <c r="CQ30" i="7"/>
  <c r="AE33" i="7"/>
  <c r="CQ28" i="7"/>
  <c r="BP28" i="7"/>
  <c r="CQ25" i="7"/>
  <c r="Z34" i="7"/>
  <c r="BP34" i="7"/>
  <c r="DC25" i="7"/>
  <c r="BY28" i="7"/>
  <c r="BY32" i="7"/>
  <c r="DC26" i="7"/>
  <c r="DC35" i="7"/>
  <c r="DE29" i="7"/>
  <c r="CL29" i="7"/>
  <c r="BW32" i="7"/>
  <c r="CQ33" i="7"/>
  <c r="BO25" i="7"/>
  <c r="BO24" i="7"/>
  <c r="AN34" i="7"/>
  <c r="AN28" i="7"/>
  <c r="AN31" i="7"/>
  <c r="AN30" i="7"/>
  <c r="Z32" i="7"/>
  <c r="AE35" i="7"/>
  <c r="DC29" i="7"/>
  <c r="CH29" i="7"/>
  <c r="AT25" i="7"/>
  <c r="CC29" i="7"/>
  <c r="CX31" i="7"/>
  <c r="CY25" i="7"/>
  <c r="CW24" i="7"/>
  <c r="DB30" i="7"/>
  <c r="CW28" i="7"/>
  <c r="CC27" i="7"/>
  <c r="BL33" i="7"/>
  <c r="CW26" i="7"/>
  <c r="CH30" i="7"/>
  <c r="BL32" i="7"/>
  <c r="BA35" i="7"/>
  <c r="AT28" i="7"/>
  <c r="BL31" i="7"/>
  <c r="CH34" i="7"/>
  <c r="CC24" i="7"/>
  <c r="AW25" i="7"/>
  <c r="CZ31" i="7"/>
  <c r="CX25" i="7"/>
  <c r="CW29" i="7"/>
  <c r="CW33" i="7"/>
  <c r="DB28" i="7"/>
  <c r="CY30" i="7"/>
  <c r="CM34" i="7"/>
  <c r="BG25" i="7"/>
  <c r="CU35" i="7"/>
  <c r="DD34" i="7"/>
  <c r="DD32" i="7"/>
  <c r="AD32" i="7"/>
  <c r="CZ34" i="7"/>
  <c r="CZ30" i="7"/>
  <c r="AO25" i="7"/>
  <c r="DA27" i="7"/>
  <c r="AO28" i="7"/>
  <c r="CV26" i="7"/>
  <c r="CV25" i="7"/>
  <c r="CU29" i="7"/>
  <c r="CV24" i="7"/>
  <c r="CV28" i="7"/>
  <c r="CU28" i="7"/>
  <c r="BT35" i="7"/>
  <c r="CM33" i="7"/>
  <c r="AO26" i="7"/>
  <c r="BT27" i="7"/>
  <c r="AI35" i="7"/>
  <c r="BD29" i="7"/>
  <c r="AL33" i="7"/>
  <c r="BU25" i="7"/>
  <c r="CB34" i="7"/>
  <c r="BG26" i="7"/>
  <c r="CU31" i="7"/>
  <c r="DA26" i="7"/>
  <c r="CW25" i="7"/>
  <c r="DD29" i="7"/>
  <c r="CW34" i="7"/>
  <c r="DA34" i="7"/>
  <c r="CV30" i="7"/>
  <c r="CW30" i="7"/>
  <c r="CY27" i="7"/>
  <c r="CZ32" i="7"/>
  <c r="DA32" i="7"/>
  <c r="CU33" i="7"/>
  <c r="AI33" i="7"/>
  <c r="DD35" i="7"/>
  <c r="DD25" i="7"/>
  <c r="AI26" i="7"/>
  <c r="AA32" i="7"/>
  <c r="CP26" i="7"/>
  <c r="CJ31" i="7"/>
  <c r="BQ24" i="7"/>
  <c r="CM30" i="7"/>
  <c r="AG26" i="7"/>
  <c r="AI25" i="7"/>
  <c r="BA28" i="7"/>
  <c r="BP29" i="7"/>
  <c r="BQ31" i="7"/>
  <c r="AA33" i="7"/>
  <c r="BI28" i="7"/>
  <c r="AT32" i="7"/>
  <c r="BN33" i="7"/>
  <c r="BT25" i="7"/>
  <c r="AU33" i="7"/>
  <c r="AL32" i="7"/>
  <c r="DD31" i="7"/>
  <c r="DB26" i="7"/>
  <c r="DA35" i="7"/>
  <c r="DB25" i="7"/>
  <c r="DE34" i="7"/>
  <c r="DD24" i="7"/>
  <c r="DA24" i="7"/>
  <c r="CZ33" i="7"/>
  <c r="DD28" i="7"/>
  <c r="DD30" i="7"/>
  <c r="CU27" i="7"/>
  <c r="CX32" i="7"/>
  <c r="DC32" i="7"/>
  <c r="DD26" i="7"/>
  <c r="CU26" i="7"/>
  <c r="DA30" i="7"/>
  <c r="AI30" i="7"/>
  <c r="BI32" i="7"/>
  <c r="CJ25" i="7"/>
  <c r="BG33" i="7"/>
  <c r="BQ27" i="7"/>
  <c r="CN29" i="7"/>
  <c r="AD29" i="7"/>
  <c r="BG32" i="7"/>
  <c r="CM29" i="7"/>
  <c r="CB32" i="7"/>
  <c r="AI24" i="7"/>
  <c r="BD24" i="7"/>
  <c r="CL30" i="7"/>
  <c r="AL25" i="7"/>
  <c r="AU28" i="7"/>
  <c r="AE32" i="7"/>
  <c r="T35" i="7"/>
  <c r="BQ29" i="7"/>
  <c r="BI31" i="7"/>
  <c r="BL28" i="7"/>
  <c r="BD32" i="7"/>
  <c r="AO35" i="7"/>
  <c r="CJ27" i="7"/>
  <c r="BW26" i="7"/>
  <c r="AU29" i="7"/>
  <c r="DA31" i="7"/>
  <c r="CZ26" i="7"/>
  <c r="CY35" i="7"/>
  <c r="CZ35" i="7"/>
  <c r="DA25" i="7"/>
  <c r="DB29" i="7"/>
  <c r="DC34" i="7"/>
  <c r="DC24" i="7"/>
  <c r="CZ24" i="7"/>
  <c r="CY33" i="7"/>
  <c r="DA33" i="7"/>
  <c r="CZ28" i="7"/>
  <c r="CU30" i="7"/>
  <c r="CV27" i="7"/>
  <c r="DD27" i="7"/>
  <c r="CW32" i="7"/>
  <c r="CY32" i="7"/>
  <c r="BG29" i="7"/>
  <c r="CM31" i="7"/>
  <c r="BN24" i="7"/>
  <c r="CP34" i="7"/>
  <c r="BG24" i="7"/>
  <c r="AI31" i="7"/>
  <c r="CZ25" i="7"/>
  <c r="CZ27" i="7"/>
  <c r="BN32" i="7"/>
  <c r="BQ28" i="7"/>
  <c r="BD30" i="7"/>
  <c r="AL24" i="7"/>
  <c r="BA26" i="7"/>
  <c r="CJ29" i="7"/>
  <c r="BD26" i="7"/>
  <c r="BI24" i="7"/>
  <c r="AG30" i="7"/>
  <c r="CJ30" i="7"/>
  <c r="BQ32" i="7"/>
  <c r="AM26" i="7"/>
  <c r="AG25" i="7"/>
  <c r="BL29" i="7"/>
  <c r="BP31" i="7"/>
  <c r="BD27" i="7"/>
  <c r="CM26" i="7"/>
  <c r="AU32" i="7"/>
  <c r="AL35" i="7"/>
  <c r="CI27" i="7"/>
  <c r="BA29" i="7"/>
  <c r="BW25" i="7"/>
  <c r="AB30" i="7"/>
  <c r="BW24" i="7"/>
  <c r="BD25" i="7"/>
  <c r="AI32" i="7"/>
  <c r="BL26" i="7"/>
  <c r="CY31" i="7"/>
  <c r="DE31" i="7"/>
  <c r="CY26" i="7"/>
  <c r="CV35" i="7"/>
  <c r="CW35" i="7"/>
  <c r="CU25" i="7"/>
  <c r="CX29" i="7"/>
  <c r="DA29" i="7"/>
  <c r="CU34" i="7"/>
  <c r="DE24" i="7"/>
  <c r="CY24" i="7"/>
  <c r="CX33" i="7"/>
  <c r="DD33" i="7"/>
  <c r="CY28" i="7"/>
  <c r="DC30" i="7"/>
  <c r="CW27" i="7"/>
  <c r="DC27" i="7"/>
  <c r="CU32" i="7"/>
  <c r="CR32" i="7"/>
  <c r="CR24" i="7"/>
  <c r="CR29" i="7"/>
  <c r="CR30" i="7"/>
  <c r="CR35" i="7"/>
  <c r="CR26" i="7"/>
  <c r="CR34" i="7"/>
  <c r="CR28" i="7"/>
  <c r="AV28" i="7"/>
  <c r="AV35" i="7"/>
  <c r="AV34" i="7"/>
  <c r="AV26" i="7"/>
  <c r="AV25" i="7"/>
  <c r="AV30" i="7"/>
  <c r="AV32" i="7"/>
  <c r="AV27" i="7"/>
  <c r="AV24" i="7"/>
  <c r="AV33" i="7"/>
  <c r="CE31" i="7"/>
  <c r="CE29" i="7"/>
  <c r="CE25" i="7"/>
  <c r="CE33" i="7"/>
  <c r="CE30" i="7"/>
  <c r="CE28" i="7"/>
  <c r="CE34" i="7"/>
  <c r="CE26" i="7"/>
  <c r="Y27" i="7"/>
  <c r="Y28" i="7"/>
  <c r="Y25" i="7"/>
  <c r="Y26" i="7"/>
  <c r="Y35" i="7"/>
  <c r="Y29" i="7"/>
  <c r="Y34" i="7"/>
  <c r="Y32" i="7"/>
  <c r="Y33" i="7"/>
  <c r="AH34" i="7"/>
  <c r="AH28" i="7"/>
  <c r="AH24" i="7"/>
  <c r="AH26" i="7"/>
  <c r="AH31" i="7"/>
  <c r="AH29" i="7"/>
  <c r="AH35" i="7"/>
  <c r="CB28" i="7"/>
  <c r="AJ34" i="7"/>
  <c r="AJ29" i="7"/>
  <c r="AJ32" i="7"/>
  <c r="AJ28" i="7"/>
  <c r="AJ33" i="7"/>
  <c r="AJ35" i="7"/>
  <c r="AJ27" i="7"/>
  <c r="AJ26" i="7"/>
  <c r="CR25" i="7"/>
  <c r="CT32" i="7"/>
  <c r="CT27" i="7"/>
  <c r="CT33" i="7"/>
  <c r="CT30" i="7"/>
  <c r="CT26" i="7"/>
  <c r="BV31" i="7"/>
  <c r="BV34" i="7"/>
  <c r="BV30" i="7"/>
  <c r="BV26" i="7"/>
  <c r="BV27" i="7"/>
  <c r="BV29" i="7"/>
  <c r="BV25" i="7"/>
  <c r="AY25" i="7"/>
  <c r="AY27" i="7"/>
  <c r="AY35" i="7"/>
  <c r="AY29" i="7"/>
  <c r="AY30" i="7"/>
  <c r="AY33" i="7"/>
  <c r="AY28" i="7"/>
  <c r="AY32" i="7"/>
  <c r="AY26" i="7"/>
  <c r="T27" i="7"/>
  <c r="T26" i="7"/>
  <c r="T28" i="7"/>
  <c r="T25" i="7"/>
  <c r="T31" i="7"/>
  <c r="T34" i="7"/>
  <c r="T32" i="7"/>
  <c r="T29" i="7"/>
  <c r="T30" i="7"/>
  <c r="T33" i="7"/>
  <c r="CE32" i="7"/>
  <c r="AH30" i="7"/>
  <c r="CN30" i="7"/>
  <c r="CN33" i="7"/>
  <c r="AX27" i="7"/>
  <c r="AC25" i="7"/>
  <c r="AC26" i="7"/>
  <c r="AC27" i="7"/>
  <c r="AC28" i="7"/>
  <c r="AC31" i="7"/>
  <c r="AC35" i="7"/>
  <c r="AC24" i="7"/>
  <c r="AC33" i="7"/>
  <c r="AC30" i="7"/>
  <c r="AD34" i="7"/>
  <c r="BZ31" i="7"/>
  <c r="BZ29" i="7"/>
  <c r="BZ26" i="7"/>
  <c r="BZ33" i="7"/>
  <c r="BZ30" i="7"/>
  <c r="BZ25" i="7"/>
  <c r="BZ28" i="7"/>
  <c r="BZ35" i="7"/>
  <c r="CD31" i="7"/>
  <c r="CD28" i="7"/>
  <c r="CD34" i="7"/>
  <c r="CD30" i="7"/>
  <c r="CD26" i="7"/>
  <c r="CD35" i="7"/>
  <c r="CD24" i="7"/>
  <c r="Y30" i="7"/>
  <c r="AY31" i="7"/>
  <c r="BT31" i="7"/>
  <c r="BT28" i="7"/>
  <c r="BT33" i="7"/>
  <c r="BT24" i="7"/>
  <c r="BT29" i="7"/>
  <c r="CD29" i="7"/>
  <c r="BE34" i="7"/>
  <c r="AR34" i="7"/>
  <c r="AR26" i="7"/>
  <c r="AR30" i="7"/>
  <c r="AR24" i="7"/>
  <c r="AR32" i="7"/>
  <c r="AR28" i="7"/>
  <c r="AR35" i="7"/>
  <c r="AR25" i="7"/>
  <c r="AR33" i="7"/>
  <c r="CR27" i="7"/>
  <c r="BC34" i="7"/>
  <c r="BC27" i="7"/>
  <c r="BC26" i="7"/>
  <c r="BC28" i="7"/>
  <c r="BC24" i="7"/>
  <c r="BC33" i="7"/>
  <c r="BC29" i="7"/>
  <c r="BC30" i="7"/>
  <c r="BC31" i="7"/>
  <c r="BC25" i="7"/>
  <c r="Y24" i="7"/>
  <c r="AJ24" i="7"/>
  <c r="AR31" i="7"/>
  <c r="BO31" i="7"/>
  <c r="BV28" i="7"/>
  <c r="CE27" i="7"/>
  <c r="CT34" i="7"/>
  <c r="BZ34" i="7"/>
  <c r="AV31" i="7"/>
  <c r="CE24" i="7"/>
  <c r="BU33" i="7"/>
  <c r="CE35" i="7"/>
  <c r="AV29" i="7"/>
  <c r="BV32" i="7"/>
  <c r="AJ31" i="7"/>
  <c r="AW31" i="7"/>
  <c r="AW33" i="7"/>
  <c r="AW29" i="7"/>
  <c r="AW34" i="7"/>
  <c r="AW28" i="7"/>
  <c r="AW30" i="7"/>
  <c r="AW32" i="7"/>
  <c r="AW27" i="7"/>
  <c r="AW35" i="7"/>
  <c r="AW26" i="7"/>
  <c r="AR27" i="7"/>
  <c r="BB33" i="7"/>
  <c r="BB29" i="7"/>
  <c r="BB28" i="7"/>
  <c r="BB25" i="7"/>
  <c r="BB27" i="7"/>
  <c r="BB35" i="7"/>
  <c r="BB26" i="7"/>
  <c r="AH32" i="7"/>
  <c r="BY31" i="7"/>
  <c r="BY30" i="7"/>
  <c r="BY33" i="7"/>
  <c r="BY25" i="7"/>
  <c r="BY29" i="7"/>
  <c r="BY24" i="7"/>
  <c r="BY34" i="7"/>
  <c r="BY27" i="7"/>
  <c r="BY35" i="7"/>
  <c r="CT28" i="7"/>
  <c r="AY34" i="7"/>
  <c r="CB31" i="7"/>
  <c r="CB24" i="7"/>
  <c r="CB27" i="7"/>
  <c r="CB29" i="7"/>
  <c r="CB33" i="7"/>
  <c r="CB30" i="7"/>
  <c r="CB25" i="7"/>
  <c r="CK32" i="7"/>
  <c r="CK24" i="7"/>
  <c r="CK33" i="7"/>
  <c r="CK27" i="7"/>
  <c r="CK26" i="7"/>
  <c r="CK30" i="7"/>
  <c r="CK25" i="7"/>
  <c r="CK34" i="7"/>
  <c r="CK29" i="7"/>
  <c r="CN32" i="7"/>
  <c r="CN24" i="7"/>
  <c r="CN25" i="7"/>
  <c r="CN28" i="7"/>
  <c r="CN26" i="7"/>
  <c r="CN35" i="7"/>
  <c r="CN34" i="7"/>
  <c r="AY24" i="7"/>
  <c r="CT29" i="7"/>
  <c r="AJ30" i="7"/>
  <c r="CR33" i="7"/>
  <c r="BE30" i="7"/>
  <c r="BE32" i="7"/>
  <c r="BE35" i="7"/>
  <c r="BE24" i="7"/>
  <c r="BE26" i="7"/>
  <c r="BE31" i="7"/>
  <c r="BE33" i="7"/>
  <c r="BE27" i="7"/>
  <c r="BE28" i="7"/>
  <c r="BE25" i="7"/>
  <c r="AH25" i="7"/>
  <c r="BX31" i="7"/>
  <c r="BX24" i="7"/>
  <c r="BX29" i="7"/>
  <c r="BX25" i="7"/>
  <c r="BX30" i="7"/>
  <c r="BX27" i="7"/>
  <c r="BX28" i="7"/>
  <c r="BX35" i="7"/>
  <c r="CK28" i="7"/>
  <c r="BC32" i="7"/>
  <c r="CN27" i="7"/>
  <c r="AH33" i="7"/>
  <c r="BU31" i="7"/>
  <c r="BU26" i="7"/>
  <c r="BU35" i="7"/>
  <c r="BU32" i="7"/>
  <c r="BU27" i="7"/>
  <c r="BU24" i="7"/>
  <c r="BU29" i="7"/>
  <c r="BU28" i="7"/>
  <c r="BH35" i="7"/>
  <c r="BH30" i="7"/>
  <c r="BH27" i="7"/>
  <c r="BH25" i="7"/>
  <c r="BH24" i="7"/>
  <c r="BH26" i="7"/>
  <c r="BH34" i="7"/>
  <c r="BH29" i="7"/>
  <c r="BH28" i="7"/>
  <c r="BX34" i="7"/>
  <c r="AA27" i="7"/>
  <c r="AA25" i="7"/>
  <c r="AA26" i="7"/>
  <c r="AA28" i="7"/>
  <c r="AA30" i="7"/>
  <c r="AA35" i="7"/>
  <c r="AA29" i="7"/>
  <c r="AA34" i="7"/>
  <c r="BV24" i="7"/>
  <c r="CK31" i="7"/>
  <c r="BO35" i="7"/>
  <c r="BO30" i="7"/>
  <c r="BO33" i="7"/>
  <c r="BO32" i="7"/>
  <c r="BO26" i="7"/>
  <c r="BO29" i="7"/>
  <c r="BO34" i="7"/>
  <c r="BO28" i="7"/>
  <c r="CT35" i="7"/>
  <c r="AX29" i="7"/>
  <c r="AX30" i="7"/>
  <c r="AX33" i="7"/>
  <c r="AX34" i="7"/>
  <c r="AX31" i="7"/>
  <c r="AX28" i="7"/>
  <c r="AX24" i="7"/>
  <c r="AD28" i="7"/>
  <c r="AD26" i="7"/>
  <c r="AD25" i="7"/>
  <c r="AD27" i="7"/>
  <c r="AD33" i="7"/>
  <c r="AD35" i="7"/>
  <c r="AD31" i="7"/>
  <c r="AX32" i="7"/>
  <c r="CB26" i="7"/>
  <c r="CK35" i="7"/>
  <c r="BU30" i="7"/>
  <c r="BB31" i="7"/>
  <c r="AA31" i="7"/>
  <c r="BB30" i="7"/>
  <c r="CD33" i="7"/>
  <c r="BO27" i="7"/>
  <c r="AX25" i="7"/>
  <c r="AO34" i="7"/>
  <c r="AO32" i="7"/>
  <c r="AO30" i="7"/>
  <c r="AO27" i="7"/>
  <c r="AO33" i="7"/>
  <c r="AO29" i="7"/>
  <c r="BB34" i="7"/>
  <c r="AB32" i="7"/>
  <c r="AE27" i="7"/>
  <c r="AE28" i="7"/>
  <c r="AE25" i="7"/>
  <c r="AE26" i="7"/>
  <c r="BW27" i="7"/>
  <c r="BK30" i="7"/>
  <c r="BK35" i="7"/>
  <c r="CM27" i="7"/>
  <c r="AG33" i="7"/>
  <c r="CL34" i="7"/>
  <c r="AM28" i="7"/>
  <c r="BL34" i="7"/>
  <c r="BL25" i="7"/>
  <c r="BA30" i="7"/>
  <c r="BP27" i="7"/>
  <c r="AP32" i="7"/>
  <c r="AG29" i="7"/>
  <c r="CP24" i="7"/>
  <c r="CP32" i="7"/>
  <c r="AT35" i="7"/>
  <c r="AM31" i="7"/>
  <c r="BN30" i="7"/>
  <c r="BN35" i="7"/>
  <c r="AN35" i="7"/>
  <c r="BK33" i="7"/>
  <c r="AT33" i="7"/>
  <c r="BN27" i="7"/>
  <c r="AK32" i="7"/>
  <c r="AN29" i="7"/>
  <c r="AK29" i="7"/>
  <c r="BK26" i="7"/>
  <c r="BP26" i="7"/>
  <c r="AE34" i="7"/>
  <c r="AG35" i="7"/>
  <c r="AM35" i="7"/>
  <c r="CQ32" i="7"/>
  <c r="CQ24" i="7"/>
  <c r="AG28" i="7"/>
  <c r="BG34" i="7"/>
  <c r="BN25" i="7"/>
  <c r="BW34" i="7"/>
  <c r="Z25" i="7"/>
  <c r="Z26" i="7"/>
  <c r="Z28" i="7"/>
  <c r="Z27" i="7"/>
  <c r="AT31" i="7"/>
  <c r="Z31" i="7"/>
  <c r="AG32" i="7"/>
  <c r="AP29" i="7"/>
  <c r="AB26" i="7"/>
  <c r="AB27" i="7"/>
  <c r="AB25" i="7"/>
  <c r="AB28" i="7"/>
  <c r="CP31" i="7"/>
  <c r="AG31" i="7"/>
  <c r="BK29" i="7"/>
  <c r="BN29" i="7"/>
  <c r="BW28" i="7"/>
  <c r="AG27" i="7"/>
  <c r="AI27" i="7"/>
  <c r="CI32" i="7"/>
  <c r="CI24" i="7"/>
  <c r="CP28" i="7"/>
  <c r="BN28" i="7"/>
  <c r="CI25" i="7"/>
  <c r="AK35" i="7"/>
  <c r="BP33" i="7"/>
  <c r="CP27" i="7"/>
  <c r="CJ32" i="7"/>
  <c r="CJ24" i="7"/>
  <c r="AN33" i="7"/>
  <c r="CQ34" i="7"/>
  <c r="CJ35" i="7"/>
  <c r="BQ35" i="7"/>
  <c r="BQ30" i="7"/>
  <c r="AU30" i="7"/>
  <c r="AM29" i="7"/>
  <c r="BN26" i="7"/>
  <c r="CL32" i="7"/>
  <c r="CL24" i="7"/>
  <c r="CL31" i="7"/>
  <c r="AE29" i="7"/>
  <c r="BG35" i="7"/>
  <c r="BG30" i="7"/>
  <c r="CM32" i="7"/>
  <c r="CM24" i="7"/>
  <c r="AM25" i="7"/>
  <c r="BL30" i="7"/>
  <c r="BL35" i="7"/>
  <c r="BG31" i="7"/>
  <c r="AN27" i="7"/>
  <c r="CQ26" i="7"/>
  <c r="AB33" i="7"/>
  <c r="CM28" i="7"/>
  <c r="BG28" i="7"/>
  <c r="CM25" i="7"/>
  <c r="CH32" i="7"/>
  <c r="CH24" i="7"/>
  <c r="BP35" i="7"/>
  <c r="BP30" i="7"/>
  <c r="CH27" i="7"/>
  <c r="AT29" i="7"/>
  <c r="AM33" i="7"/>
  <c r="CI34" i="7"/>
  <c r="AI28" i="7"/>
  <c r="CQ35" i="7"/>
  <c r="BN34" i="7"/>
  <c r="CC25" i="7"/>
  <c r="CC30" i="7"/>
  <c r="BW30" i="7"/>
  <c r="BQ25" i="7"/>
  <c r="CC34" i="7"/>
  <c r="AB31" i="7"/>
  <c r="CC33" i="7"/>
  <c r="BW33" i="7"/>
  <c r="BJ30" i="7"/>
  <c r="BJ35" i="7"/>
  <c r="AN32" i="7"/>
  <c r="BI30" i="7"/>
  <c r="BI35" i="7"/>
  <c r="AS161" i="7"/>
  <c r="AO161" i="7"/>
  <c r="AQ161" i="7"/>
  <c r="AR161" i="7"/>
  <c r="AF60" i="7"/>
  <c r="AE60" i="7"/>
  <c r="AG60" i="7"/>
  <c r="Y60" i="7"/>
  <c r="AF161" i="7"/>
  <c r="Y161" i="7"/>
  <c r="AE161" i="7"/>
  <c r="AG161" i="7"/>
  <c r="AF110" i="7"/>
  <c r="AE110" i="7"/>
  <c r="AG110" i="7"/>
  <c r="Y110" i="7"/>
  <c r="AR60" i="7"/>
  <c r="AO60" i="7"/>
  <c r="AQ60" i="7"/>
  <c r="AS60" i="7"/>
  <c r="AR110" i="7"/>
  <c r="AO110" i="7"/>
  <c r="AQ110" i="7"/>
  <c r="AS110" i="7"/>
  <c r="J154" i="7" l="1"/>
  <c r="O197" i="7"/>
  <c r="L104" i="7"/>
  <c r="H104" i="7"/>
  <c r="O150" i="7"/>
  <c r="F205" i="7"/>
  <c r="F154" i="7"/>
  <c r="G154" i="7"/>
  <c r="O103" i="7"/>
  <c r="O200" i="7"/>
  <c r="O194" i="7"/>
  <c r="O99" i="7"/>
  <c r="O147" i="7"/>
  <c r="O144" i="7"/>
  <c r="K154" i="7"/>
  <c r="O204" i="7"/>
  <c r="M104" i="7"/>
  <c r="O96" i="7"/>
  <c r="O94" i="7"/>
  <c r="O152" i="7"/>
  <c r="O92" i="7"/>
  <c r="T98" i="7"/>
  <c r="C104" i="7"/>
  <c r="AE102" i="7"/>
  <c r="M205" i="7"/>
  <c r="N205" i="7"/>
  <c r="O145" i="7"/>
  <c r="D205" i="7"/>
  <c r="O148" i="7"/>
  <c r="O149" i="7"/>
  <c r="O203" i="7"/>
  <c r="J104" i="7"/>
  <c r="O151" i="7"/>
  <c r="O98" i="7"/>
  <c r="O193" i="7"/>
  <c r="T199" i="7"/>
  <c r="C205" i="7"/>
  <c r="AE203" i="7"/>
  <c r="O153" i="7"/>
  <c r="K205" i="7"/>
  <c r="O196" i="7"/>
  <c r="L205" i="7"/>
  <c r="O95" i="7"/>
  <c r="O101" i="7"/>
  <c r="G205" i="7"/>
  <c r="O93" i="7"/>
  <c r="D104" i="7"/>
  <c r="J205" i="7"/>
  <c r="H205" i="7"/>
  <c r="I154" i="7"/>
  <c r="D154" i="7"/>
  <c r="O146" i="7"/>
  <c r="H154" i="7"/>
  <c r="G104" i="7"/>
  <c r="O195" i="7"/>
  <c r="O199" i="7"/>
  <c r="O102" i="7"/>
  <c r="O143" i="7"/>
  <c r="I205" i="7"/>
  <c r="N154" i="7"/>
  <c r="O100" i="7"/>
  <c r="E104" i="7"/>
  <c r="O97" i="7"/>
  <c r="K104" i="7"/>
  <c r="O202" i="7"/>
  <c r="E154" i="7"/>
  <c r="N104" i="7"/>
  <c r="I104" i="7"/>
  <c r="O201" i="7"/>
  <c r="O198" i="7"/>
  <c r="O142" i="7"/>
  <c r="T148" i="7"/>
  <c r="AE152" i="7"/>
  <c r="C154" i="7"/>
  <c r="M154" i="7"/>
  <c r="L154" i="7"/>
  <c r="E205" i="7"/>
  <c r="C24" i="7"/>
  <c r="C39" i="7" s="1"/>
  <c r="K35" i="7"/>
  <c r="K50" i="7" s="1"/>
  <c r="K29" i="7"/>
  <c r="I24" i="7"/>
  <c r="G29" i="7"/>
  <c r="G28" i="7"/>
  <c r="G43" i="7" s="1"/>
  <c r="X45" i="7" s="1"/>
  <c r="I32" i="7"/>
  <c r="I47" i="7" s="1"/>
  <c r="D34" i="7"/>
  <c r="D49" i="7" s="1"/>
  <c r="N35" i="7"/>
  <c r="N50" i="7" s="1"/>
  <c r="AE45" i="7" s="1"/>
  <c r="D27" i="7"/>
  <c r="D42" i="7" s="1"/>
  <c r="F29" i="7"/>
  <c r="G31" i="7"/>
  <c r="G46" i="7" s="1"/>
  <c r="D32" i="7"/>
  <c r="D47" i="7" s="1"/>
  <c r="I26" i="7"/>
  <c r="I41" i="7" s="1"/>
  <c r="G33" i="7"/>
  <c r="G48" i="7" s="1"/>
  <c r="E33" i="7"/>
  <c r="E48" i="7" s="1"/>
  <c r="E29" i="7"/>
  <c r="I29" i="7"/>
  <c r="K27" i="7"/>
  <c r="K42" i="7" s="1"/>
  <c r="D35" i="7"/>
  <c r="D50" i="7" s="1"/>
  <c r="E26" i="7"/>
  <c r="E41" i="7" s="1"/>
  <c r="V45" i="7" s="1"/>
  <c r="G34" i="7"/>
  <c r="G49" i="7" s="1"/>
  <c r="F26" i="7"/>
  <c r="F41" i="7" s="1"/>
  <c r="J24" i="7"/>
  <c r="E31" i="7"/>
  <c r="E46" i="7" s="1"/>
  <c r="E34" i="7"/>
  <c r="E49" i="7" s="1"/>
  <c r="E35" i="7"/>
  <c r="E50" i="7" s="1"/>
  <c r="E24" i="7"/>
  <c r="N30" i="7"/>
  <c r="N45" i="7" s="1"/>
  <c r="I30" i="7"/>
  <c r="I45" i="7" s="1"/>
  <c r="Z45" i="7" s="1"/>
  <c r="M30" i="7"/>
  <c r="M45" i="7" s="1"/>
  <c r="N25" i="7"/>
  <c r="N40" i="7" s="1"/>
  <c r="D33" i="7"/>
  <c r="D48" i="7" s="1"/>
  <c r="L25" i="7"/>
  <c r="L40" i="7" s="1"/>
  <c r="G30" i="7"/>
  <c r="G45" i="7" s="1"/>
  <c r="G27" i="7"/>
  <c r="G42" i="7" s="1"/>
  <c r="F31" i="7"/>
  <c r="F46" i="7" s="1"/>
  <c r="D31" i="7"/>
  <c r="D46" i="7" s="1"/>
  <c r="E27" i="7"/>
  <c r="E42" i="7" s="1"/>
  <c r="F24" i="7"/>
  <c r="I35" i="7"/>
  <c r="I50" i="7" s="1"/>
  <c r="J35" i="7"/>
  <c r="J50" i="7" s="1"/>
  <c r="H24" i="7"/>
  <c r="C30" i="7"/>
  <c r="C45" i="7" s="1"/>
  <c r="H32" i="7"/>
  <c r="E32" i="7"/>
  <c r="E47" i="7" s="1"/>
  <c r="G35" i="7"/>
  <c r="G50" i="7" s="1"/>
  <c r="D30" i="7"/>
  <c r="D45" i="7" s="1"/>
  <c r="F30" i="7"/>
  <c r="F45" i="7" s="1"/>
  <c r="K24" i="7"/>
  <c r="I34" i="7"/>
  <c r="I49" i="7" s="1"/>
  <c r="D29" i="7"/>
  <c r="H31" i="7"/>
  <c r="F34" i="7"/>
  <c r="F49" i="7" s="1"/>
  <c r="J28" i="7"/>
  <c r="J43" i="7" s="1"/>
  <c r="F33" i="7"/>
  <c r="F48" i="7" s="1"/>
  <c r="D24" i="7"/>
  <c r="G32" i="7"/>
  <c r="G47" i="7" s="1"/>
  <c r="M24" i="7"/>
  <c r="M27" i="7"/>
  <c r="M42" i="7" s="1"/>
  <c r="N33" i="7"/>
  <c r="N48" i="7" s="1"/>
  <c r="L30" i="7"/>
  <c r="L45" i="7" s="1"/>
  <c r="F27" i="7"/>
  <c r="F42" i="7" s="1"/>
  <c r="W45" i="7" s="1"/>
  <c r="N24" i="7"/>
  <c r="E25" i="7"/>
  <c r="E40" i="7" s="1"/>
  <c r="M25" i="7"/>
  <c r="M40" i="7" s="1"/>
  <c r="F35" i="7"/>
  <c r="F50" i="7" s="1"/>
  <c r="L29" i="7"/>
  <c r="K34" i="7"/>
  <c r="K49" i="7" s="1"/>
  <c r="N31" i="7"/>
  <c r="N46" i="7" s="1"/>
  <c r="L34" i="7"/>
  <c r="L49" i="7" s="1"/>
  <c r="L32" i="7"/>
  <c r="L47" i="7" s="1"/>
  <c r="G25" i="7"/>
  <c r="G40" i="7" s="1"/>
  <c r="J26" i="7"/>
  <c r="J41" i="7" s="1"/>
  <c r="I33" i="7"/>
  <c r="I48" i="7" s="1"/>
  <c r="G26" i="7"/>
  <c r="G41" i="7" s="1"/>
  <c r="G24" i="7"/>
  <c r="F32" i="7"/>
  <c r="F47" i="7" s="1"/>
  <c r="F25" i="7"/>
  <c r="F40" i="7" s="1"/>
  <c r="E30" i="7"/>
  <c r="E45" i="7" s="1"/>
  <c r="N29" i="7"/>
  <c r="M32" i="7"/>
  <c r="M47" i="7" s="1"/>
  <c r="H29" i="7"/>
  <c r="C35" i="7"/>
  <c r="C50" i="7" s="1"/>
  <c r="C27" i="7"/>
  <c r="C42" i="7" s="1"/>
  <c r="H35" i="7"/>
  <c r="I25" i="7"/>
  <c r="I40" i="7" s="1"/>
  <c r="K31" i="7"/>
  <c r="K46" i="7" s="1"/>
  <c r="M26" i="7"/>
  <c r="M41" i="7" s="1"/>
  <c r="K32" i="7"/>
  <c r="K47" i="7" s="1"/>
  <c r="AB45" i="7" s="1"/>
  <c r="J25" i="7"/>
  <c r="J40" i="7" s="1"/>
  <c r="L31" i="7"/>
  <c r="L46" i="7" s="1"/>
  <c r="C31" i="7"/>
  <c r="C46" i="7" s="1"/>
  <c r="H26" i="7"/>
  <c r="K30" i="7"/>
  <c r="K45" i="7" s="1"/>
  <c r="N28" i="7"/>
  <c r="N43" i="7" s="1"/>
  <c r="C29" i="7"/>
  <c r="C44" i="7" s="1"/>
  <c r="J32" i="7"/>
  <c r="J47" i="7" s="1"/>
  <c r="N27" i="7"/>
  <c r="N42" i="7" s="1"/>
  <c r="C32" i="7"/>
  <c r="C47" i="7" s="1"/>
  <c r="L35" i="7"/>
  <c r="L50" i="7" s="1"/>
  <c r="D26" i="7"/>
  <c r="D41" i="7" s="1"/>
  <c r="N32" i="7"/>
  <c r="N47" i="7" s="1"/>
  <c r="M31" i="7"/>
  <c r="M46" i="7" s="1"/>
  <c r="J27" i="7"/>
  <c r="J42" i="7" s="1"/>
  <c r="D25" i="7"/>
  <c r="D40" i="7" s="1"/>
  <c r="U45" i="7" s="1"/>
  <c r="L28" i="7"/>
  <c r="L43" i="7" s="1"/>
  <c r="C25" i="7"/>
  <c r="C40" i="7" s="1"/>
  <c r="D28" i="7"/>
  <c r="D43" i="7" s="1"/>
  <c r="H25" i="7"/>
  <c r="L33" i="7"/>
  <c r="L48" i="7" s="1"/>
  <c r="AC45" i="7" s="1"/>
  <c r="E28" i="7"/>
  <c r="E43" i="7" s="1"/>
  <c r="F28" i="7"/>
  <c r="F43" i="7" s="1"/>
  <c r="I31" i="7"/>
  <c r="I46" i="7" s="1"/>
  <c r="K33" i="7"/>
  <c r="K48" i="7" s="1"/>
  <c r="K28" i="7"/>
  <c r="K43" i="7" s="1"/>
  <c r="I27" i="7"/>
  <c r="I42" i="7" s="1"/>
  <c r="M35" i="7"/>
  <c r="M50" i="7" s="1"/>
  <c r="J34" i="7"/>
  <c r="J49" i="7" s="1"/>
  <c r="H30" i="7"/>
  <c r="L27" i="7"/>
  <c r="L42" i="7" s="1"/>
  <c r="C28" i="7"/>
  <c r="C43" i="7" s="1"/>
  <c r="H28" i="7"/>
  <c r="M29" i="7"/>
  <c r="K26" i="7"/>
  <c r="K41" i="7" s="1"/>
  <c r="J30" i="7"/>
  <c r="J45" i="7" s="1"/>
  <c r="H34" i="7"/>
  <c r="N34" i="7"/>
  <c r="N49" i="7" s="1"/>
  <c r="L24" i="7"/>
  <c r="M28" i="7"/>
  <c r="M43" i="7" s="1"/>
  <c r="C34" i="7"/>
  <c r="C49" i="7" s="1"/>
  <c r="K25" i="7"/>
  <c r="K40" i="7" s="1"/>
  <c r="I28" i="7"/>
  <c r="I43" i="7" s="1"/>
  <c r="N26" i="7"/>
  <c r="N41" i="7" s="1"/>
  <c r="J31" i="7"/>
  <c r="J46" i="7" s="1"/>
  <c r="AA45" i="7" s="1"/>
  <c r="M33" i="7"/>
  <c r="M48" i="7" s="1"/>
  <c r="J29" i="7"/>
  <c r="M34" i="7"/>
  <c r="M49" i="7" s="1"/>
  <c r="AD45" i="7" s="1"/>
  <c r="L26" i="7"/>
  <c r="L41" i="7" s="1"/>
  <c r="C33" i="7"/>
  <c r="C48" i="7" s="1"/>
  <c r="C26" i="7"/>
  <c r="C41" i="7" s="1"/>
  <c r="H33" i="7"/>
  <c r="H27" i="7"/>
  <c r="J33" i="7"/>
  <c r="J48" i="7" s="1"/>
  <c r="T45" i="7" l="1"/>
  <c r="EI24" i="7"/>
  <c r="H43" i="7"/>
  <c r="O43" i="7" s="1"/>
  <c r="F44" i="7"/>
  <c r="G44" i="7"/>
  <c r="I39" i="7"/>
  <c r="F39" i="7"/>
  <c r="M39" i="7"/>
  <c r="K44" i="7"/>
  <c r="N39" i="7"/>
  <c r="H50" i="7"/>
  <c r="O50" i="7" s="1"/>
  <c r="D39" i="7"/>
  <c r="EJ25" i="7" s="1"/>
  <c r="E39" i="7"/>
  <c r="H40" i="7"/>
  <c r="O40" i="7" s="1"/>
  <c r="H41" i="7"/>
  <c r="O41" i="7" s="1"/>
  <c r="N44" i="7"/>
  <c r="N51" i="7" s="1"/>
  <c r="H46" i="7"/>
  <c r="O46" i="7" s="1"/>
  <c r="H44" i="7"/>
  <c r="Y45" i="7" s="1"/>
  <c r="J44" i="7"/>
  <c r="D44" i="7"/>
  <c r="J39" i="7"/>
  <c r="L44" i="7"/>
  <c r="K39" i="7"/>
  <c r="G39" i="7"/>
  <c r="EM28" i="7" s="1"/>
  <c r="H42" i="7"/>
  <c r="O42" i="7" s="1"/>
  <c r="H48" i="7"/>
  <c r="O48" i="7" s="1"/>
  <c r="M44" i="7"/>
  <c r="M51" i="7" s="1"/>
  <c r="I44" i="7"/>
  <c r="L39" i="7"/>
  <c r="ER33" i="7" s="1"/>
  <c r="H47" i="7"/>
  <c r="O47" i="7" s="1"/>
  <c r="E44" i="7"/>
  <c r="H45" i="7"/>
  <c r="O45" i="7" s="1"/>
  <c r="H49" i="7"/>
  <c r="O49" i="7" s="1"/>
  <c r="H39" i="7"/>
  <c r="C51" i="7"/>
  <c r="K51" i="7" l="1"/>
  <c r="EQ32" i="7"/>
  <c r="F51" i="7"/>
  <c r="EL27" i="7"/>
  <c r="J51" i="7"/>
  <c r="EP31" i="7"/>
  <c r="ET35" i="7"/>
  <c r="ES34" i="7"/>
  <c r="EO30" i="7"/>
  <c r="EN29" i="7"/>
  <c r="AE49" i="7"/>
  <c r="EK26" i="7"/>
  <c r="G51" i="7"/>
  <c r="E51" i="7"/>
  <c r="O44" i="7"/>
  <c r="D51" i="7"/>
  <c r="L51" i="7"/>
  <c r="I51" i="7"/>
  <c r="H51" i="7"/>
  <c r="O39" i="7"/>
</calcChain>
</file>

<file path=xl/sharedStrings.xml><?xml version="1.0" encoding="utf-8"?>
<sst xmlns="http://schemas.openxmlformats.org/spreadsheetml/2006/main" count="1872" uniqueCount="245">
  <si>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</si>
  <si>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</si>
  <si>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</si>
  <si>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</si>
  <si>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</si>
  <si>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</si>
  <si>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</si>
  <si>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</si>
  <si>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</si>
  <si>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</si>
  <si>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</si>
  <si>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</si>
  <si>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</si>
  <si>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</si>
  <si>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</si>
  <si>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</si>
  <si>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</si>
  <si>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</si>
  <si>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</si>
  <si>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</si>
  <si>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</si>
  <si>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</si>
  <si>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1 18</t>
  </si>
  <si>
    <t>1 17</t>
  </si>
  <si>
    <t>∑</t>
  </si>
  <si>
    <t>∑²</t>
  </si>
  <si>
    <t>1 13</t>
  </si>
  <si>
    <t>b3</t>
  </si>
  <si>
    <t>b4</t>
  </si>
  <si>
    <t>b5</t>
  </si>
  <si>
    <t>b6</t>
  </si>
  <si>
    <t>E</t>
  </si>
  <si>
    <t>O</t>
  </si>
  <si>
    <t>1 22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</si>
  <si>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</si>
  <si>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</si>
  <si>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</si>
  <si>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</si>
  <si>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</si>
  <si>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</si>
  <si>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</si>
  <si>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</si>
  <si>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</si>
  <si>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</si>
  <si>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</si>
  <si>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</si>
  <si>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</si>
  <si>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T17</t>
  </si>
  <si>
    <t>T18</t>
  </si>
  <si>
    <t>T20</t>
  </si>
  <si>
    <t>1 13 LN</t>
  </si>
  <si>
    <t>1 17 LN</t>
  </si>
  <si>
    <t>1 18 LN</t>
  </si>
  <si>
    <t>1 22 LN</t>
  </si>
  <si>
    <t>1/ 1 22</t>
  </si>
  <si>
    <t>1/ 1 18</t>
  </si>
  <si>
    <t>1/ 1 17</t>
  </si>
  <si>
    <t>1/ 1 13</t>
  </si>
  <si>
    <t>ND(11)</t>
  </si>
  <si>
    <t>ND(22)</t>
  </si>
  <si>
    <t>ND(33)</t>
  </si>
  <si>
    <t>ND(32)</t>
  </si>
  <si>
    <t>ND(31)</t>
  </si>
  <si>
    <t>ND(21)</t>
  </si>
  <si>
    <t>ND(23)</t>
  </si>
  <si>
    <t>ND(12)</t>
  </si>
  <si>
    <t>ND(13)</t>
  </si>
  <si>
    <t>MEDIA bx1</t>
  </si>
  <si>
    <t>u= Vector de medias</t>
  </si>
  <si>
    <t>NDs-u</t>
  </si>
  <si>
    <t>NDs-u Transpuestos</t>
  </si>
  <si>
    <t>PCA</t>
  </si>
  <si>
    <t xml:space="preserve">1 / PCA </t>
  </si>
  <si>
    <t xml:space="preserve">LN (1 / PCA) </t>
  </si>
  <si>
    <t>Columna 1</t>
  </si>
  <si>
    <t>Columna 2</t>
  </si>
  <si>
    <t>Columna 3</t>
  </si>
  <si>
    <t>Columna 4</t>
  </si>
  <si>
    <t>Columna 5</t>
  </si>
  <si>
    <t>Columna 6</t>
  </si>
  <si>
    <t>Columna 7</t>
  </si>
  <si>
    <t>Columna 8</t>
  </si>
  <si>
    <t>Columna 9</t>
  </si>
  <si>
    <t>Columna 10</t>
  </si>
  <si>
    <t>Columna 11</t>
  </si>
  <si>
    <t>Columna 12</t>
  </si>
  <si>
    <t>suma</t>
  </si>
  <si>
    <t>FILAS</t>
  </si>
  <si>
    <t>COLUMNAS</t>
  </si>
  <si>
    <t>ID</t>
  </si>
  <si>
    <t>GRIDCODE</t>
  </si>
  <si>
    <t>b1mean</t>
  </si>
  <si>
    <t>b1median</t>
  </si>
  <si>
    <t>b1stdev</t>
  </si>
  <si>
    <t>b1min</t>
  </si>
  <si>
    <t>b1max</t>
  </si>
  <si>
    <t>b2mean</t>
  </si>
  <si>
    <t>b2median</t>
  </si>
  <si>
    <t>b2stdev</t>
  </si>
  <si>
    <t>b2min</t>
  </si>
  <si>
    <t>b2max</t>
  </si>
  <si>
    <t>b3mean</t>
  </si>
  <si>
    <t>b3median</t>
  </si>
  <si>
    <t>b3stdev</t>
  </si>
  <si>
    <t>b3min</t>
  </si>
  <si>
    <t>b3max</t>
  </si>
  <si>
    <t>b5mean</t>
  </si>
  <si>
    <t>b5median</t>
  </si>
  <si>
    <t>b5stdev</t>
  </si>
  <si>
    <t>b5min</t>
  </si>
  <si>
    <t>b5max</t>
  </si>
  <si>
    <t>b6mean</t>
  </si>
  <si>
    <t>b6median</t>
  </si>
  <si>
    <t>b6stdev</t>
  </si>
  <si>
    <t>b6min</t>
  </si>
  <si>
    <t>b6max</t>
  </si>
  <si>
    <t>b7mean</t>
  </si>
  <si>
    <t>b7median</t>
  </si>
  <si>
    <t>b7stdev</t>
  </si>
  <si>
    <t>b7min</t>
  </si>
  <si>
    <t>b7max</t>
  </si>
  <si>
    <t>b8mean</t>
  </si>
  <si>
    <t>b8median</t>
  </si>
  <si>
    <t>b8stdev</t>
  </si>
  <si>
    <t>b8min</t>
  </si>
  <si>
    <t>b8max</t>
  </si>
  <si>
    <t>b9mean</t>
  </si>
  <si>
    <t>b9median</t>
  </si>
  <si>
    <t>b9stdev</t>
  </si>
  <si>
    <t>b9min</t>
  </si>
  <si>
    <t>b9max</t>
  </si>
  <si>
    <t>b10mean</t>
  </si>
  <si>
    <t>b10median</t>
  </si>
  <si>
    <t>b10stdev</t>
  </si>
  <si>
    <t>b10min</t>
  </si>
  <si>
    <t>b10max</t>
  </si>
  <si>
    <t>b11mean</t>
  </si>
  <si>
    <t>b11median</t>
  </si>
  <si>
    <t>b11stdev</t>
  </si>
  <si>
    <t>b11min</t>
  </si>
  <si>
    <t>b11max</t>
  </si>
  <si>
    <t>b12mean</t>
  </si>
  <si>
    <t>b12median</t>
  </si>
  <si>
    <t>b12stdev</t>
  </si>
  <si>
    <t>b12min</t>
  </si>
  <si>
    <t>b12max</t>
  </si>
  <si>
    <t>b13mean</t>
  </si>
  <si>
    <t>b13median</t>
  </si>
  <si>
    <t>b13stdev</t>
  </si>
  <si>
    <t>b13min</t>
  </si>
  <si>
    <t>b13max</t>
  </si>
  <si>
    <t>b14mean</t>
  </si>
  <si>
    <t>b14median</t>
  </si>
  <si>
    <t>b14stdev</t>
  </si>
  <si>
    <t>b14min</t>
  </si>
  <si>
    <t>b14max</t>
  </si>
  <si>
    <t>b15mean</t>
  </si>
  <si>
    <t>b15median</t>
  </si>
  <si>
    <t>b15stdev</t>
  </si>
  <si>
    <t>b15min</t>
  </si>
  <si>
    <t>b15max</t>
  </si>
  <si>
    <t>b16mean</t>
  </si>
  <si>
    <t>b16median</t>
  </si>
  <si>
    <t>b16stdev</t>
  </si>
  <si>
    <t>b16min</t>
  </si>
  <si>
    <t>b16max</t>
  </si>
  <si>
    <t>b17mean</t>
  </si>
  <si>
    <t>b17median</t>
  </si>
  <si>
    <t>b17stdev</t>
  </si>
  <si>
    <t>b17min</t>
  </si>
  <si>
    <t>b17max</t>
  </si>
  <si>
    <t>b18mean</t>
  </si>
  <si>
    <t>b18median</t>
  </si>
  <si>
    <t>b18stdev</t>
  </si>
  <si>
    <t>b18min</t>
  </si>
  <si>
    <t>b18max</t>
  </si>
  <si>
    <t>b19mean</t>
  </si>
  <si>
    <t>b19median</t>
  </si>
  <si>
    <t>b19stdev</t>
  </si>
  <si>
    <t>b19min</t>
  </si>
  <si>
    <t>b19max</t>
  </si>
  <si>
    <t>b20mean</t>
  </si>
  <si>
    <t>b20median</t>
  </si>
  <si>
    <t>b20stdev</t>
  </si>
  <si>
    <t>b20min</t>
  </si>
  <si>
    <t>b20max</t>
  </si>
  <si>
    <t>b21mean</t>
  </si>
  <si>
    <t>b21median</t>
  </si>
  <si>
    <t>b21stdev</t>
  </si>
  <si>
    <t>b21min</t>
  </si>
  <si>
    <t>b21max</t>
  </si>
  <si>
    <t>b4mean</t>
  </si>
  <si>
    <t>b4median</t>
  </si>
  <si>
    <t>b4stdev</t>
  </si>
  <si>
    <t>b4min</t>
  </si>
  <si>
    <t>b4max</t>
  </si>
  <si>
    <t>FID</t>
  </si>
  <si>
    <t>Shape</t>
  </si>
  <si>
    <t>Polygon</t>
  </si>
  <si>
    <t>Erdas Imagine File Information</t>
  </si>
  <si>
    <t>------------------------------</t>
  </si>
  <si>
    <t>Statistics :</t>
  </si>
  <si>
    <t xml:space="preserve">Maximum Value </t>
  </si>
  <si>
    <t xml:space="preserve">Minimum Value </t>
  </si>
  <si>
    <t xml:space="preserve">Mean   </t>
  </si>
  <si>
    <t xml:space="preserve">Median </t>
  </si>
  <si>
    <t xml:space="preserve">Mode   </t>
  </si>
  <si>
    <t xml:space="preserve">Standard Deviation </t>
  </si>
  <si>
    <t>b1</t>
  </si>
  <si>
    <t>b2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</si>
  <si>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</si>
  <si>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</si>
  <si>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</si>
  <si>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</si>
  <si>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</si>
  <si>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</si>
  <si>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</si>
  <si>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</si>
  <si>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</si>
  <si>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</si>
  <si>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</si>
  <si>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</si>
  <si>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</si>
  <si>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</si>
  <si>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</si>
  <si>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estadisticas_bosque_cp</t>
  </si>
  <si>
    <t>estadisticas_deforestacion_cp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</si>
  <si>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</si>
  <si>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</si>
  <si>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</si>
  <si>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</si>
  <si>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</si>
  <si>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</si>
  <si>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</si>
  <si>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</si>
  <si>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</si>
  <si>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</si>
  <si>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</si>
  <si>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</si>
  <si>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 xml:space="preserve">Variabilidad de la escena </t>
  </si>
  <si>
    <t>:</t>
  </si>
  <si>
    <t xml:space="preserve">   </t>
  </si>
  <si>
    <t>Mediana de las bandas en un area de 9  x 9 pixeles</t>
  </si>
  <si>
    <t>desviación estándar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</si>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</sst>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000"/>
    <numFmt numFmtId="165" formatCode="0.000000000"/>
    <numFmt numFmtId="166" formatCode="0.0000000000"/>
    <numFmt numFmtId="167" formatCode="0.00000000000"/>
    <numFmt numFmtId="168" formatCode="0.000000000000"/>
    <numFmt numFmtId="169" formatCode="0.0000000000000"/>
    <numFmt numFmtId="170" formatCode="0.00000000000000"/>
    <numFmt numFmtId="171" formatCode="0.000000000000000"/>
    <numFmt numFmtId="172" formatCode="0.0000000000000000000"/>
    <numFmt numFmtId="173" formatCode="0E+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</font>
    <font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8">
    <xf numFmtId="0" fontId="0" fillId="0" borderId="0" xfId="0"/>
    <xf numFmtId="0" fontId="16" fillId="0" borderId="0" xfId="0" applyFont="1"/>
    <xf numFmtId="0" fontId="0" fillId="0" borderId="11" xfId="0" applyBorder="1"/>
    <xf numFmtId="0" fontId="0" fillId="0" borderId="0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2" xfId="0" applyBorder="1"/>
    <xf numFmtId="0" fontId="0" fillId="0" borderId="13" xfId="0" applyBorder="1"/>
    <xf numFmtId="0" fontId="18" fillId="0" borderId="19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18" fillId="0" borderId="22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14" xfId="0" applyBorder="1"/>
    <xf numFmtId="0" fontId="0" fillId="0" borderId="16" xfId="0" applyBorder="1"/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19" fillId="0" borderId="14" xfId="0" applyFont="1" applyBorder="1"/>
    <xf numFmtId="0" fontId="19" fillId="0" borderId="0" xfId="0" applyFont="1" applyBorder="1"/>
    <xf numFmtId="0" fontId="19" fillId="0" borderId="15" xfId="0" applyFont="1" applyBorder="1"/>
    <xf numFmtId="0" fontId="19" fillId="0" borderId="0" xfId="0" applyFont="1" applyFill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3" fontId="19" fillId="0" borderId="0" xfId="0" applyNumberFormat="1" applyFont="1"/>
    <xf numFmtId="170" fontId="0" fillId="0" borderId="0" xfId="0" applyNumberFormat="1"/>
    <xf numFmtId="172" fontId="0" fillId="0" borderId="0" xfId="0" applyNumberFormat="1"/>
    <xf numFmtId="171" fontId="0" fillId="0" borderId="12" xfId="0" applyNumberFormat="1" applyBorder="1"/>
    <xf numFmtId="170" fontId="0" fillId="0" borderId="13" xfId="0" applyNumberFormat="1" applyBorder="1"/>
    <xf numFmtId="171" fontId="0" fillId="0" borderId="0" xfId="0" applyNumberFormat="1" applyBorder="1"/>
    <xf numFmtId="170" fontId="0" fillId="0" borderId="15" xfId="0" applyNumberFormat="1" applyBorder="1"/>
    <xf numFmtId="170" fontId="0" fillId="0" borderId="18" xfId="0" applyNumberFormat="1" applyBorder="1"/>
    <xf numFmtId="169" fontId="0" fillId="0" borderId="12" xfId="0" applyNumberFormat="1" applyBorder="1"/>
    <xf numFmtId="168" fontId="0" fillId="0" borderId="12" xfId="0" applyNumberFormat="1" applyBorder="1"/>
    <xf numFmtId="169" fontId="0" fillId="0" borderId="0" xfId="0" applyNumberFormat="1" applyBorder="1"/>
    <xf numFmtId="168" fontId="0" fillId="0" borderId="0" xfId="0" applyNumberFormat="1" applyBorder="1"/>
    <xf numFmtId="0" fontId="16" fillId="0" borderId="10" xfId="0" applyFont="1" applyBorder="1"/>
    <xf numFmtId="166" fontId="0" fillId="0" borderId="12" xfId="0" applyNumberFormat="1" applyBorder="1"/>
    <xf numFmtId="167" fontId="0" fillId="0" borderId="12" xfId="0" applyNumberFormat="1" applyBorder="1"/>
    <xf numFmtId="167" fontId="0" fillId="0" borderId="13" xfId="0" applyNumberFormat="1" applyBorder="1"/>
    <xf numFmtId="166" fontId="0" fillId="0" borderId="0" xfId="0" applyNumberFormat="1" applyBorder="1"/>
    <xf numFmtId="167" fontId="0" fillId="0" borderId="0" xfId="0" applyNumberFormat="1" applyBorder="1"/>
    <xf numFmtId="167" fontId="0" fillId="0" borderId="15" xfId="0" applyNumberFormat="1" applyBorder="1"/>
    <xf numFmtId="167" fontId="0" fillId="0" borderId="18" xfId="0" applyNumberFormat="1" applyBorder="1"/>
    <xf numFmtId="0" fontId="16" fillId="0" borderId="25" xfId="0" applyFont="1" applyBorder="1"/>
    <xf numFmtId="170" fontId="0" fillId="0" borderId="12" xfId="0" applyNumberFormat="1" applyBorder="1"/>
    <xf numFmtId="165" fontId="0" fillId="0" borderId="13" xfId="0" applyNumberFormat="1" applyBorder="1"/>
    <xf numFmtId="170" fontId="0" fillId="0" borderId="0" xfId="0" applyNumberFormat="1" applyBorder="1"/>
    <xf numFmtId="165" fontId="0" fillId="0" borderId="15" xfId="0" applyNumberFormat="1" applyBorder="1"/>
    <xf numFmtId="165" fontId="0" fillId="0" borderId="0" xfId="0" applyNumberFormat="1" applyBorder="1"/>
    <xf numFmtId="165" fontId="0" fillId="0" borderId="18" xfId="0" applyNumberFormat="1" applyBorder="1"/>
    <xf numFmtId="164" fontId="0" fillId="0" borderId="12" xfId="0" applyNumberFormat="1" applyBorder="1"/>
    <xf numFmtId="164" fontId="0" fillId="0" borderId="0" xfId="0" applyNumberFormat="1" applyBorder="1"/>
    <xf numFmtId="0" fontId="19" fillId="0" borderId="0" xfId="0" applyFont="1" applyAlignment="1">
      <alignment horizontal="center"/>
    </xf>
    <xf numFmtId="0" fontId="16" fillId="0" borderId="26" xfId="0" applyFont="1" applyBorder="1"/>
    <xf numFmtId="0" fontId="20" fillId="0" borderId="0" xfId="0" applyFont="1"/>
    <xf numFmtId="17" fontId="21" fillId="0" borderId="0" xfId="0" applyNumberFormat="1" applyFont="1"/>
    <xf numFmtId="0" fontId="21" fillId="0" borderId="0" xfId="0" applyFont="1"/>
    <xf numFmtId="0" fontId="21" fillId="0" borderId="25" xfId="0" applyFont="1" applyBorder="1"/>
    <xf numFmtId="0" fontId="20" fillId="0" borderId="12" xfId="0" applyFont="1" applyBorder="1"/>
    <xf numFmtId="0" fontId="20" fillId="0" borderId="13" xfId="0" applyFont="1" applyBorder="1"/>
    <xf numFmtId="0" fontId="20" fillId="0" borderId="26" xfId="0" applyFont="1" applyBorder="1"/>
    <xf numFmtId="0" fontId="21" fillId="0" borderId="12" xfId="0" applyFont="1" applyBorder="1"/>
    <xf numFmtId="0" fontId="21" fillId="0" borderId="13" xfId="0" applyFont="1" applyBorder="1"/>
    <xf numFmtId="0" fontId="21" fillId="0" borderId="0" xfId="0" applyFont="1" applyBorder="1"/>
    <xf numFmtId="0" fontId="21" fillId="0" borderId="15" xfId="0" applyFont="1" applyBorder="1"/>
    <xf numFmtId="0" fontId="21" fillId="0" borderId="17" xfId="0" applyFont="1" applyBorder="1"/>
    <xf numFmtId="0" fontId="21" fillId="0" borderId="18" xfId="0" applyFont="1" applyBorder="1"/>
    <xf numFmtId="0" fontId="22" fillId="0" borderId="25" xfId="0" applyFont="1" applyBorder="1" applyAlignment="1">
      <alignment horizontal="center"/>
    </xf>
    <xf numFmtId="0" fontId="21" fillId="0" borderId="11" xfId="0" applyFont="1" applyBorder="1"/>
    <xf numFmtId="0" fontId="22" fillId="0" borderId="27" xfId="0" applyFont="1" applyBorder="1" applyAlignment="1">
      <alignment horizontal="center"/>
    </xf>
    <xf numFmtId="0" fontId="21" fillId="0" borderId="16" xfId="0" applyFont="1" applyBorder="1"/>
    <xf numFmtId="0" fontId="20" fillId="0" borderId="11" xfId="0" applyFont="1" applyBorder="1"/>
    <xf numFmtId="0" fontId="20" fillId="0" borderId="14" xfId="0" applyFont="1" applyBorder="1"/>
    <xf numFmtId="0" fontId="22" fillId="0" borderId="14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11" fontId="21" fillId="0" borderId="0" xfId="0" applyNumberFormat="1" applyFont="1" applyBorder="1"/>
    <xf numFmtId="11" fontId="21" fillId="0" borderId="15" xfId="0" applyNumberFormat="1" applyFont="1" applyBorder="1"/>
    <xf numFmtId="0" fontId="22" fillId="0" borderId="19" xfId="0" applyFont="1" applyBorder="1" applyAlignment="1">
      <alignment horizontal="center"/>
    </xf>
    <xf numFmtId="0" fontId="21" fillId="0" borderId="20" xfId="0" applyFont="1" applyBorder="1"/>
    <xf numFmtId="0" fontId="21" fillId="0" borderId="21" xfId="0" applyFont="1" applyBorder="1"/>
    <xf numFmtId="0" fontId="22" fillId="0" borderId="22" xfId="0" applyFont="1" applyBorder="1" applyAlignment="1">
      <alignment horizontal="center"/>
    </xf>
    <xf numFmtId="0" fontId="21" fillId="0" borderId="23" xfId="0" applyFont="1" applyBorder="1"/>
    <xf numFmtId="0" fontId="21" fillId="0" borderId="24" xfId="0" applyFont="1" applyBorder="1"/>
    <xf numFmtId="172" fontId="21" fillId="0" borderId="0" xfId="0" applyNumberFormat="1" applyFont="1"/>
    <xf numFmtId="0" fontId="16" fillId="0" borderId="28" xfId="0" applyFont="1" applyBorder="1"/>
    <xf numFmtId="0" fontId="16" fillId="0" borderId="29" xfId="0" applyFont="1" applyBorder="1"/>
    <xf numFmtId="0" fontId="16" fillId="0" borderId="30" xfId="0" applyFont="1" applyBorder="1"/>
    <xf numFmtId="0" fontId="0" fillId="0" borderId="10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8" fillId="0" borderId="31" xfId="0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0" fillId="0" borderId="19" xfId="0" applyBorder="1"/>
    <xf numFmtId="0" fontId="0" fillId="0" borderId="22" xfId="0" applyBorder="1"/>
    <xf numFmtId="17" fontId="21" fillId="0" borderId="10" xfId="0" applyNumberFormat="1" applyFont="1" applyBorder="1"/>
    <xf numFmtId="0" fontId="21" fillId="0" borderId="10" xfId="0" applyFont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8" fillId="0" borderId="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8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0" fontId="0" fillId="33" borderId="0" xfId="0" applyFill="1"/>
    <xf numFmtId="0" fontId="0" fillId="34" borderId="0" xfId="0" applyFill="1"/>
    <xf numFmtId="0" fontId="18" fillId="34" borderId="0" xfId="0" applyFont="1" applyFill="1" applyBorder="1" applyAlignment="1">
      <alignment horizontal="center"/>
    </xf>
    <xf numFmtId="0" fontId="0" fillId="34" borderId="0" xfId="0" applyFill="1" applyBorder="1"/>
    <xf numFmtId="0" fontId="0" fillId="0" borderId="36" xfId="0" applyBorder="1"/>
    <xf numFmtId="0" fontId="19" fillId="0" borderId="28" xfId="0" applyFont="1" applyBorder="1"/>
    <xf numFmtId="0" fontId="19" fillId="0" borderId="29" xfId="0" applyFont="1" applyBorder="1"/>
    <xf numFmtId="0" fontId="19" fillId="0" borderId="30" xfId="0" applyFont="1" applyBorder="1"/>
    <xf numFmtId="0" fontId="19" fillId="35" borderId="0" xfId="0" applyFont="1" applyFill="1" applyBorder="1"/>
    <xf numFmtId="0" fontId="19" fillId="36" borderId="0" xfId="0" applyFont="1" applyFill="1" applyBorder="1"/>
    <xf numFmtId="0" fontId="19" fillId="36" borderId="28" xfId="0" applyFont="1" applyFill="1" applyBorder="1"/>
    <xf numFmtId="0" fontId="19" fillId="36" borderId="29" xfId="0" applyFont="1" applyFill="1" applyBorder="1"/>
    <xf numFmtId="0" fontId="19" fillId="36" borderId="30" xfId="0" applyFont="1" applyFill="1" applyBorder="1"/>
    <xf numFmtId="0" fontId="19" fillId="35" borderId="28" xfId="0" applyFont="1" applyFill="1" applyBorder="1"/>
    <xf numFmtId="0" fontId="19" fillId="35" borderId="29" xfId="0" applyFont="1" applyFill="1" applyBorder="1"/>
    <xf numFmtId="0" fontId="19" fillId="35" borderId="30" xfId="0" applyFont="1" applyFill="1" applyBorder="1"/>
    <xf numFmtId="0" fontId="19" fillId="0" borderId="0" xfId="0" applyFont="1" applyFill="1"/>
    <xf numFmtId="0" fontId="0" fillId="37" borderId="0" xfId="0" applyFill="1"/>
    <xf numFmtId="0" fontId="0" fillId="0" borderId="0" xfId="0" applyFill="1" applyBorder="1" applyAlignment="1"/>
    <xf numFmtId="0" fontId="0" fillId="0" borderId="17" xfId="0" applyFill="1" applyBorder="1" applyAlignment="1"/>
    <xf numFmtId="0" fontId="23" fillId="0" borderId="37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73" fontId="0" fillId="0" borderId="0" xfId="0" applyNumberFormat="1" applyBorder="1"/>
    <xf numFmtId="0" fontId="0" fillId="39" borderId="0" xfId="0" applyFill="1"/>
    <xf numFmtId="164" fontId="0" fillId="0" borderId="0" xfId="0" applyNumberFormat="1"/>
    <xf numFmtId="0" fontId="24" fillId="0" borderId="0" xfId="0" applyFont="1" applyBorder="1"/>
    <xf numFmtId="0" fontId="24" fillId="0" borderId="0" xfId="0" applyFont="1"/>
    <xf numFmtId="0" fontId="23" fillId="0" borderId="0" xfId="0" applyFont="1" applyFill="1" applyBorder="1" applyAlignment="1">
      <alignment horizontal="center"/>
    </xf>
    <xf numFmtId="0" fontId="0" fillId="0" borderId="14" xfId="0" applyFill="1" applyBorder="1"/>
    <xf numFmtId="0" fontId="19" fillId="0" borderId="38" xfId="0" applyFont="1" applyBorder="1"/>
    <xf numFmtId="0" fontId="21" fillId="0" borderId="17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0" fillId="38" borderId="28" xfId="0" applyFill="1" applyBorder="1" applyAlignment="1">
      <alignment horizontal="center"/>
    </xf>
    <xf numFmtId="0" fontId="0" fillId="38" borderId="29" xfId="0" applyFill="1" applyBorder="1" applyAlignment="1">
      <alignment horizontal="center"/>
    </xf>
    <xf numFmtId="0" fontId="0" fillId="38" borderId="30" xfId="0" applyFill="1" applyBorder="1" applyAlignment="1">
      <alignment horizontal="center"/>
    </xf>
    <xf numFmtId="0" fontId="0" fillId="39" borderId="29" xfId="0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(stack_9p_cp_759_band3!$AA$18,stack_9p_cp_759_band3!$AB$18,stack_9p_cp_759_band3!$AC$18,stack_9p_cp_759_band3!$AD$18,stack_9p_cp_759_band3!$AE$18,stack_9p_cp_759_band3!$AF$18,stack_9p_cp_759_band3!$AG$18,stack_9p_cp_759_band3!$AH$18,stack_9p_cp_759_band3!$AI$18)</c:f>
              <c:numCache>
                <c:formatCode>General</c:formatCode>
                <c:ptCount val="9"/>
                <c:pt idx="0">
                  <c:v>90.151457584869462</c:v>
                </c:pt>
                <c:pt idx="1">
                  <c:v>12117.490982788571</c:v>
                </c:pt>
                <c:pt idx="2">
                  <c:v>501.33418070427331</c:v>
                </c:pt>
                <c:pt idx="3">
                  <c:v>1003.7004965067166</c:v>
                </c:pt>
                <c:pt idx="4">
                  <c:v>2986.7998543082917</c:v>
                </c:pt>
                <c:pt idx="5">
                  <c:v>2988.5508402809946</c:v>
                </c:pt>
                <c:pt idx="6">
                  <c:v>874.96683137561831</c:v>
                </c:pt>
                <c:pt idx="7">
                  <c:v>595.73114341241296</c:v>
                </c:pt>
                <c:pt idx="8">
                  <c:v>22805.43668227204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B-440D-AF9D-12A481720588}"/>
            </c:ext>
          </c:extLst>
        </c:ser>
        <c:ser>
          <c:idx val="1"/>
          <c:order val="1"/>
          <c:yVal>
            <c:numRef>
              <c:f>(stack_9p_cp_759_band3!$AA$34,stack_9p_cp_759_band3!$AB$34,stack_9p_cp_759_band3!$AC$34,stack_9p_cp_759_band3!$AD$34,stack_9p_cp_759_band3!$AE$34,stack_9p_cp_759_band3!$AF$34,stack_9p_cp_759_band3!$AG$34,stack_9p_cp_759_band3!$AH$34,stack_9p_cp_759_band3!$AI$34,stack_9p_cp_759_band3!$AJ$34)</c:f>
              <c:numCache>
                <c:formatCode>General</c:formatCode>
                <c:ptCount val="10"/>
                <c:pt idx="0">
                  <c:v>303.92279719407668</c:v>
                </c:pt>
                <c:pt idx="1">
                  <c:v>149.82433971407542</c:v>
                </c:pt>
                <c:pt idx="2">
                  <c:v>607842.01460758818</c:v>
                </c:pt>
                <c:pt idx="3">
                  <c:v>1542.6578811507509</c:v>
                </c:pt>
                <c:pt idx="4">
                  <c:v>272569.61934767017</c:v>
                </c:pt>
                <c:pt idx="5">
                  <c:v>1501.002564440299</c:v>
                </c:pt>
                <c:pt idx="6">
                  <c:v>3986.7929648150789</c:v>
                </c:pt>
                <c:pt idx="7">
                  <c:v>10458.899198430043</c:v>
                </c:pt>
                <c:pt idx="8">
                  <c:v>1740.8002058365835</c:v>
                </c:pt>
                <c:pt idx="9">
                  <c:v>29839.143118536951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BB-440D-AF9D-12A481720588}"/>
            </c:ext>
          </c:extLst>
        </c:ser>
        <c:ser>
          <c:idx val="2"/>
          <c:order val="2"/>
          <c:yVal>
            <c:numRef>
              <c:f>(stack_9p_cp_759_band3!$AA$52,stack_9p_cp_759_band3!$AB$52,stack_9p_cp_759_band3!$AC$52,stack_9p_cp_759_band3!$AD$52,stack_9p_cp_759_band3!$AE$52,stack_9p_cp_759_band3!$AF$52,stack_9p_cp_759_band3!$AG$52,stack_9p_cp_759_band3!$AH$52,stack_9p_cp_759_band3!$AI$52,stack_9p_cp_759_band3!$AJ$52,stack_9p_cp_759_band3!$AK$52)</c:f>
              <c:numCache>
                <c:formatCode>General</c:formatCode>
                <c:ptCount val="11"/>
                <c:pt idx="0">
                  <c:v>439.28509389653806</c:v>
                </c:pt>
                <c:pt idx="1">
                  <c:v>326.6331665975901</c:v>
                </c:pt>
                <c:pt idx="2">
                  <c:v>729778.5798879494</c:v>
                </c:pt>
                <c:pt idx="3">
                  <c:v>2361.1628871248595</c:v>
                </c:pt>
                <c:pt idx="4">
                  <c:v>35674.124186937974</c:v>
                </c:pt>
                <c:pt idx="5">
                  <c:v>2671.9534752850627</c:v>
                </c:pt>
                <c:pt idx="6">
                  <c:v>3726.4412460667018</c:v>
                </c:pt>
                <c:pt idx="7">
                  <c:v>2250.3417324008806</c:v>
                </c:pt>
                <c:pt idx="8">
                  <c:v>1250686.5947268589</c:v>
                </c:pt>
                <c:pt idx="9">
                  <c:v>3.3341264043219848E+16</c:v>
                </c:pt>
                <c:pt idx="10">
                  <c:v>2.9917906009707944E+16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BB-440D-AF9D-12A481720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9504"/>
        <c:axId val="3040698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yVal>
                  <c:numRef>
                    <c:extLst>
                      <c:ext uri="{02D57815-91ED-43cb-92C2-25804820EDAC}">
                        <c15:formulaRef>
                          <c15:sqref>(stack_9p_cp_759_band3!$AA$71,stack_9p_cp_759_band3!$AB$71,stack_9p_cp_759_band3!$AC$71,stack_9p_cp_759_band3!$AD$71,stack_9p_cp_759_band3!$AE$71,stack_9p_cp_759_band3!$AF$71,stack_9p_cp_759_band3!$AG$71,stack_9p_cp_759_band3!$AH$71,stack_9p_cp_759_band3!$AI$71,stack_9p_cp_759_band3!$AJ$71,stack_9p_cp_759_band3!$AK$71,stack_9p_cp_759_band3!$AL$71)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674.32069070237185</c:v>
                      </c:pt>
                      <c:pt idx="1">
                        <c:v>1229.6247956609052</c:v>
                      </c:pt>
                      <c:pt idx="2">
                        <c:v>3124.2585420384103</c:v>
                      </c:pt>
                      <c:pt idx="3">
                        <c:v>123719.17630542355</c:v>
                      </c:pt>
                      <c:pt idx="4">
                        <c:v>3506.4309169004473</c:v>
                      </c:pt>
                      <c:pt idx="5">
                        <c:v>516245.97089378163</c:v>
                      </c:pt>
                      <c:pt idx="6">
                        <c:v>4931.6800837652709</c:v>
                      </c:pt>
                      <c:pt idx="7">
                        <c:v>484417.31452658138</c:v>
                      </c:pt>
                      <c:pt idx="8">
                        <c:v>24608.240186222985</c:v>
                      </c:pt>
                      <c:pt idx="9">
                        <c:v>1.6029293443115226E+18</c:v>
                      </c:pt>
                      <c:pt idx="10">
                        <c:v>160273679277739.88</c:v>
                      </c:pt>
                      <c:pt idx="11">
                        <c:v>7177832247772392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8BB-440D-AF9D-12A481720588}"/>
                  </c:ext>
                </c:extLst>
              </c15:ser>
            </c15:filteredScatterSeries>
          </c:ext>
        </c:extLst>
      </c:scatterChart>
      <c:valAx>
        <c:axId val="30406950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304069896"/>
        <c:crosses val="autoZero"/>
        <c:crossBetween val="midCat"/>
      </c:valAx>
      <c:valAx>
        <c:axId val="304069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40695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0"/>
      <c:rotY val="10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stack_9p_cp_759_band3!$AA$3:$AI$3</c:f>
              <c:numCache>
                <c:formatCode>General</c:formatCode>
                <c:ptCount val="9"/>
                <c:pt idx="0">
                  <c:v>2.1034155294421848</c:v>
                </c:pt>
                <c:pt idx="1">
                  <c:v>48.326013660046378</c:v>
                </c:pt>
                <c:pt idx="2">
                  <c:v>-5.4928386854778886</c:v>
                </c:pt>
                <c:pt idx="3">
                  <c:v>2.2161175398800244</c:v>
                </c:pt>
                <c:pt idx="4">
                  <c:v>-1.7993415241992741</c:v>
                </c:pt>
                <c:pt idx="5">
                  <c:v>-8.5900994362551479</c:v>
                </c:pt>
                <c:pt idx="6">
                  <c:v>19.218012867209882</c:v>
                </c:pt>
                <c:pt idx="7">
                  <c:v>-2.2596595142550733</c:v>
                </c:pt>
                <c:pt idx="8">
                  <c:v>-7.9516014597616627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4-4D87-8343-9A7C939D268B}"/>
            </c:ext>
          </c:extLst>
        </c:ser>
        <c:ser>
          <c:idx val="1"/>
          <c:order val="1"/>
          <c:invertIfNegative val="0"/>
          <c:val>
            <c:numRef>
              <c:f>stack_9p_cp_759_band3!$AA$4:$AI$4</c:f>
              <c:numCache>
                <c:formatCode>General</c:formatCode>
                <c:ptCount val="9"/>
                <c:pt idx="0">
                  <c:v>3.1316509746705372</c:v>
                </c:pt>
                <c:pt idx="1">
                  <c:v>1.4031770719689605</c:v>
                </c:pt>
                <c:pt idx="2">
                  <c:v>-2.9966236512951712</c:v>
                </c:pt>
                <c:pt idx="3">
                  <c:v>-4.4822364842476148</c:v>
                </c:pt>
                <c:pt idx="4">
                  <c:v>2.9616984543587379</c:v>
                </c:pt>
                <c:pt idx="5">
                  <c:v>8.1821759444590381</c:v>
                </c:pt>
                <c:pt idx="6">
                  <c:v>-6.6488225483987389</c:v>
                </c:pt>
                <c:pt idx="7">
                  <c:v>-8.6365738175753499</c:v>
                </c:pt>
                <c:pt idx="8">
                  <c:v>-3.9518074993957701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4-4D87-8343-9A7C939D268B}"/>
            </c:ext>
          </c:extLst>
        </c:ser>
        <c:ser>
          <c:idx val="2"/>
          <c:order val="2"/>
          <c:invertIfNegative val="0"/>
          <c:val>
            <c:numRef>
              <c:f>stack_9p_cp_759_band3!$AA$5:$AI$5</c:f>
              <c:numCache>
                <c:formatCode>General</c:formatCode>
                <c:ptCount val="9"/>
                <c:pt idx="0">
                  <c:v>3.2139865650554729</c:v>
                </c:pt>
                <c:pt idx="1">
                  <c:v>96.926594613220473</c:v>
                </c:pt>
                <c:pt idx="2">
                  <c:v>-20.071894708692263</c:v>
                </c:pt>
                <c:pt idx="3">
                  <c:v>1.7480112581357667</c:v>
                </c:pt>
                <c:pt idx="4">
                  <c:v>5.1365036573311684</c:v>
                </c:pt>
                <c:pt idx="5">
                  <c:v>2.3329525901308297</c:v>
                </c:pt>
                <c:pt idx="6">
                  <c:v>-6.4699111500996649</c:v>
                </c:pt>
                <c:pt idx="7">
                  <c:v>2.1260219711565371</c:v>
                </c:pt>
                <c:pt idx="8">
                  <c:v>3.0633385443628836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574-4D87-8343-9A7C939D268B}"/>
            </c:ext>
          </c:extLst>
        </c:ser>
        <c:ser>
          <c:idx val="3"/>
          <c:order val="3"/>
          <c:invertIfNegative val="0"/>
          <c:val>
            <c:numRef>
              <c:f>stack_9p_cp_759_band3!$AA$6:$AI$6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574-4D87-8343-9A7C939D268B}"/>
            </c:ext>
          </c:extLst>
        </c:ser>
        <c:ser>
          <c:idx val="4"/>
          <c:order val="4"/>
          <c:invertIfNegative val="0"/>
          <c:val>
            <c:numRef>
              <c:f>stack_9p_cp_759_band3!$AA$7:$AI$7</c:f>
              <c:numCache>
                <c:formatCode>General</c:formatCode>
                <c:ptCount val="9"/>
                <c:pt idx="0">
                  <c:v>3.188180804664257</c:v>
                </c:pt>
                <c:pt idx="1">
                  <c:v>-4.8518201233038525</c:v>
                </c:pt>
                <c:pt idx="2">
                  <c:v>-2.3318539918206489</c:v>
                </c:pt>
                <c:pt idx="3">
                  <c:v>-17.298735494225994</c:v>
                </c:pt>
                <c:pt idx="4">
                  <c:v>3.4086748219566694</c:v>
                </c:pt>
                <c:pt idx="5">
                  <c:v>-1.6836756568538214</c:v>
                </c:pt>
                <c:pt idx="6">
                  <c:v>2.6695933877183311</c:v>
                </c:pt>
                <c:pt idx="7">
                  <c:v>4.64016285711336</c:v>
                </c:pt>
                <c:pt idx="8">
                  <c:v>4.6474119458796705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574-4D87-8343-9A7C939D268B}"/>
            </c:ext>
          </c:extLst>
        </c:ser>
        <c:ser>
          <c:idx val="5"/>
          <c:order val="5"/>
          <c:invertIfNegative val="0"/>
          <c:val>
            <c:numRef>
              <c:f>stack_9p_cp_759_band3!$AA$8:$AI$8</c:f>
              <c:numCache>
                <c:formatCode>General</c:formatCode>
                <c:ptCount val="9"/>
                <c:pt idx="0">
                  <c:v>2.9221161139972809</c:v>
                </c:pt>
                <c:pt idx="1">
                  <c:v>-5.3889583891286774</c:v>
                </c:pt>
                <c:pt idx="2">
                  <c:v>1.7970251080003505</c:v>
                </c:pt>
                <c:pt idx="3">
                  <c:v>11.357594630943561</c:v>
                </c:pt>
                <c:pt idx="4">
                  <c:v>1.8005324898539288</c:v>
                </c:pt>
                <c:pt idx="5">
                  <c:v>-52.556409738282134</c:v>
                </c:pt>
                <c:pt idx="6">
                  <c:v>16.160558721536944</c:v>
                </c:pt>
                <c:pt idx="7">
                  <c:v>-2.1400909740082916</c:v>
                </c:pt>
                <c:pt idx="8">
                  <c:v>150.37442401857982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574-4D87-8343-9A7C939D268B}"/>
            </c:ext>
          </c:extLst>
        </c:ser>
        <c:ser>
          <c:idx val="6"/>
          <c:order val="6"/>
          <c:invertIfNegative val="0"/>
          <c:val>
            <c:numRef>
              <c:f>stack_9p_cp_759_band3!$AA$9:$AI$9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574-4D87-8343-9A7C939D268B}"/>
            </c:ext>
          </c:extLst>
        </c:ser>
        <c:ser>
          <c:idx val="7"/>
          <c:order val="7"/>
          <c:invertIfNegative val="0"/>
          <c:val>
            <c:numRef>
              <c:f>stack_9p_cp_759_band3!$AA$10:$AI$10</c:f>
              <c:numCache>
                <c:formatCode>General</c:formatCode>
                <c:ptCount val="9"/>
                <c:pt idx="0">
                  <c:v>3.2778077690690091</c:v>
                </c:pt>
                <c:pt idx="1">
                  <c:v>6.9612973972484173</c:v>
                </c:pt>
                <c:pt idx="2">
                  <c:v>4.6199636140566342</c:v>
                </c:pt>
                <c:pt idx="3">
                  <c:v>-2.5632140684814737</c:v>
                </c:pt>
                <c:pt idx="4">
                  <c:v>-3.6464872760094971</c:v>
                </c:pt>
                <c:pt idx="5">
                  <c:v>2.6345349346840909</c:v>
                </c:pt>
                <c:pt idx="6">
                  <c:v>1.5852658555781938</c:v>
                </c:pt>
                <c:pt idx="7">
                  <c:v>10.386054703124897</c:v>
                </c:pt>
                <c:pt idx="8">
                  <c:v>4.0568659946177714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574-4D87-8343-9A7C939D268B}"/>
            </c:ext>
          </c:extLst>
        </c:ser>
        <c:ser>
          <c:idx val="8"/>
          <c:order val="8"/>
          <c:invertIfNegative val="0"/>
          <c:val>
            <c:numRef>
              <c:f>stack_9p_cp_759_band3!$AA$11:$AI$11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574-4D87-8343-9A7C939D268B}"/>
            </c:ext>
          </c:extLst>
        </c:ser>
        <c:ser>
          <c:idx val="9"/>
          <c:order val="9"/>
          <c:invertIfNegative val="0"/>
          <c:val>
            <c:numRef>
              <c:f>stack_9p_cp_759_band3!$AA$12:$AI$12</c:f>
              <c:numCache>
                <c:formatCode>General</c:formatCode>
                <c:ptCount val="9"/>
                <c:pt idx="0">
                  <c:v>4.1026813161845217</c:v>
                </c:pt>
                <c:pt idx="1">
                  <c:v>-15.728199107182881</c:v>
                </c:pt>
                <c:pt idx="2">
                  <c:v>3.2722281968706142</c:v>
                </c:pt>
                <c:pt idx="3">
                  <c:v>22.846478839605531</c:v>
                </c:pt>
                <c:pt idx="4">
                  <c:v>-16.523395184613992</c:v>
                </c:pt>
                <c:pt idx="5">
                  <c:v>-7.4595530864863582</c:v>
                </c:pt>
                <c:pt idx="6">
                  <c:v>11.684294517814539</c:v>
                </c:pt>
                <c:pt idx="7">
                  <c:v>1.9598684299372242</c:v>
                </c:pt>
                <c:pt idx="8">
                  <c:v>-1.3460320414862625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74-4D87-8343-9A7C939D268B}"/>
            </c:ext>
          </c:extLst>
        </c:ser>
        <c:ser>
          <c:idx val="10"/>
          <c:order val="10"/>
          <c:invertIfNegative val="0"/>
          <c:val>
            <c:numRef>
              <c:f>stack_9p_cp_759_band3!$AA$13:$AI$13</c:f>
              <c:numCache>
                <c:formatCode>General</c:formatCode>
                <c:ptCount val="9"/>
                <c:pt idx="0">
                  <c:v>3.075259583613736</c:v>
                </c:pt>
                <c:pt idx="1">
                  <c:v>-1.6650349924290651</c:v>
                </c:pt>
                <c:pt idx="2">
                  <c:v>-3.2465573499723264</c:v>
                </c:pt>
                <c:pt idx="3">
                  <c:v>-2.3648873852164245</c:v>
                </c:pt>
                <c:pt idx="4">
                  <c:v>-51.302517894041316</c:v>
                </c:pt>
                <c:pt idx="5">
                  <c:v>2.8277123905745265</c:v>
                </c:pt>
                <c:pt idx="6">
                  <c:v>-2.9598447833213748</c:v>
                </c:pt>
                <c:pt idx="7">
                  <c:v>-18.510171819614207</c:v>
                </c:pt>
                <c:pt idx="8">
                  <c:v>-7.5883053491141883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574-4D87-8343-9A7C939D268B}"/>
            </c:ext>
          </c:extLst>
        </c:ser>
        <c:ser>
          <c:idx val="11"/>
          <c:order val="11"/>
          <c:invertIfNegative val="0"/>
          <c:val>
            <c:numRef>
              <c:f>stack_9p_cp_759_band3!$AA$14:$AI$14</c:f>
              <c:numCache>
                <c:formatCode>General</c:formatCode>
                <c:ptCount val="9"/>
                <c:pt idx="0">
                  <c:v>3.1390531281263545</c:v>
                </c:pt>
                <c:pt idx="1">
                  <c:v>5.8450368813126419</c:v>
                </c:pt>
                <c:pt idx="2">
                  <c:v>2.8361373914261603</c:v>
                </c:pt>
                <c:pt idx="3">
                  <c:v>-3.6438678245334701</c:v>
                </c:pt>
                <c:pt idx="4">
                  <c:v>-3.9087229874912355</c:v>
                </c:pt>
                <c:pt idx="5">
                  <c:v>-2.603407142706339</c:v>
                </c:pt>
                <c:pt idx="6">
                  <c:v>-1.8658367666688862</c:v>
                </c:pt>
                <c:pt idx="7">
                  <c:v>5.5736816823000979</c:v>
                </c:pt>
                <c:pt idx="8">
                  <c:v>2.6999467044313645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574-4D87-8343-9A7C939D268B}"/>
            </c:ext>
          </c:extLst>
        </c:ser>
        <c:ser>
          <c:idx val="12"/>
          <c:order val="12"/>
          <c:invertIfNegative val="0"/>
          <c:val>
            <c:numRef>
              <c:f>stack_9p_cp_759_band3!$AA$15:$AI$15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574-4D87-8343-9A7C939D2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017480"/>
        <c:axId val="305017872"/>
        <c:axId val="304664312"/>
      </c:bar3DChart>
      <c:catAx>
        <c:axId val="30501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017872"/>
        <c:crosses val="autoZero"/>
        <c:auto val="1"/>
        <c:lblAlgn val="ctr"/>
        <c:lblOffset val="100"/>
        <c:noMultiLvlLbl val="0"/>
      </c:catAx>
      <c:valAx>
        <c:axId val="30501787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305017480"/>
        <c:crosses val="autoZero"/>
        <c:crossBetween val="between"/>
      </c:valAx>
      <c:serAx>
        <c:axId val="30466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7872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0"/>
      <c:rotY val="10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stack_9p_cp_759_band3!$AX$3:$BF$3</c:f>
              <c:numCache>
                <c:formatCode>General</c:formatCode>
                <c:ptCount val="9"/>
                <c:pt idx="0">
                  <c:v>0.74356246609554622</c:v>
                </c:pt>
                <c:pt idx="1">
                  <c:v>3.8779700007677587</c:v>
                </c:pt>
                <c:pt idx="2">
                  <c:v>1.7034451866395943</c:v>
                </c:pt>
                <c:pt idx="3">
                  <c:v>0.79575680894049361</c:v>
                </c:pt>
                <c:pt idx="4">
                  <c:v>0.58742077808440818</c:v>
                </c:pt>
                <c:pt idx="5">
                  <c:v>2.1506103117446651</c:v>
                </c:pt>
                <c:pt idx="6">
                  <c:v>2.95584800939434</c:v>
                </c:pt>
                <c:pt idx="7">
                  <c:v>0.81521414452496743</c:v>
                </c:pt>
                <c:pt idx="8">
                  <c:v>2.0733733498590845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3-4569-A619-4CB9F321F18B}"/>
            </c:ext>
          </c:extLst>
        </c:ser>
        <c:ser>
          <c:idx val="1"/>
          <c:order val="1"/>
          <c:invertIfNegative val="0"/>
          <c:val>
            <c:numRef>
              <c:f>stack_9p_cp_759_band3!$AX$4:$BF$4</c:f>
              <c:numCache>
                <c:formatCode>General</c:formatCode>
                <c:ptCount val="9"/>
                <c:pt idx="0">
                  <c:v>1.1415603334356019</c:v>
                </c:pt>
                <c:pt idx="1">
                  <c:v>0.33873900268540991</c:v>
                </c:pt>
                <c:pt idx="2">
                  <c:v>1.097486205305888</c:v>
                </c:pt>
                <c:pt idx="3">
                  <c:v>1.5001221370942668</c:v>
                </c:pt>
                <c:pt idx="4">
                  <c:v>1.0857629059226861</c:v>
                </c:pt>
                <c:pt idx="5">
                  <c:v>2.1019581231209106</c:v>
                </c:pt>
                <c:pt idx="6">
                  <c:v>1.8944397785995541</c:v>
                </c:pt>
                <c:pt idx="7">
                  <c:v>2.1560059552779185</c:v>
                </c:pt>
                <c:pt idx="8">
                  <c:v>1.3741730690322047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3-4569-A619-4CB9F321F18B}"/>
            </c:ext>
          </c:extLst>
        </c:ser>
        <c:ser>
          <c:idx val="2"/>
          <c:order val="2"/>
          <c:invertIfNegative val="0"/>
          <c:val>
            <c:numRef>
              <c:f>stack_9p_cp_759_band3!$AX$5:$BF$5</c:f>
              <c:numCache>
                <c:formatCode>General</c:formatCode>
                <c:ptCount val="9"/>
                <c:pt idx="0">
                  <c:v>1.1675120871744973</c:v>
                </c:pt>
                <c:pt idx="1">
                  <c:v>4.5739539354538543</c:v>
                </c:pt>
                <c:pt idx="2">
                  <c:v>2.9993205633694271</c:v>
                </c:pt>
                <c:pt idx="3">
                  <c:v>0.5584787177937055</c:v>
                </c:pt>
                <c:pt idx="4">
                  <c:v>1.6363726257018005</c:v>
                </c:pt>
                <c:pt idx="5">
                  <c:v>0.84713467141439158</c:v>
                </c:pt>
                <c:pt idx="6">
                  <c:v>1.8671623758218647</c:v>
                </c:pt>
                <c:pt idx="7">
                  <c:v>0.75425261437084146</c:v>
                </c:pt>
                <c:pt idx="8">
                  <c:v>1.1195053487958249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3-4569-A619-4CB9F321F18B}"/>
            </c:ext>
          </c:extLst>
        </c:ser>
        <c:ser>
          <c:idx val="3"/>
          <c:order val="3"/>
          <c:invertIfNegative val="0"/>
          <c:val>
            <c:numRef>
              <c:f>stack_9p_cp_759_band3!$AX$6:$BF$6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3-4569-A619-4CB9F321F18B}"/>
            </c:ext>
          </c:extLst>
        </c:ser>
        <c:ser>
          <c:idx val="4"/>
          <c:order val="4"/>
          <c:invertIfNegative val="0"/>
          <c:val>
            <c:numRef>
              <c:f>stack_9p_cp_759_band3!$AX$7:$BF$7</c:f>
              <c:numCache>
                <c:formatCode>General</c:formatCode>
                <c:ptCount val="9"/>
                <c:pt idx="0">
                  <c:v>1.1594504734553717</c:v>
                </c:pt>
                <c:pt idx="1">
                  <c:v>1.579353917703715</c:v>
                </c:pt>
                <c:pt idx="2">
                  <c:v>0.84666365581655645</c:v>
                </c:pt>
                <c:pt idx="3">
                  <c:v>2.8506334060130163</c:v>
                </c:pt>
                <c:pt idx="4">
                  <c:v>1.2263236005029718</c:v>
                </c:pt>
                <c:pt idx="5">
                  <c:v>0.52097929445143432</c:v>
                </c:pt>
                <c:pt idx="6">
                  <c:v>0.98192617157090301</c:v>
                </c:pt>
                <c:pt idx="7">
                  <c:v>1.5347494641380357</c:v>
                </c:pt>
                <c:pt idx="8">
                  <c:v>1.5363104938776899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43-4569-A619-4CB9F321F18B}"/>
            </c:ext>
          </c:extLst>
        </c:ser>
        <c:ser>
          <c:idx val="5"/>
          <c:order val="5"/>
          <c:invertIfNegative val="0"/>
          <c:val>
            <c:numRef>
              <c:f>stack_9p_cp_759_band3!$AX$8:$BF$8</c:f>
              <c:numCache>
                <c:formatCode>General</c:formatCode>
                <c:ptCount val="9"/>
                <c:pt idx="0">
                  <c:v>1.0723080503888369</c:v>
                </c:pt>
                <c:pt idx="1">
                  <c:v>1.6843521174757665</c:v>
                </c:pt>
                <c:pt idx="2">
                  <c:v>0.58613257987985579</c:v>
                </c:pt>
                <c:pt idx="3">
                  <c:v>2.4298866506390358</c:v>
                </c:pt>
                <c:pt idx="4">
                  <c:v>0.58808244885036087</c:v>
                </c:pt>
                <c:pt idx="5">
                  <c:v>3.9618870639719219</c:v>
                </c:pt>
                <c:pt idx="6">
                  <c:v>2.7825736268478036</c:v>
                </c:pt>
                <c:pt idx="7">
                  <c:v>0.76084833934901175</c:v>
                </c:pt>
                <c:pt idx="8">
                  <c:v>5.0131283439871241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43-4569-A619-4CB9F321F18B}"/>
            </c:ext>
          </c:extLst>
        </c:ser>
        <c:ser>
          <c:idx val="6"/>
          <c:order val="6"/>
          <c:invertIfNegative val="0"/>
          <c:val>
            <c:numRef>
              <c:f>stack_9p_cp_759_band3!$AX$9:$BF$9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43-4569-A619-4CB9F321F18B}"/>
            </c:ext>
          </c:extLst>
        </c:ser>
        <c:ser>
          <c:idx val="7"/>
          <c:order val="7"/>
          <c:invertIfNegative val="0"/>
          <c:val>
            <c:numRef>
              <c:f>stack_9p_cp_759_band3!$AX$10:$BF$10</c:f>
              <c:numCache>
                <c:formatCode>General</c:formatCode>
                <c:ptCount val="9"/>
                <c:pt idx="0">
                  <c:v>1.1871748358531553</c:v>
                </c:pt>
                <c:pt idx="1">
                  <c:v>1.9403658646252155</c:v>
                </c:pt>
                <c:pt idx="2">
                  <c:v>1.5303868293173164</c:v>
                </c:pt>
                <c:pt idx="3">
                  <c:v>0.94126196651661642</c:v>
                </c:pt>
                <c:pt idx="4">
                  <c:v>1.2937643140652955</c:v>
                </c:pt>
                <c:pt idx="5">
                  <c:v>0.96870667104012731</c:v>
                </c:pt>
                <c:pt idx="6">
                  <c:v>0.46075212548975669</c:v>
                </c:pt>
                <c:pt idx="7">
                  <c:v>2.3404640124143126</c:v>
                </c:pt>
                <c:pt idx="8">
                  <c:v>1.4004107530201149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43-4569-A619-4CB9F321F18B}"/>
            </c:ext>
          </c:extLst>
        </c:ser>
        <c:ser>
          <c:idx val="8"/>
          <c:order val="8"/>
          <c:invertIfNegative val="0"/>
          <c:val>
            <c:numRef>
              <c:f>stack_9p_cp_759_band3!$AX$11:$BF$11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43-4569-A619-4CB9F321F18B}"/>
            </c:ext>
          </c:extLst>
        </c:ser>
        <c:ser>
          <c:idx val="9"/>
          <c:order val="9"/>
          <c:invertIfNegative val="0"/>
          <c:val>
            <c:numRef>
              <c:f>stack_9p_cp_759_band3!$AX$12:$BF$12</c:f>
              <c:numCache>
                <c:formatCode>General</c:formatCode>
                <c:ptCount val="9"/>
                <c:pt idx="0">
                  <c:v>1.4116407395160195</c:v>
                </c:pt>
                <c:pt idx="1">
                  <c:v>2.7554552227335622</c:v>
                </c:pt>
                <c:pt idx="2">
                  <c:v>1.1854711586284881</c:v>
                </c:pt>
                <c:pt idx="3">
                  <c:v>3.1287970065425834</c:v>
                </c:pt>
                <c:pt idx="4">
                  <c:v>2.8047772666263193</c:v>
                </c:pt>
                <c:pt idx="5">
                  <c:v>2.0094955044434148</c:v>
                </c:pt>
                <c:pt idx="6">
                  <c:v>2.458245591141607</c:v>
                </c:pt>
                <c:pt idx="7">
                  <c:v>0.67287734340621996</c:v>
                </c:pt>
                <c:pt idx="8">
                  <c:v>0.29716103590670795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43-4569-A619-4CB9F321F18B}"/>
            </c:ext>
          </c:extLst>
        </c:ser>
        <c:ser>
          <c:idx val="10"/>
          <c:order val="10"/>
          <c:invertIfNegative val="0"/>
          <c:val>
            <c:numRef>
              <c:f>stack_9p_cp_759_band3!$AX$13:$BF$13</c:f>
              <c:numCache>
                <c:formatCode>General</c:formatCode>
                <c:ptCount val="9"/>
                <c:pt idx="0">
                  <c:v>1.1233893151308914</c:v>
                </c:pt>
                <c:pt idx="1">
                  <c:v>0.5098461396854771</c:v>
                </c:pt>
                <c:pt idx="2">
                  <c:v>1.1775951579797368</c:v>
                </c:pt>
                <c:pt idx="3">
                  <c:v>0.86073040356551855</c:v>
                </c:pt>
                <c:pt idx="4">
                  <c:v>3.9377398327274453</c:v>
                </c:pt>
                <c:pt idx="5">
                  <c:v>1.0394680422169651</c:v>
                </c:pt>
                <c:pt idx="6">
                  <c:v>1.0851368288939425</c:v>
                </c:pt>
                <c:pt idx="7">
                  <c:v>2.9183204090714545</c:v>
                </c:pt>
                <c:pt idx="8">
                  <c:v>2.0266082923166486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43-4569-A619-4CB9F321F18B}"/>
            </c:ext>
          </c:extLst>
        </c:ser>
        <c:ser>
          <c:idx val="11"/>
          <c:order val="11"/>
          <c:invertIfNegative val="0"/>
          <c:val>
            <c:numRef>
              <c:f>stack_9p_cp_759_band3!$AX$14:$BF$14</c:f>
              <c:numCache>
                <c:formatCode>General</c:formatCode>
                <c:ptCount val="9"/>
                <c:pt idx="0">
                  <c:v>1.1439212028922339</c:v>
                </c:pt>
                <c:pt idx="1">
                  <c:v>1.7655929047950811</c:v>
                </c:pt>
                <c:pt idx="2">
                  <c:v>1.042443052992261</c:v>
                </c:pt>
                <c:pt idx="3">
                  <c:v>1.2930457066579404</c:v>
                </c:pt>
                <c:pt idx="4">
                  <c:v>1.3632107189866896</c:v>
                </c:pt>
                <c:pt idx="5">
                  <c:v>0.9568210266534114</c:v>
                </c:pt>
                <c:pt idx="6">
                  <c:v>0.62370962092935045</c:v>
                </c:pt>
                <c:pt idx="7">
                  <c:v>1.7180558198402684</c:v>
                </c:pt>
                <c:pt idx="8">
                  <c:v>0.99323203371597013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43-4569-A619-4CB9F321F18B}"/>
            </c:ext>
          </c:extLst>
        </c:ser>
        <c:ser>
          <c:idx val="12"/>
          <c:order val="12"/>
          <c:invertIfNegative val="0"/>
          <c:val>
            <c:numRef>
              <c:f>stack_9p_cp_759_band3!$AX$15:$BF$15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43-4569-A619-4CB9F321F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017480"/>
        <c:axId val="305017872"/>
        <c:axId val="304664312"/>
      </c:bar3DChart>
      <c:catAx>
        <c:axId val="30501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017872"/>
        <c:crosses val="autoZero"/>
        <c:auto val="1"/>
        <c:lblAlgn val="ctr"/>
        <c:lblOffset val="100"/>
        <c:noMultiLvlLbl val="0"/>
      </c:catAx>
      <c:valAx>
        <c:axId val="30501787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305017480"/>
        <c:crosses val="autoZero"/>
        <c:crossBetween val="between"/>
      </c:valAx>
      <c:serAx>
        <c:axId val="30466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7872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0"/>
      <c:rotY val="10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stack_9p_cp_759_band3!$B$22:$R$22</c:f>
              <c:numCache>
                <c:formatCode>General</c:formatCode>
                <c:ptCount val="17"/>
                <c:pt idx="0">
                  <c:v>0.25823446072801998</c:v>
                </c:pt>
                <c:pt idx="1">
                  <c:v>-0.44525779348404698</c:v>
                </c:pt>
                <c:pt idx="2">
                  <c:v>-3.5320569251033801E-2</c:v>
                </c:pt>
                <c:pt idx="3">
                  <c:v>0</c:v>
                </c:pt>
                <c:pt idx="4">
                  <c:v>-0.196850140198358</c:v>
                </c:pt>
                <c:pt idx="5">
                  <c:v>-0.40593629107973001</c:v>
                </c:pt>
                <c:pt idx="6">
                  <c:v>0</c:v>
                </c:pt>
                <c:pt idx="7">
                  <c:v>0.38853324891560398</c:v>
                </c:pt>
                <c:pt idx="8">
                  <c:v>0</c:v>
                </c:pt>
                <c:pt idx="9">
                  <c:v>-0.53509028105777501</c:v>
                </c:pt>
                <c:pt idx="10">
                  <c:v>0.25662395840436503</c:v>
                </c:pt>
                <c:pt idx="11">
                  <c:v>-0.11254476024642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-2.60632904073205E-2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A-4407-8DB0-B973B1CCD060}"/>
            </c:ext>
          </c:extLst>
        </c:ser>
        <c:ser>
          <c:idx val="1"/>
          <c:order val="1"/>
          <c:invertIfNegative val="0"/>
          <c:val>
            <c:numRef>
              <c:f>stack_9p_cp_759_band3!$B$23:$R$23</c:f>
              <c:numCache>
                <c:formatCode>General</c:formatCode>
                <c:ptCount val="17"/>
                <c:pt idx="0">
                  <c:v>0.174080151630051</c:v>
                </c:pt>
                <c:pt idx="1">
                  <c:v>-0.27042703689325698</c:v>
                </c:pt>
                <c:pt idx="2">
                  <c:v>-0.72543079515498499</c:v>
                </c:pt>
                <c:pt idx="3">
                  <c:v>0</c:v>
                </c:pt>
                <c:pt idx="4">
                  <c:v>0.44808328092398297</c:v>
                </c:pt>
                <c:pt idx="5">
                  <c:v>0.18073627161140701</c:v>
                </c:pt>
                <c:pt idx="6">
                  <c:v>0</c:v>
                </c:pt>
                <c:pt idx="7">
                  <c:v>-5.3106515049797597E-2</c:v>
                </c:pt>
                <c:pt idx="8">
                  <c:v>0</c:v>
                </c:pt>
                <c:pt idx="9">
                  <c:v>0.176431837566394</c:v>
                </c:pt>
                <c:pt idx="10">
                  <c:v>0.15278991447638701</c:v>
                </c:pt>
                <c:pt idx="11">
                  <c:v>-0.18218495462380299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-1.7581156344299999E-2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A-4407-8DB0-B973B1CCD060}"/>
            </c:ext>
          </c:extLst>
        </c:ser>
        <c:ser>
          <c:idx val="2"/>
          <c:order val="2"/>
          <c:invertIfNegative val="0"/>
          <c:val>
            <c:numRef>
              <c:f>stack_9p_cp_759_band3!$B$24:$R$24</c:f>
              <c:numCache>
                <c:formatCode>General</c:formatCode>
                <c:ptCount val="17"/>
                <c:pt idx="0">
                  <c:v>0.169801704150288</c:v>
                </c:pt>
                <c:pt idx="1">
                  <c:v>-0.25501119781499498</c:v>
                </c:pt>
                <c:pt idx="2">
                  <c:v>-1.20414159973682E-2</c:v>
                </c:pt>
                <c:pt idx="3">
                  <c:v>0</c:v>
                </c:pt>
                <c:pt idx="4">
                  <c:v>9.4577813775035893E-2</c:v>
                </c:pt>
                <c:pt idx="5">
                  <c:v>-0.58852633018978495</c:v>
                </c:pt>
                <c:pt idx="6">
                  <c:v>0</c:v>
                </c:pt>
                <c:pt idx="7">
                  <c:v>0.110821797502915</c:v>
                </c:pt>
                <c:pt idx="8">
                  <c:v>0</c:v>
                </c:pt>
                <c:pt idx="9">
                  <c:v>0.58333805839771602</c:v>
                </c:pt>
                <c:pt idx="10">
                  <c:v>-0.15930480012541501</c:v>
                </c:pt>
                <c:pt idx="11">
                  <c:v>0.31231383164048199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-1.7124429771514099E-2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A-4407-8DB0-B973B1CCD060}"/>
            </c:ext>
          </c:extLst>
        </c:ser>
        <c:ser>
          <c:idx val="3"/>
          <c:order val="3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A-4407-8DB0-B973B1CCD060}"/>
            </c:ext>
          </c:extLst>
        </c:ser>
        <c:ser>
          <c:idx val="4"/>
          <c:order val="4"/>
          <c:invertIfNegative val="0"/>
          <c:val>
            <c:numRef>
              <c:f>stack_9p_cp_759_band3!$B$25:$R$25</c:f>
              <c:numCache>
                <c:formatCode>General</c:formatCode>
                <c:ptCount val="17"/>
                <c:pt idx="0">
                  <c:v>0.17029199672793899</c:v>
                </c:pt>
                <c:pt idx="1">
                  <c:v>-0.29764193119995802</c:v>
                </c:pt>
                <c:pt idx="2">
                  <c:v>0.18584821747662</c:v>
                </c:pt>
                <c:pt idx="3">
                  <c:v>0</c:v>
                </c:pt>
                <c:pt idx="4">
                  <c:v>0.47522428762868801</c:v>
                </c:pt>
                <c:pt idx="5">
                  <c:v>1.9202150322503699E-2</c:v>
                </c:pt>
                <c:pt idx="6">
                  <c:v>0</c:v>
                </c:pt>
                <c:pt idx="7">
                  <c:v>-0.44254392050952601</c:v>
                </c:pt>
                <c:pt idx="8">
                  <c:v>0</c:v>
                </c:pt>
                <c:pt idx="9">
                  <c:v>-0.45547145704804398</c:v>
                </c:pt>
                <c:pt idx="10">
                  <c:v>-0.36432156775469199</c:v>
                </c:pt>
                <c:pt idx="11">
                  <c:v>0.24430366098550499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-1.7171026321243399E-2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4A-4407-8DB0-B973B1CCD060}"/>
            </c:ext>
          </c:extLst>
        </c:ser>
        <c:ser>
          <c:idx val="5"/>
          <c:order val="5"/>
          <c:invertIfNegative val="0"/>
          <c:val>
            <c:numRef>
              <c:f>stack_9p_cp_759_band3!$B$26:$R$26</c:f>
              <c:numCache>
                <c:formatCode>General</c:formatCode>
                <c:ptCount val="17"/>
                <c:pt idx="0">
                  <c:v>0.18873069490086999</c:v>
                </c:pt>
                <c:pt idx="1">
                  <c:v>-0.19049564154231599</c:v>
                </c:pt>
                <c:pt idx="2">
                  <c:v>0.21724632916481401</c:v>
                </c:pt>
                <c:pt idx="3">
                  <c:v>0</c:v>
                </c:pt>
                <c:pt idx="4">
                  <c:v>-0.15241661531935899</c:v>
                </c:pt>
                <c:pt idx="5">
                  <c:v>-0.117268450349265</c:v>
                </c:pt>
                <c:pt idx="6">
                  <c:v>0</c:v>
                </c:pt>
                <c:pt idx="7">
                  <c:v>-0.46972620649477997</c:v>
                </c:pt>
                <c:pt idx="8">
                  <c:v>0</c:v>
                </c:pt>
                <c:pt idx="9">
                  <c:v>0.18755448293760399</c:v>
                </c:pt>
                <c:pt idx="10">
                  <c:v>7.55584350091002E-2</c:v>
                </c:pt>
                <c:pt idx="11">
                  <c:v>-0.73852311220126199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-1.90947548624196E-2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4A-4407-8DB0-B973B1CCD060}"/>
            </c:ext>
          </c:extLst>
        </c:ser>
        <c:ser>
          <c:idx val="6"/>
          <c:order val="6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4A-4407-8DB0-B973B1CCD060}"/>
            </c:ext>
          </c:extLst>
        </c:ser>
        <c:ser>
          <c:idx val="7"/>
          <c:order val="7"/>
          <c:invertIfNegative val="0"/>
          <c:val>
            <c:numRef>
              <c:f>stack_9p_cp_759_band3!$B$27:$R$27</c:f>
              <c:numCache>
                <c:formatCode>General</c:formatCode>
                <c:ptCount val="17"/>
                <c:pt idx="0">
                  <c:v>0.16684852727820701</c:v>
                </c:pt>
                <c:pt idx="1">
                  <c:v>-0.23380075913270601</c:v>
                </c:pt>
                <c:pt idx="2">
                  <c:v>-0.13435993012567299</c:v>
                </c:pt>
                <c:pt idx="3">
                  <c:v>0</c:v>
                </c:pt>
                <c:pt idx="4">
                  <c:v>-0.27156222871532898</c:v>
                </c:pt>
                <c:pt idx="5">
                  <c:v>0.418221451327358</c:v>
                </c:pt>
                <c:pt idx="6">
                  <c:v>0</c:v>
                </c:pt>
                <c:pt idx="7">
                  <c:v>0.38867763717808501</c:v>
                </c:pt>
                <c:pt idx="8">
                  <c:v>0</c:v>
                </c:pt>
                <c:pt idx="9">
                  <c:v>2.2533672526322698E-2</c:v>
                </c:pt>
                <c:pt idx="10">
                  <c:v>-0.61603517064871505</c:v>
                </c:pt>
                <c:pt idx="11">
                  <c:v>-0.17352716644000399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-1.6850505182276699E-2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4A-4407-8DB0-B973B1CCD060}"/>
            </c:ext>
          </c:extLst>
        </c:ser>
        <c:ser>
          <c:idx val="8"/>
          <c:order val="8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4A-4407-8DB0-B973B1CCD060}"/>
            </c:ext>
          </c:extLst>
        </c:ser>
        <c:ser>
          <c:idx val="9"/>
          <c:order val="9"/>
          <c:invertIfNegative val="0"/>
          <c:val>
            <c:numRef>
              <c:f>stack_9p_cp_759_band3!$B$28:$R$28</c:f>
              <c:numCache>
                <c:formatCode>General</c:formatCode>
                <c:ptCount val="17"/>
                <c:pt idx="0">
                  <c:v>0.13331440064300501</c:v>
                </c:pt>
                <c:pt idx="1">
                  <c:v>-0.18594660634211399</c:v>
                </c:pt>
                <c:pt idx="2">
                  <c:v>7.6591691354090996E-2</c:v>
                </c:pt>
                <c:pt idx="3">
                  <c:v>0</c:v>
                </c:pt>
                <c:pt idx="4">
                  <c:v>-0.32855841508605699</c:v>
                </c:pt>
                <c:pt idx="5">
                  <c:v>-2.3200046310375599E-2</c:v>
                </c:pt>
                <c:pt idx="6">
                  <c:v>0</c:v>
                </c:pt>
                <c:pt idx="7">
                  <c:v>-0.24063359791844799</c:v>
                </c:pt>
                <c:pt idx="8">
                  <c:v>0</c:v>
                </c:pt>
                <c:pt idx="9">
                  <c:v>0.161219773541524</c:v>
                </c:pt>
                <c:pt idx="10">
                  <c:v>-0.34437799162052202</c:v>
                </c:pt>
                <c:pt idx="11">
                  <c:v>0.130866012889858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-1.34505023500621E-2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4A-4407-8DB0-B973B1CCD060}"/>
            </c:ext>
          </c:extLst>
        </c:ser>
        <c:ser>
          <c:idx val="10"/>
          <c:order val="10"/>
          <c:invertIfNegative val="0"/>
          <c:val>
            <c:numRef>
              <c:f>stack_9p_cp_759_band3!$B$29:$R$29</c:f>
              <c:numCache>
                <c:formatCode>General</c:formatCode>
                <c:ptCount val="17"/>
                <c:pt idx="0">
                  <c:v>0.176694674479668</c:v>
                </c:pt>
                <c:pt idx="1">
                  <c:v>-0.30174757014235298</c:v>
                </c:pt>
                <c:pt idx="2">
                  <c:v>0.58472496879570302</c:v>
                </c:pt>
                <c:pt idx="3">
                  <c:v>0</c:v>
                </c:pt>
                <c:pt idx="4">
                  <c:v>0.30357279843811102</c:v>
                </c:pt>
                <c:pt idx="5">
                  <c:v>0.40905755435546798</c:v>
                </c:pt>
                <c:pt idx="6">
                  <c:v>0</c:v>
                </c:pt>
                <c:pt idx="7">
                  <c:v>0.30459371540406299</c:v>
                </c:pt>
                <c:pt idx="8">
                  <c:v>0</c:v>
                </c:pt>
                <c:pt idx="9">
                  <c:v>0.26650166690247701</c:v>
                </c:pt>
                <c:pt idx="10">
                  <c:v>0.30029096557165103</c:v>
                </c:pt>
                <c:pt idx="11">
                  <c:v>3.4153428541464498E-2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-1.7831639833076299E-2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4A-4407-8DB0-B973B1CCD060}"/>
            </c:ext>
          </c:extLst>
        </c:ser>
        <c:ser>
          <c:idx val="11"/>
          <c:order val="11"/>
          <c:invertIfNegative val="0"/>
          <c:val>
            <c:numRef>
              <c:f>stack_9p_cp_759_band3!$B$30:$R$30</c:f>
              <c:numCache>
                <c:formatCode>General</c:formatCode>
                <c:ptCount val="17"/>
                <c:pt idx="0">
                  <c:v>0.17395666501280799</c:v>
                </c:pt>
                <c:pt idx="1">
                  <c:v>-0.25588985643947298</c:v>
                </c:pt>
                <c:pt idx="2">
                  <c:v>-0.15747463719015301</c:v>
                </c:pt>
                <c:pt idx="3">
                  <c:v>0</c:v>
                </c:pt>
                <c:pt idx="4">
                  <c:v>-0.47732969848655199</c:v>
                </c:pt>
                <c:pt idx="5">
                  <c:v>0.31509845098019301</c:v>
                </c:pt>
                <c:pt idx="6">
                  <c:v>0</c:v>
                </c:pt>
                <c:pt idx="7">
                  <c:v>-0.33868196840251202</c:v>
                </c:pt>
                <c:pt idx="8">
                  <c:v>0</c:v>
                </c:pt>
                <c:pt idx="9">
                  <c:v>3.2334179896434397E-2</c:v>
                </c:pt>
                <c:pt idx="10">
                  <c:v>0.39826293809236002</c:v>
                </c:pt>
                <c:pt idx="11">
                  <c:v>0.44895088808341899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-1.7531793019493001E-2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4A-4407-8DB0-B973B1CCD060}"/>
            </c:ext>
          </c:extLst>
        </c:ser>
        <c:ser>
          <c:idx val="12"/>
          <c:order val="12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4A-4407-8DB0-B973B1CCD060}"/>
            </c:ext>
          </c:extLst>
        </c:ser>
        <c:ser>
          <c:idx val="13"/>
          <c:order val="13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4A-4407-8DB0-B973B1CCD060}"/>
            </c:ext>
          </c:extLst>
        </c:ser>
        <c:ser>
          <c:idx val="14"/>
          <c:order val="14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64A-4407-8DB0-B973B1CCD060}"/>
            </c:ext>
          </c:extLst>
        </c:ser>
        <c:ser>
          <c:idx val="15"/>
          <c:order val="15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4A-4407-8DB0-B973B1CCD060}"/>
            </c:ext>
          </c:extLst>
        </c:ser>
        <c:ser>
          <c:idx val="16"/>
          <c:order val="16"/>
          <c:invertIfNegative val="0"/>
          <c:val>
            <c:numRef>
              <c:f>stack_9p_cp_759_band3!$B$31:$R$31</c:f>
              <c:numCache>
                <c:formatCode>General</c:formatCode>
                <c:ptCount val="17"/>
                <c:pt idx="0">
                  <c:v>0.83813287505961898</c:v>
                </c:pt>
                <c:pt idx="1">
                  <c:v>0.54123427948886305</c:v>
                </c:pt>
                <c:pt idx="2">
                  <c:v>1.2911854160498101E-3</c:v>
                </c:pt>
                <c:pt idx="3">
                  <c:v>0</c:v>
                </c:pt>
                <c:pt idx="4">
                  <c:v>2.7581214988972199E-2</c:v>
                </c:pt>
                <c:pt idx="5">
                  <c:v>-1.9321530574227101E-3</c:v>
                </c:pt>
                <c:pt idx="6">
                  <c:v>0</c:v>
                </c:pt>
                <c:pt idx="7">
                  <c:v>3.15383860823703E-2</c:v>
                </c:pt>
                <c:pt idx="8">
                  <c:v>0</c:v>
                </c:pt>
                <c:pt idx="9">
                  <c:v>-3.2676525470174897E-2</c:v>
                </c:pt>
                <c:pt idx="10">
                  <c:v>9.9256772776353894E-3</c:v>
                </c:pt>
                <c:pt idx="11">
                  <c:v>3.9252750917113999E-2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-8.4618672299234102E-2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64A-4407-8DB0-B973B1CCD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017480"/>
        <c:axId val="305017872"/>
        <c:axId val="304664312"/>
      </c:bar3DChart>
      <c:catAx>
        <c:axId val="30501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017872"/>
        <c:crosses val="autoZero"/>
        <c:auto val="1"/>
        <c:lblAlgn val="ctr"/>
        <c:lblOffset val="100"/>
        <c:noMultiLvlLbl val="0"/>
      </c:catAx>
      <c:valAx>
        <c:axId val="30501787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305017480"/>
        <c:crosses val="autoZero"/>
        <c:crossBetween val="between"/>
      </c:valAx>
      <c:serAx>
        <c:axId val="30466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7872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0"/>
      <c:rotY val="10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stack_9p_cp_759_band3!$AA$22:$AJ$22</c:f>
              <c:numCache>
                <c:formatCode>General</c:formatCode>
                <c:ptCount val="10"/>
                <c:pt idx="0">
                  <c:v>3.8724498549913871</c:v>
                </c:pt>
                <c:pt idx="1">
                  <c:v>-2.2458899420383278</c:v>
                </c:pt>
                <c:pt idx="2">
                  <c:v>-28.312114476205135</c:v>
                </c:pt>
                <c:pt idx="3">
                  <c:v>-5.0800065419935185</c:v>
                </c:pt>
                <c:pt idx="4">
                  <c:v>-2.4634407466751718</c:v>
                </c:pt>
                <c:pt idx="5">
                  <c:v>2.5737823025210824</c:v>
                </c:pt>
                <c:pt idx="6">
                  <c:v>-1.8688435118335247</c:v>
                </c:pt>
                <c:pt idx="7">
                  <c:v>3.8967522994259549</c:v>
                </c:pt>
                <c:pt idx="8">
                  <c:v>-8.8853536833742517</c:v>
                </c:pt>
                <c:pt idx="9">
                  <c:v>-38.368140951194945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9-4B25-9D4B-B1BA89FC8FD4}"/>
            </c:ext>
          </c:extLst>
        </c:ser>
        <c:ser>
          <c:idx val="1"/>
          <c:order val="1"/>
          <c:invertIfNegative val="0"/>
          <c:val>
            <c:numRef>
              <c:f>stack_9p_cp_759_band3!$AA$23:$AJ$23</c:f>
              <c:numCache>
                <c:formatCode>General</c:formatCode>
                <c:ptCount val="10"/>
                <c:pt idx="0">
                  <c:v>5.7444802904650771</c:v>
                </c:pt>
                <c:pt idx="1">
                  <c:v>-3.6978551090463645</c:v>
                </c:pt>
                <c:pt idx="2">
                  <c:v>-1.378491245035103</c:v>
                </c:pt>
                <c:pt idx="3">
                  <c:v>2.23172799024753</c:v>
                </c:pt>
                <c:pt idx="4">
                  <c:v>5.5329236964125021</c:v>
                </c:pt>
                <c:pt idx="5">
                  <c:v>-18.830081376311497</c:v>
                </c:pt>
                <c:pt idx="6">
                  <c:v>5.6679112669995559</c:v>
                </c:pt>
                <c:pt idx="7">
                  <c:v>6.5449346144803648</c:v>
                </c:pt>
                <c:pt idx="8">
                  <c:v>-5.4889274587186305</c:v>
                </c:pt>
                <c:pt idx="9">
                  <c:v>-56.879080102385352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9-4B25-9D4B-B1BA89FC8FD4}"/>
            </c:ext>
          </c:extLst>
        </c:ser>
        <c:ser>
          <c:idx val="2"/>
          <c:order val="2"/>
          <c:invertIfNegative val="0"/>
          <c:val>
            <c:numRef>
              <c:f>stack_9p_cp_759_band3!$AA$24:$AJ$24</c:f>
              <c:numCache>
                <c:formatCode>General</c:formatCode>
                <c:ptCount val="10"/>
                <c:pt idx="0">
                  <c:v>5.8892224021198309</c:v>
                </c:pt>
                <c:pt idx="1">
                  <c:v>-3.9213964271697512</c:v>
                </c:pt>
                <c:pt idx="2">
                  <c:v>-83.046711468033521</c:v>
                </c:pt>
                <c:pt idx="3">
                  <c:v>10.573304246370231</c:v>
                </c:pt>
                <c:pt idx="4">
                  <c:v>-1.6991593216866356</c:v>
                </c:pt>
                <c:pt idx="5">
                  <c:v>9.0234955805846457</c:v>
                </c:pt>
                <c:pt idx="6">
                  <c:v>1.7142718284946987</c:v>
                </c:pt>
                <c:pt idx="7">
                  <c:v>-6.2772747538852283</c:v>
                </c:pt>
                <c:pt idx="8">
                  <c:v>3.2019075003733533</c:v>
                </c:pt>
                <c:pt idx="9">
                  <c:v>-58.396105058252253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9-4B25-9D4B-B1BA89FC8FD4}"/>
            </c:ext>
          </c:extLst>
        </c:ser>
        <c:ser>
          <c:idx val="3"/>
          <c:order val="3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9-4B25-9D4B-B1BA89FC8FD4}"/>
            </c:ext>
          </c:extLst>
        </c:ser>
        <c:ser>
          <c:idx val="4"/>
          <c:order val="4"/>
          <c:invertIfNegative val="0"/>
          <c:val>
            <c:numRef>
              <c:f>stack_9p_cp_759_band3!$AA$25:$AJ$25</c:f>
              <c:numCache>
                <c:formatCode>General</c:formatCode>
                <c:ptCount val="10"/>
                <c:pt idx="0">
                  <c:v>5.8722665727950494</c:v>
                </c:pt>
                <c:pt idx="1">
                  <c:v>-3.3597416733873855</c:v>
                </c:pt>
                <c:pt idx="2">
                  <c:v>5.3807349544571315</c:v>
                </c:pt>
                <c:pt idx="3">
                  <c:v>2.1042695544663332</c:v>
                </c:pt>
                <c:pt idx="4">
                  <c:v>52.077500863435262</c:v>
                </c:pt>
                <c:pt idx="5">
                  <c:v>-2.2596627219477856</c:v>
                </c:pt>
                <c:pt idx="6">
                  <c:v>-2.1955272597784719</c:v>
                </c:pt>
                <c:pt idx="7">
                  <c:v>-2.7448278897211167</c:v>
                </c:pt>
                <c:pt idx="8">
                  <c:v>4.0932665354504527</c:v>
                </c:pt>
                <c:pt idx="9">
                  <c:v>-58.2376371273064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59-4B25-9D4B-B1BA89FC8FD4}"/>
            </c:ext>
          </c:extLst>
        </c:ser>
        <c:ser>
          <c:idx val="5"/>
          <c:order val="5"/>
          <c:invertIfNegative val="0"/>
          <c:val>
            <c:numRef>
              <c:f>stack_9p_cp_759_band3!$AA$26:$AJ$26</c:f>
              <c:numCache>
                <c:formatCode>General</c:formatCode>
                <c:ptCount val="10"/>
                <c:pt idx="0">
                  <c:v>5.2985551742139547</c:v>
                </c:pt>
                <c:pt idx="1">
                  <c:v>-5.2494639347318808</c:v>
                </c:pt>
                <c:pt idx="2">
                  <c:v>4.6030697220266932</c:v>
                </c:pt>
                <c:pt idx="3">
                  <c:v>-6.5609644847754751</c:v>
                </c:pt>
                <c:pt idx="4">
                  <c:v>-8.5274427778457262</c:v>
                </c:pt>
                <c:pt idx="5">
                  <c:v>-2.1288997423887888</c:v>
                </c:pt>
                <c:pt idx="6">
                  <c:v>5.3317840466265052</c:v>
                </c:pt>
                <c:pt idx="7">
                  <c:v>13.23478973432365</c:v>
                </c:pt>
                <c:pt idx="8">
                  <c:v>-1.3540537641663954</c:v>
                </c:pt>
                <c:pt idx="9">
                  <c:v>-52.370402616066087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59-4B25-9D4B-B1BA89FC8FD4}"/>
            </c:ext>
          </c:extLst>
        </c:ser>
        <c:ser>
          <c:idx val="6"/>
          <c:order val="6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59-4B25-9D4B-B1BA89FC8FD4}"/>
            </c:ext>
          </c:extLst>
        </c:ser>
        <c:ser>
          <c:idx val="7"/>
          <c:order val="7"/>
          <c:invertIfNegative val="0"/>
          <c:val>
            <c:numRef>
              <c:f>stack_9p_cp_759_band3!$AA$27:$AJ$27</c:f>
              <c:numCache>
                <c:formatCode>General</c:formatCode>
                <c:ptCount val="10"/>
                <c:pt idx="0">
                  <c:v>5.9934601540268764</c:v>
                </c:pt>
                <c:pt idx="1">
                  <c:v>-4.27714607818017</c:v>
                </c:pt>
                <c:pt idx="2">
                  <c:v>-7.4426951477620911</c:v>
                </c:pt>
                <c:pt idx="3">
                  <c:v>-3.6823972344411406</c:v>
                </c:pt>
                <c:pt idx="4">
                  <c:v>2.3910777336413132</c:v>
                </c:pt>
                <c:pt idx="5">
                  <c:v>2.5728261786818938</c:v>
                </c:pt>
                <c:pt idx="6">
                  <c:v>44.378030204878968</c:v>
                </c:pt>
                <c:pt idx="7">
                  <c:v>-1.6232839416407854</c:v>
                </c:pt>
                <c:pt idx="8">
                  <c:v>-5.7627864300184042</c:v>
                </c:pt>
                <c:pt idx="9">
                  <c:v>-59.345401765864942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59-4B25-9D4B-B1BA89FC8FD4}"/>
            </c:ext>
          </c:extLst>
        </c:ser>
        <c:ser>
          <c:idx val="8"/>
          <c:order val="8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59-4B25-9D4B-B1BA89FC8FD4}"/>
            </c:ext>
          </c:extLst>
        </c:ser>
        <c:ser>
          <c:idx val="9"/>
          <c:order val="9"/>
          <c:invertIfNegative val="0"/>
          <c:val>
            <c:numRef>
              <c:f>stack_9p_cp_759_band3!$AA$28:$AJ$28</c:f>
              <c:numCache>
                <c:formatCode>General</c:formatCode>
                <c:ptCount val="10"/>
                <c:pt idx="0">
                  <c:v>7.5010651150721719</c:v>
                </c:pt>
                <c:pt idx="1">
                  <c:v>-5.377887876911017</c:v>
                </c:pt>
                <c:pt idx="2">
                  <c:v>13.056246471655792</c:v>
                </c:pt>
                <c:pt idx="3">
                  <c:v>-3.0435988064347006</c:v>
                </c:pt>
                <c:pt idx="4">
                  <c:v>-43.10336223565109</c:v>
                </c:pt>
                <c:pt idx="5">
                  <c:v>-4.1556956661509314</c:v>
                </c:pt>
                <c:pt idx="6">
                  <c:v>6.2027130917811304</c:v>
                </c:pt>
                <c:pt idx="7">
                  <c:v>-2.9037860267851348</c:v>
                </c:pt>
                <c:pt idx="8">
                  <c:v>7.641403431780561</c:v>
                </c:pt>
                <c:pt idx="9">
                  <c:v>-74.346665572337002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59-4B25-9D4B-B1BA89FC8FD4}"/>
            </c:ext>
          </c:extLst>
        </c:ser>
        <c:ser>
          <c:idx val="10"/>
          <c:order val="10"/>
          <c:invertIfNegative val="0"/>
          <c:val>
            <c:numRef>
              <c:f>stack_9p_cp_759_band3!$AA$29:$AJ$29</c:f>
              <c:numCache>
                <c:formatCode>General</c:formatCode>
                <c:ptCount val="10"/>
                <c:pt idx="0">
                  <c:v>5.6594801339927683</c:v>
                </c:pt>
                <c:pt idx="1">
                  <c:v>-3.314028343387283</c:v>
                </c:pt>
                <c:pt idx="2">
                  <c:v>1.7102057434961186</c:v>
                </c:pt>
                <c:pt idx="3">
                  <c:v>3.2941027824133875</c:v>
                </c:pt>
                <c:pt idx="4">
                  <c:v>2.4446437655347819</c:v>
                </c:pt>
                <c:pt idx="5">
                  <c:v>3.2830618276986976</c:v>
                </c:pt>
                <c:pt idx="6">
                  <c:v>3.7523217457620541</c:v>
                </c:pt>
                <c:pt idx="7">
                  <c:v>3.3301035150902489</c:v>
                </c:pt>
                <c:pt idx="8">
                  <c:v>29.279637292810428</c:v>
                </c:pt>
                <c:pt idx="9">
                  <c:v>-56.080091868223924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59-4B25-9D4B-B1BA89FC8FD4}"/>
            </c:ext>
          </c:extLst>
        </c:ser>
        <c:ser>
          <c:idx val="11"/>
          <c:order val="11"/>
          <c:invertIfNegative val="0"/>
          <c:val>
            <c:numRef>
              <c:f>stack_9p_cp_759_band3!$AA$30:$AJ$30</c:f>
              <c:numCache>
                <c:formatCode>General</c:formatCode>
                <c:ptCount val="10"/>
                <c:pt idx="0">
                  <c:v>5.7485581246707191</c:v>
                </c:pt>
                <c:pt idx="1">
                  <c:v>-3.9079313807678635</c:v>
                </c:pt>
                <c:pt idx="2">
                  <c:v>-6.3502289501545883</c:v>
                </c:pt>
                <c:pt idx="3">
                  <c:v>-2.0949880201685658</c:v>
                </c:pt>
                <c:pt idx="4">
                  <c:v>3.173611285264172</c:v>
                </c:pt>
                <c:pt idx="5">
                  <c:v>-2.9526224992631849</c:v>
                </c:pt>
                <c:pt idx="6">
                  <c:v>30.927025308913851</c:v>
                </c:pt>
                <c:pt idx="7">
                  <c:v>2.5109039891833791</c:v>
                </c:pt>
                <c:pt idx="8">
                  <c:v>2.2274151283429275</c:v>
                </c:pt>
                <c:pt idx="9">
                  <c:v>-57.03923146298466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59-4B25-9D4B-B1BA89FC8FD4}"/>
            </c:ext>
          </c:extLst>
        </c:ser>
        <c:ser>
          <c:idx val="12"/>
          <c:order val="12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59-4B25-9D4B-B1BA89FC8FD4}"/>
            </c:ext>
          </c:extLst>
        </c:ser>
        <c:ser>
          <c:idx val="13"/>
          <c:order val="13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359-4B25-9D4B-B1BA89FC8FD4}"/>
            </c:ext>
          </c:extLst>
        </c:ser>
        <c:ser>
          <c:idx val="14"/>
          <c:order val="14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359-4B25-9D4B-B1BA89FC8FD4}"/>
            </c:ext>
          </c:extLst>
        </c:ser>
        <c:ser>
          <c:idx val="15"/>
          <c:order val="15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359-4B25-9D4B-B1BA89FC8FD4}"/>
            </c:ext>
          </c:extLst>
        </c:ser>
        <c:ser>
          <c:idx val="16"/>
          <c:order val="16"/>
          <c:invertIfNegative val="0"/>
          <c:val>
            <c:numRef>
              <c:f>stack_9p_cp_759_band3!$AA$31:$AJ$31</c:f>
              <c:numCache>
                <c:formatCode>General</c:formatCode>
                <c:ptCount val="10"/>
                <c:pt idx="0">
                  <c:v>1.1931282374872443</c:v>
                </c:pt>
                <c:pt idx="1">
                  <c:v>1.8476287217882639</c:v>
                </c:pt>
                <c:pt idx="2">
                  <c:v>774.48210579960812</c:v>
                </c:pt>
                <c:pt idx="3">
                  <c:v>36.256560865786014</c:v>
                </c:pt>
                <c:pt idx="4">
                  <c:v>-517.55734161862688</c:v>
                </c:pt>
                <c:pt idx="5">
                  <c:v>31.707392933432057</c:v>
                </c:pt>
                <c:pt idx="6">
                  <c:v>-30.603008906584574</c:v>
                </c:pt>
                <c:pt idx="7">
                  <c:v>100.74879245300545</c:v>
                </c:pt>
                <c:pt idx="8">
                  <c:v>25.475921473926686</c:v>
                </c:pt>
                <c:pt idx="9">
                  <c:v>-11.817722647121363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359-4B25-9D4B-B1BA89FC8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017480"/>
        <c:axId val="305017872"/>
        <c:axId val="304664312"/>
      </c:bar3DChart>
      <c:catAx>
        <c:axId val="30501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017872"/>
        <c:crosses val="autoZero"/>
        <c:auto val="1"/>
        <c:lblAlgn val="ctr"/>
        <c:lblOffset val="100"/>
        <c:noMultiLvlLbl val="0"/>
      </c:catAx>
      <c:valAx>
        <c:axId val="30501787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305017480"/>
        <c:crosses val="autoZero"/>
        <c:crossBetween val="between"/>
      </c:valAx>
      <c:serAx>
        <c:axId val="30466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7872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0"/>
      <c:rotY val="10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stack_9p_cp_759_band3!$AX$22:$BG$22</c:f>
              <c:numCache>
                <c:formatCode>General</c:formatCode>
                <c:ptCount val="10"/>
                <c:pt idx="0">
                  <c:v>1.3538873442234691</c:v>
                </c:pt>
                <c:pt idx="1">
                  <c:v>0.80910185335174678</c:v>
                </c:pt>
                <c:pt idx="2">
                  <c:v>3.3432897864160678</c:v>
                </c:pt>
                <c:pt idx="3">
                  <c:v>1.625312549383561</c:v>
                </c:pt>
                <c:pt idx="4">
                  <c:v>0.90155905021623639</c:v>
                </c:pt>
                <c:pt idx="5">
                  <c:v>0.94537653004208599</c:v>
                </c:pt>
                <c:pt idx="6">
                  <c:v>0.62531979668204862</c:v>
                </c:pt>
                <c:pt idx="7">
                  <c:v>1.360143462474988</c:v>
                </c:pt>
                <c:pt idx="8">
                  <c:v>2.1844042676094215</c:v>
                </c:pt>
                <c:pt idx="9">
                  <c:v>3.6472274525037789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F-45DD-9293-20B52D2BA47A}"/>
            </c:ext>
          </c:extLst>
        </c:ser>
        <c:ser>
          <c:idx val="1"/>
          <c:order val="1"/>
          <c:invertIfNegative val="0"/>
          <c:val>
            <c:numRef>
              <c:f>stack_9p_cp_759_band3!$AX$23:$BG$23</c:f>
              <c:numCache>
                <c:formatCode>General</c:formatCode>
                <c:ptCount val="10"/>
                <c:pt idx="0">
                  <c:v>1.7482394442783404</c:v>
                </c:pt>
                <c:pt idx="1">
                  <c:v>1.3077529513012802</c:v>
                </c:pt>
                <c:pt idx="2">
                  <c:v>0.32098960038073587</c:v>
                </c:pt>
                <c:pt idx="3">
                  <c:v>0.8027761689238665</c:v>
                </c:pt>
                <c:pt idx="4">
                  <c:v>1.7107163731851502</c:v>
                </c:pt>
                <c:pt idx="5">
                  <c:v>2.9354556642907106</c:v>
                </c:pt>
                <c:pt idx="6">
                  <c:v>1.7348206666246562</c:v>
                </c:pt>
                <c:pt idx="7">
                  <c:v>1.8786914091638125</c:v>
                </c:pt>
                <c:pt idx="8">
                  <c:v>1.7027328737250271</c:v>
                </c:pt>
                <c:pt idx="9">
                  <c:v>4.0409276127619806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F-45DD-9293-20B52D2BA47A}"/>
            </c:ext>
          </c:extLst>
        </c:ser>
        <c:ser>
          <c:idx val="2"/>
          <c:order val="2"/>
          <c:invertIfNegative val="0"/>
          <c:val>
            <c:numRef>
              <c:f>stack_9p_cp_759_band3!$AX$24:$BG$24</c:f>
              <c:numCache>
                <c:formatCode>General</c:formatCode>
                <c:ptCount val="10"/>
                <c:pt idx="0">
                  <c:v>1.7731239689344753</c:v>
                </c:pt>
                <c:pt idx="1">
                  <c:v>1.3664478217878782</c:v>
                </c:pt>
                <c:pt idx="2">
                  <c:v>4.4194032382618778</c:v>
                </c:pt>
                <c:pt idx="3">
                  <c:v>2.358332357120942</c:v>
                </c:pt>
                <c:pt idx="4">
                  <c:v>0.53013361209356347</c:v>
                </c:pt>
                <c:pt idx="5">
                  <c:v>2.1998317956517823</c:v>
                </c:pt>
                <c:pt idx="6">
                  <c:v>0.53898840065512243</c:v>
                </c:pt>
                <c:pt idx="7">
                  <c:v>1.8369359299060821</c:v>
                </c:pt>
                <c:pt idx="8">
                  <c:v>1.1637467260789762</c:v>
                </c:pt>
                <c:pt idx="9">
                  <c:v>4.0672491934020147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F-45DD-9293-20B52D2BA47A}"/>
            </c:ext>
          </c:extLst>
        </c:ser>
        <c:ser>
          <c:idx val="3"/>
          <c:order val="3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DF-45DD-9293-20B52D2BA47A}"/>
            </c:ext>
          </c:extLst>
        </c:ser>
        <c:ser>
          <c:idx val="4"/>
          <c:order val="4"/>
          <c:invertIfNegative val="0"/>
          <c:val>
            <c:numRef>
              <c:f>stack_9p_cp_759_band3!$AX$25:$BG$25</c:f>
              <c:numCache>
                <c:formatCode>General</c:formatCode>
                <c:ptCount val="10"/>
                <c:pt idx="0">
                  <c:v>1.7702406875561507</c:v>
                </c:pt>
                <c:pt idx="1">
                  <c:v>1.2118640880990486</c:v>
                </c:pt>
                <c:pt idx="2">
                  <c:v>1.6828249734787377</c:v>
                </c:pt>
                <c:pt idx="3">
                  <c:v>0.74396840191005953</c:v>
                </c:pt>
                <c:pt idx="4">
                  <c:v>3.9527330102557467</c:v>
                </c:pt>
                <c:pt idx="5">
                  <c:v>0.81521556407088369</c:v>
                </c:pt>
                <c:pt idx="6">
                  <c:v>0.78642222714773424</c:v>
                </c:pt>
                <c:pt idx="7">
                  <c:v>1.0097183734406459</c:v>
                </c:pt>
                <c:pt idx="8">
                  <c:v>1.4093433152167059</c:v>
                </c:pt>
                <c:pt idx="9">
                  <c:v>4.0645318317622747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DF-45DD-9293-20B52D2BA47A}"/>
            </c:ext>
          </c:extLst>
        </c:ser>
        <c:ser>
          <c:idx val="5"/>
          <c:order val="5"/>
          <c:invertIfNegative val="0"/>
          <c:val>
            <c:numRef>
              <c:f>stack_9p_cp_759_band3!$AX$26:$BG$26</c:f>
              <c:numCache>
                <c:formatCode>General</c:formatCode>
                <c:ptCount val="10"/>
                <c:pt idx="0">
                  <c:v>1.6674341747547103</c:v>
                </c:pt>
                <c:pt idx="1">
                  <c:v>1.6581259637200714</c:v>
                </c:pt>
                <c:pt idx="2">
                  <c:v>1.5267234118041801</c:v>
                </c:pt>
                <c:pt idx="3">
                  <c:v>1.8811376172670768</c:v>
                </c:pt>
                <c:pt idx="4">
                  <c:v>2.1432895249798207</c:v>
                </c:pt>
                <c:pt idx="5">
                  <c:v>0.75560529339282601</c:v>
                </c:pt>
                <c:pt idx="6">
                  <c:v>1.673685900113383</c:v>
                </c:pt>
                <c:pt idx="7">
                  <c:v>2.582848948459826</c:v>
                </c:pt>
                <c:pt idx="8">
                  <c:v>0.30310288135788177</c:v>
                </c:pt>
                <c:pt idx="9">
                  <c:v>3.9583415961760338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DF-45DD-9293-20B52D2BA47A}"/>
            </c:ext>
          </c:extLst>
        </c:ser>
        <c:ser>
          <c:idx val="6"/>
          <c:order val="6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DF-45DD-9293-20B52D2BA47A}"/>
            </c:ext>
          </c:extLst>
        </c:ser>
        <c:ser>
          <c:idx val="7"/>
          <c:order val="7"/>
          <c:invertIfNegative val="0"/>
          <c:val>
            <c:numRef>
              <c:f>stack_9p_cp_759_band3!$AX$27:$BG$27</c:f>
              <c:numCache>
                <c:formatCode>General</c:formatCode>
                <c:ptCount val="10"/>
                <c:pt idx="0">
                  <c:v>1.7906689004451832</c:v>
                </c:pt>
                <c:pt idx="1">
                  <c:v>1.4532859830174214</c:v>
                </c:pt>
                <c:pt idx="2">
                  <c:v>2.0072330342912243</c:v>
                </c:pt>
                <c:pt idx="3">
                  <c:v>1.3035639624998492</c:v>
                </c:pt>
                <c:pt idx="4">
                  <c:v>0.87174419888093213</c:v>
                </c:pt>
                <c:pt idx="5">
                  <c:v>0.94500497512249948</c:v>
                </c:pt>
                <c:pt idx="6">
                  <c:v>3.7927445317713078</c:v>
                </c:pt>
                <c:pt idx="7">
                  <c:v>0.48445122186953371</c:v>
                </c:pt>
                <c:pt idx="8">
                  <c:v>1.7514211129474984</c:v>
                </c:pt>
                <c:pt idx="9">
                  <c:v>4.0833746414891738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DF-45DD-9293-20B52D2BA47A}"/>
            </c:ext>
          </c:extLst>
        </c:ser>
        <c:ser>
          <c:idx val="8"/>
          <c:order val="8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DF-45DD-9293-20B52D2BA47A}"/>
            </c:ext>
          </c:extLst>
        </c:ser>
        <c:ser>
          <c:idx val="9"/>
          <c:order val="9"/>
          <c:invertIfNegative val="0"/>
          <c:val>
            <c:numRef>
              <c:f>stack_9p_cp_759_band3!$AX$28:$BG$28</c:f>
              <c:numCache>
                <c:formatCode>General</c:formatCode>
                <c:ptCount val="10"/>
                <c:pt idx="0">
                  <c:v>2.0150450258019967</c:v>
                </c:pt>
                <c:pt idx="1">
                  <c:v>1.6822957091561195</c:v>
                </c:pt>
                <c:pt idx="2">
                  <c:v>2.5692666760809248</c:v>
                </c:pt>
                <c:pt idx="3">
                  <c:v>1.1130406331643845</c:v>
                </c:pt>
                <c:pt idx="4">
                  <c:v>3.7636010041749857</c:v>
                </c:pt>
                <c:pt idx="5">
                  <c:v>1.4244798429693126</c:v>
                </c:pt>
                <c:pt idx="6">
                  <c:v>1.8249867917826494</c:v>
                </c:pt>
                <c:pt idx="7">
                  <c:v>1.0660154120113565</c:v>
                </c:pt>
                <c:pt idx="8">
                  <c:v>2.0335812815677565</c:v>
                </c:pt>
                <c:pt idx="9">
                  <c:v>4.3087388241847657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DF-45DD-9293-20B52D2BA47A}"/>
            </c:ext>
          </c:extLst>
        </c:ser>
        <c:ser>
          <c:idx val="10"/>
          <c:order val="10"/>
          <c:invertIfNegative val="0"/>
          <c:val>
            <c:numRef>
              <c:f>stack_9p_cp_759_band3!$AX$29:$BG$29</c:f>
              <c:numCache>
                <c:formatCode>General</c:formatCode>
                <c:ptCount val="10"/>
                <c:pt idx="0">
                  <c:v>1.7333320388788176</c:v>
                </c:pt>
                <c:pt idx="1">
                  <c:v>1.1981644715891866</c:v>
                </c:pt>
                <c:pt idx="2">
                  <c:v>0.53661368111094598</c:v>
                </c:pt>
                <c:pt idx="3">
                  <c:v>1.1921338341871017</c:v>
                </c:pt>
                <c:pt idx="4">
                  <c:v>0.8938994131439022</c:v>
                </c:pt>
                <c:pt idx="5">
                  <c:v>1.1887764710252473</c:v>
                </c:pt>
                <c:pt idx="6">
                  <c:v>1.3223747806022641</c:v>
                </c:pt>
                <c:pt idx="7">
                  <c:v>1.2030033891218921</c:v>
                </c:pt>
                <c:pt idx="8">
                  <c:v>3.376892301475757</c:v>
                </c:pt>
                <c:pt idx="9">
                  <c:v>4.026780880888758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DF-45DD-9293-20B52D2BA47A}"/>
            </c:ext>
          </c:extLst>
        </c:ser>
        <c:ser>
          <c:idx val="11"/>
          <c:order val="11"/>
          <c:invertIfNegative val="0"/>
          <c:val>
            <c:numRef>
              <c:f>stack_9p_cp_759_band3!$AX$30:$BG$30</c:f>
              <c:numCache>
                <c:formatCode>General</c:formatCode>
                <c:ptCount val="10"/>
                <c:pt idx="0">
                  <c:v>1.7489490624366493</c:v>
                </c:pt>
                <c:pt idx="1">
                  <c:v>1.3630081753692327</c:v>
                </c:pt>
                <c:pt idx="2">
                  <c:v>1.8484908673970841</c:v>
                </c:pt>
                <c:pt idx="3">
                  <c:v>0.7395478350611242</c:v>
                </c:pt>
                <c:pt idx="4">
                  <c:v>1.1548701461935653</c:v>
                </c:pt>
                <c:pt idx="5">
                  <c:v>1.0826937582416265</c:v>
                </c:pt>
                <c:pt idx="6">
                  <c:v>3.4316304071256658</c:v>
                </c:pt>
                <c:pt idx="7">
                  <c:v>0.92064284335656832</c:v>
                </c:pt>
                <c:pt idx="8">
                  <c:v>0.80084177788292021</c:v>
                </c:pt>
                <c:pt idx="9">
                  <c:v>4.0437393023649308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DF-45DD-9293-20B52D2BA47A}"/>
            </c:ext>
          </c:extLst>
        </c:ser>
        <c:ser>
          <c:idx val="12"/>
          <c:order val="12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DF-45DD-9293-20B52D2BA47A}"/>
            </c:ext>
          </c:extLst>
        </c:ser>
        <c:ser>
          <c:idx val="13"/>
          <c:order val="13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2DF-45DD-9293-20B52D2BA47A}"/>
            </c:ext>
          </c:extLst>
        </c:ser>
        <c:ser>
          <c:idx val="14"/>
          <c:order val="14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2DF-45DD-9293-20B52D2BA47A}"/>
            </c:ext>
          </c:extLst>
        </c:ser>
        <c:ser>
          <c:idx val="15"/>
          <c:order val="15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DF-45DD-9293-20B52D2BA47A}"/>
            </c:ext>
          </c:extLst>
        </c:ser>
        <c:ser>
          <c:idx val="16"/>
          <c:order val="16"/>
          <c:invertIfNegative val="0"/>
          <c:val>
            <c:numRef>
              <c:f>stack_9p_cp_759_band3!$AX$31:$BG$31</c:f>
              <c:numCache>
                <c:formatCode>General</c:formatCode>
                <c:ptCount val="10"/>
                <c:pt idx="0">
                  <c:v>0.17657862894604842</c:v>
                </c:pt>
                <c:pt idx="1">
                  <c:v>0.61390304491151804</c:v>
                </c:pt>
                <c:pt idx="2">
                  <c:v>6.6521945553932555</c:v>
                </c:pt>
                <c:pt idx="3">
                  <c:v>3.5906203543250714</c:v>
                </c:pt>
                <c:pt idx="4">
                  <c:v>6.2491203240612458</c:v>
                </c:pt>
                <c:pt idx="5">
                  <c:v>3.4565498692583922</c:v>
                </c:pt>
                <c:pt idx="6">
                  <c:v>3.4210983344047716</c:v>
                </c:pt>
                <c:pt idx="7">
                  <c:v>4.6126302151768552</c:v>
                </c:pt>
                <c:pt idx="8">
                  <c:v>3.2377337501494736</c:v>
                </c:pt>
                <c:pt idx="9">
                  <c:v>2.4696003239665325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2DF-45DD-9293-20B52D2BA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017480"/>
        <c:axId val="305017872"/>
        <c:axId val="304664312"/>
      </c:bar3DChart>
      <c:catAx>
        <c:axId val="30501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017872"/>
        <c:crosses val="autoZero"/>
        <c:auto val="1"/>
        <c:lblAlgn val="ctr"/>
        <c:lblOffset val="100"/>
        <c:noMultiLvlLbl val="0"/>
      </c:catAx>
      <c:valAx>
        <c:axId val="30501787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305017480"/>
        <c:crosses val="autoZero"/>
        <c:crossBetween val="between"/>
      </c:valAx>
      <c:serAx>
        <c:axId val="30466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7872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0"/>
      <c:rotY val="10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stack_9p_cp_759_band3!$B$39:$S$39</c:f>
              <c:numCache>
                <c:formatCode>General</c:formatCode>
                <c:ptCount val="18"/>
                <c:pt idx="0">
                  <c:v>0.215795544610454</c:v>
                </c:pt>
                <c:pt idx="1">
                  <c:v>-0.31879013362105102</c:v>
                </c:pt>
                <c:pt idx="2">
                  <c:v>-0.155464959055541</c:v>
                </c:pt>
                <c:pt idx="3">
                  <c:v>0</c:v>
                </c:pt>
                <c:pt idx="4">
                  <c:v>0.122440773311731</c:v>
                </c:pt>
                <c:pt idx="5">
                  <c:v>-0.484474597957465</c:v>
                </c:pt>
                <c:pt idx="6">
                  <c:v>0</c:v>
                </c:pt>
                <c:pt idx="7">
                  <c:v>0.47277374141238898</c:v>
                </c:pt>
                <c:pt idx="8">
                  <c:v>0</c:v>
                </c:pt>
                <c:pt idx="9">
                  <c:v>-0.52438861079700605</c:v>
                </c:pt>
                <c:pt idx="10">
                  <c:v>0.158278156838394</c:v>
                </c:pt>
                <c:pt idx="11">
                  <c:v>-0.187570505162238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-5.9452711294267303E-9</c:v>
                </c:pt>
                <c:pt idx="17" formatCode="0.00E+00">
                  <c:v>7.7179026144333707E-9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D-4293-849E-AC9732533B32}"/>
            </c:ext>
          </c:extLst>
        </c:ser>
        <c:ser>
          <c:idx val="1"/>
          <c:order val="1"/>
          <c:invertIfNegative val="0"/>
          <c:val>
            <c:numRef>
              <c:f>stack_9p_cp_759_band3!$B$40:$S$40</c:f>
              <c:numCache>
                <c:formatCode>General</c:formatCode>
                <c:ptCount val="18"/>
                <c:pt idx="0">
                  <c:v>0.14532103412828901</c:v>
                </c:pt>
                <c:pt idx="1">
                  <c:v>-0.186565804190893</c:v>
                </c:pt>
                <c:pt idx="2">
                  <c:v>-0.83361599557772104</c:v>
                </c:pt>
                <c:pt idx="3">
                  <c:v>0</c:v>
                </c:pt>
                <c:pt idx="4">
                  <c:v>-2.28628636288991E-2</c:v>
                </c:pt>
                <c:pt idx="5">
                  <c:v>0.30887884833910501</c:v>
                </c:pt>
                <c:pt idx="6">
                  <c:v>0</c:v>
                </c:pt>
                <c:pt idx="7">
                  <c:v>-0.11114385757482299</c:v>
                </c:pt>
                <c:pt idx="8">
                  <c:v>0</c:v>
                </c:pt>
                <c:pt idx="9">
                  <c:v>0.18755382988122801</c:v>
                </c:pt>
                <c:pt idx="10">
                  <c:v>0.14289405770560901</c:v>
                </c:pt>
                <c:pt idx="11">
                  <c:v>-0.13225949103533599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-3.2795051179453899E-8</c:v>
                </c:pt>
                <c:pt idx="17" formatCode="0.00E+00">
                  <c:v>-1.3004924536303E-8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D-4293-849E-AC9732533B32}"/>
            </c:ext>
          </c:extLst>
        </c:ser>
        <c:ser>
          <c:idx val="2"/>
          <c:order val="2"/>
          <c:invertIfNegative val="0"/>
          <c:val>
            <c:numRef>
              <c:f>stack_9p_cp_759_band3!$B$41:$S$41</c:f>
              <c:numCache>
                <c:formatCode>General</c:formatCode>
                <c:ptCount val="18"/>
                <c:pt idx="0">
                  <c:v>0.14173908489291401</c:v>
                </c:pt>
                <c:pt idx="1">
                  <c:v>-0.17554726812305901</c:v>
                </c:pt>
                <c:pt idx="2">
                  <c:v>-0.17794105839270299</c:v>
                </c:pt>
                <c:pt idx="3">
                  <c:v>0</c:v>
                </c:pt>
                <c:pt idx="4">
                  <c:v>0.24821757599118499</c:v>
                </c:pt>
                <c:pt idx="5">
                  <c:v>-0.53945789153180801</c:v>
                </c:pt>
                <c:pt idx="6">
                  <c:v>0</c:v>
                </c:pt>
                <c:pt idx="7">
                  <c:v>2.1950720741481401E-2</c:v>
                </c:pt>
                <c:pt idx="8">
                  <c:v>0</c:v>
                </c:pt>
                <c:pt idx="9">
                  <c:v>0.59003492258619095</c:v>
                </c:pt>
                <c:pt idx="10">
                  <c:v>-4.3485908515715502E-2</c:v>
                </c:pt>
                <c:pt idx="11">
                  <c:v>0.27868325766601199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7.5672707724375404E-8</c:v>
                </c:pt>
                <c:pt idx="17" formatCode="0.00E+00">
                  <c:v>5.34663275883559E-8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D-4293-849E-AC9732533B32}"/>
            </c:ext>
          </c:extLst>
        </c:ser>
        <c:ser>
          <c:idx val="3"/>
          <c:order val="3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8D-4293-849E-AC9732533B32}"/>
            </c:ext>
          </c:extLst>
        </c:ser>
        <c:ser>
          <c:idx val="4"/>
          <c:order val="4"/>
          <c:invertIfNegative val="0"/>
          <c:val>
            <c:numRef>
              <c:f>stack_9p_cp_759_band3!$B$42:$S$42</c:f>
              <c:numCache>
                <c:formatCode>General</c:formatCode>
                <c:ptCount val="18"/>
                <c:pt idx="0">
                  <c:v>0.142291477067755</c:v>
                </c:pt>
                <c:pt idx="1">
                  <c:v>-0.212103080359967</c:v>
                </c:pt>
                <c:pt idx="2">
                  <c:v>-9.5511096700985704E-2</c:v>
                </c:pt>
                <c:pt idx="3">
                  <c:v>0</c:v>
                </c:pt>
                <c:pt idx="4">
                  <c:v>0.51181400155016399</c:v>
                </c:pt>
                <c:pt idx="5">
                  <c:v>0.152536795467066</c:v>
                </c:pt>
                <c:pt idx="6">
                  <c:v>0</c:v>
                </c:pt>
                <c:pt idx="7">
                  <c:v>-0.44284535849873402</c:v>
                </c:pt>
                <c:pt idx="8">
                  <c:v>0</c:v>
                </c:pt>
                <c:pt idx="9">
                  <c:v>-0.44383881448488599</c:v>
                </c:pt>
                <c:pt idx="10">
                  <c:v>-0.39349017863834301</c:v>
                </c:pt>
                <c:pt idx="11">
                  <c:v>0.15916833559156099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4.5648260500586701E-8</c:v>
                </c:pt>
                <c:pt idx="17" formatCode="0.00E+00">
                  <c:v>3.55141516283042E-8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8D-4293-849E-AC9732533B32}"/>
            </c:ext>
          </c:extLst>
        </c:ser>
        <c:ser>
          <c:idx val="5"/>
          <c:order val="5"/>
          <c:invertIfNegative val="0"/>
          <c:val>
            <c:numRef>
              <c:f>stack_9p_cp_759_band3!$B$43:$S$43</c:f>
              <c:numCache>
                <c:formatCode>General</c:formatCode>
                <c:ptCount val="18"/>
                <c:pt idx="0">
                  <c:v>0.15725111306838599</c:v>
                </c:pt>
                <c:pt idx="1">
                  <c:v>-0.11676280313909</c:v>
                </c:pt>
                <c:pt idx="2">
                  <c:v>0.18115818140436801</c:v>
                </c:pt>
                <c:pt idx="3">
                  <c:v>0</c:v>
                </c:pt>
                <c:pt idx="4">
                  <c:v>8.6482187442665295E-2</c:v>
                </c:pt>
                <c:pt idx="5">
                  <c:v>-0.163401554829639</c:v>
                </c:pt>
                <c:pt idx="6">
                  <c:v>0</c:v>
                </c:pt>
                <c:pt idx="7">
                  <c:v>-0.41429959765455099</c:v>
                </c:pt>
                <c:pt idx="8">
                  <c:v>0</c:v>
                </c:pt>
                <c:pt idx="9">
                  <c:v>5.5451819223846698E-2</c:v>
                </c:pt>
                <c:pt idx="10">
                  <c:v>0.15942208179051601</c:v>
                </c:pt>
                <c:pt idx="11">
                  <c:v>-0.20636681702238599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-6.5190319948623296E-8</c:v>
                </c:pt>
                <c:pt idx="17" formatCode="0.00E+00">
                  <c:v>-3.2433026671167101E-8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8D-4293-849E-AC9732533B32}"/>
            </c:ext>
          </c:extLst>
        </c:ser>
        <c:ser>
          <c:idx val="6"/>
          <c:order val="6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8D-4293-849E-AC9732533B32}"/>
            </c:ext>
          </c:extLst>
        </c:ser>
        <c:ser>
          <c:idx val="7"/>
          <c:order val="7"/>
          <c:invertIfNegative val="0"/>
          <c:val>
            <c:numRef>
              <c:f>stack_9p_cp_759_band3!$B$44:$S$44</c:f>
              <c:numCache>
                <c:formatCode>General</c:formatCode>
                <c:ptCount val="18"/>
                <c:pt idx="0">
                  <c:v>0.139269240565324</c:v>
                </c:pt>
                <c:pt idx="1">
                  <c:v>-0.161010733021863</c:v>
                </c:pt>
                <c:pt idx="2">
                  <c:v>-4.8538803601822299E-2</c:v>
                </c:pt>
                <c:pt idx="3">
                  <c:v>0</c:v>
                </c:pt>
                <c:pt idx="4">
                  <c:v>-0.224866258400991</c:v>
                </c:pt>
                <c:pt idx="5">
                  <c:v>0.29358254906369302</c:v>
                </c:pt>
                <c:pt idx="6">
                  <c:v>0</c:v>
                </c:pt>
                <c:pt idx="7">
                  <c:v>0.47799806795161498</c:v>
                </c:pt>
                <c:pt idx="8">
                  <c:v>0</c:v>
                </c:pt>
                <c:pt idx="9">
                  <c:v>2.04159797528338E-2</c:v>
                </c:pt>
                <c:pt idx="10">
                  <c:v>-0.51641560023997302</c:v>
                </c:pt>
                <c:pt idx="11">
                  <c:v>0.19808773051615799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3.4209230955581099E-8</c:v>
                </c:pt>
                <c:pt idx="17" formatCode="0.00E+00">
                  <c:v>2.7967644767245301E-8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8D-4293-849E-AC9732533B32}"/>
            </c:ext>
          </c:extLst>
        </c:ser>
        <c:ser>
          <c:idx val="8"/>
          <c:order val="8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8D-4293-849E-AC9732533B32}"/>
            </c:ext>
          </c:extLst>
        </c:ser>
        <c:ser>
          <c:idx val="9"/>
          <c:order val="9"/>
          <c:invertIfNegative val="0"/>
          <c:val>
            <c:numRef>
              <c:f>stack_9p_cp_759_band3!$B$45:$S$45</c:f>
              <c:numCache>
                <c:formatCode>General</c:formatCode>
                <c:ptCount val="18"/>
                <c:pt idx="0">
                  <c:v>0.11128552842723</c:v>
                </c:pt>
                <c:pt idx="1">
                  <c:v>-0.12848703760295299</c:v>
                </c:pt>
                <c:pt idx="2">
                  <c:v>0.137913818953494</c:v>
                </c:pt>
                <c:pt idx="3">
                  <c:v>0</c:v>
                </c:pt>
                <c:pt idx="4">
                  <c:v>-0.121256424961642</c:v>
                </c:pt>
                <c:pt idx="5">
                  <c:v>-0.13087979535948999</c:v>
                </c:pt>
                <c:pt idx="6">
                  <c:v>0</c:v>
                </c:pt>
                <c:pt idx="7">
                  <c:v>-0.15537663482945999</c:v>
                </c:pt>
                <c:pt idx="8">
                  <c:v>0</c:v>
                </c:pt>
                <c:pt idx="9">
                  <c:v>4.3492056979041099E-2</c:v>
                </c:pt>
                <c:pt idx="10">
                  <c:v>-0.183848461350579</c:v>
                </c:pt>
                <c:pt idx="11">
                  <c:v>0.340042968957534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9.1627286459848399E-8</c:v>
                </c:pt>
                <c:pt idx="17" formatCode="0.00E+00">
                  <c:v>6.1986775012107901E-8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8D-4293-849E-AC9732533B32}"/>
            </c:ext>
          </c:extLst>
        </c:ser>
        <c:ser>
          <c:idx val="10"/>
          <c:order val="10"/>
          <c:invertIfNegative val="0"/>
          <c:val>
            <c:numRef>
              <c:f>stack_9p_cp_759_band3!$B$46:$S$46</c:f>
              <c:numCache>
                <c:formatCode>General</c:formatCode>
                <c:ptCount val="18"/>
                <c:pt idx="0">
                  <c:v>0.147645660803877</c:v>
                </c:pt>
                <c:pt idx="1">
                  <c:v>-0.21558685732621299</c:v>
                </c:pt>
                <c:pt idx="2">
                  <c:v>0.32552425489786502</c:v>
                </c:pt>
                <c:pt idx="3">
                  <c:v>0</c:v>
                </c:pt>
                <c:pt idx="4">
                  <c:v>0.56983774322581604</c:v>
                </c:pt>
                <c:pt idx="5">
                  <c:v>0.45091125334105903</c:v>
                </c:pt>
                <c:pt idx="6">
                  <c:v>0</c:v>
                </c:pt>
                <c:pt idx="7">
                  <c:v>0.315973669812253</c:v>
                </c:pt>
                <c:pt idx="8">
                  <c:v>0</c:v>
                </c:pt>
                <c:pt idx="9">
                  <c:v>0.23184736386409999</c:v>
                </c:pt>
                <c:pt idx="10">
                  <c:v>0.34180390242463399</c:v>
                </c:pt>
                <c:pt idx="11">
                  <c:v>-8.9447325885311398E-4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2.6944732451187301E-8</c:v>
                </c:pt>
                <c:pt idx="17" formatCode="0.00E+00">
                  <c:v>2.4034648834297099E-8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8D-4293-849E-AC9732533B32}"/>
            </c:ext>
          </c:extLst>
        </c:ser>
        <c:ser>
          <c:idx val="11"/>
          <c:order val="11"/>
          <c:invertIfNegative val="0"/>
          <c:val>
            <c:numRef>
              <c:f>stack_9p_cp_759_band3!$B$47:$S$47</c:f>
              <c:numCache>
                <c:formatCode>General</c:formatCode>
                <c:ptCount val="18"/>
                <c:pt idx="0">
                  <c:v>0.14526318612348599</c:v>
                </c:pt>
                <c:pt idx="1">
                  <c:v>-0.179392562130922</c:v>
                </c:pt>
                <c:pt idx="2">
                  <c:v>1.1713526592804901E-3</c:v>
                </c:pt>
                <c:pt idx="3">
                  <c:v>0</c:v>
                </c:pt>
                <c:pt idx="4">
                  <c:v>-0.36541459004543703</c:v>
                </c:pt>
                <c:pt idx="5">
                  <c:v>0.138175218478294</c:v>
                </c:pt>
                <c:pt idx="6">
                  <c:v>0</c:v>
                </c:pt>
                <c:pt idx="7">
                  <c:v>-0.14561776545621499</c:v>
                </c:pt>
                <c:pt idx="8">
                  <c:v>0</c:v>
                </c:pt>
                <c:pt idx="9">
                  <c:v>-0.226329941769639</c:v>
                </c:pt>
                <c:pt idx="10">
                  <c:v>0.56109924672769895</c:v>
                </c:pt>
                <c:pt idx="11">
                  <c:v>0.34002524862519601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1.53905829627994E-7</c:v>
                </c:pt>
                <c:pt idx="17" formatCode="0.00E+00">
                  <c:v>1.02491673641065E-7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8D-4293-849E-AC9732533B32}"/>
            </c:ext>
          </c:extLst>
        </c:ser>
        <c:ser>
          <c:idx val="12"/>
          <c:order val="12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8D-4293-849E-AC9732533B32}"/>
            </c:ext>
          </c:extLst>
        </c:ser>
        <c:ser>
          <c:idx val="13"/>
          <c:order val="13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8D-4293-849E-AC9732533B32}"/>
            </c:ext>
          </c:extLst>
        </c:ser>
        <c:ser>
          <c:idx val="14"/>
          <c:order val="14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B8D-4293-849E-AC9732533B32}"/>
            </c:ext>
          </c:extLst>
        </c:ser>
        <c:ser>
          <c:idx val="15"/>
          <c:order val="15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8D-4293-849E-AC9732533B32}"/>
            </c:ext>
          </c:extLst>
        </c:ser>
        <c:ser>
          <c:idx val="16"/>
          <c:order val="16"/>
          <c:invertIfNegative val="0"/>
          <c:val>
            <c:numRef>
              <c:f>stack_9p_cp_759_band3!$B$48:$S$48</c:f>
              <c:numCache>
                <c:formatCode>General</c:formatCode>
                <c:ptCount val="18"/>
                <c:pt idx="0">
                  <c:v>0.69310604336763604</c:v>
                </c:pt>
                <c:pt idx="1">
                  <c:v>0.70261570298882603</c:v>
                </c:pt>
                <c:pt idx="2">
                  <c:v>-6.4959455682469594E-2</c:v>
                </c:pt>
                <c:pt idx="3">
                  <c:v>0</c:v>
                </c:pt>
                <c:pt idx="4">
                  <c:v>9.0928981048970695E-2</c:v>
                </c:pt>
                <c:pt idx="5">
                  <c:v>-5.3360788787123296E-3</c:v>
                </c:pt>
                <c:pt idx="6">
                  <c:v>0</c:v>
                </c:pt>
                <c:pt idx="7">
                  <c:v>5.4310208522642303E-2</c:v>
                </c:pt>
                <c:pt idx="8">
                  <c:v>0</c:v>
                </c:pt>
                <c:pt idx="9">
                  <c:v>-5.3324647964583097E-2</c:v>
                </c:pt>
                <c:pt idx="10">
                  <c:v>2.59337906422226E-2</c:v>
                </c:pt>
                <c:pt idx="11">
                  <c:v>4.1280567675201399E-2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3.76463610645844E-8</c:v>
                </c:pt>
                <c:pt idx="17" formatCode="0.00E+00">
                  <c:v>5.8009191203733901E-8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B8D-4293-849E-AC9732533B32}"/>
            </c:ext>
          </c:extLst>
        </c:ser>
        <c:ser>
          <c:idx val="17"/>
          <c:order val="17"/>
          <c:invertIfNegative val="0"/>
          <c:val>
            <c:numRef>
              <c:f>stack_9p_cp_759_band3!$B$49:$S$49</c:f>
              <c:numCache>
                <c:formatCode>General</c:formatCode>
                <c:ptCount val="18"/>
                <c:pt idx="0">
                  <c:v>0.55872383394017799</c:v>
                </c:pt>
                <c:pt idx="1">
                  <c:v>-0.399206367914483</c:v>
                </c:pt>
                <c:pt idx="2">
                  <c:v>0.274228653543164</c:v>
                </c:pt>
                <c:pt idx="3">
                  <c:v>0</c:v>
                </c:pt>
                <c:pt idx="4">
                  <c:v>-0.34717103048113801</c:v>
                </c:pt>
                <c:pt idx="5">
                  <c:v>5.52025955592556E-2</c:v>
                </c:pt>
                <c:pt idx="6">
                  <c:v>0</c:v>
                </c:pt>
                <c:pt idx="7">
                  <c:v>-0.13108548557706101</c:v>
                </c:pt>
                <c:pt idx="8">
                  <c:v>0</c:v>
                </c:pt>
                <c:pt idx="9">
                  <c:v>0.15147005060175001</c:v>
                </c:pt>
                <c:pt idx="10">
                  <c:v>-0.134953615999787</c:v>
                </c:pt>
                <c:pt idx="11">
                  <c:v>-0.202770138971581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-8.7272042973424499E-8</c:v>
                </c:pt>
                <c:pt idx="17" formatCode="0.00E+00">
                  <c:v>-2.6156879000168399E-8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8D-4293-849E-AC9732533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017480"/>
        <c:axId val="305017872"/>
        <c:axId val="304664312"/>
      </c:bar3DChart>
      <c:catAx>
        <c:axId val="30501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017872"/>
        <c:crosses val="autoZero"/>
        <c:auto val="1"/>
        <c:lblAlgn val="ctr"/>
        <c:lblOffset val="100"/>
        <c:noMultiLvlLbl val="0"/>
      </c:catAx>
      <c:valAx>
        <c:axId val="30501787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305017480"/>
        <c:crosses val="autoZero"/>
        <c:crossBetween val="between"/>
      </c:valAx>
      <c:serAx>
        <c:axId val="30466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7872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0"/>
      <c:rotY val="10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stack_9p_cp_759_band3!$AA$39:$AK$39</c:f>
              <c:numCache>
                <c:formatCode>General</c:formatCode>
                <c:ptCount val="11"/>
                <c:pt idx="0">
                  <c:v>4.6340159700941106</c:v>
                </c:pt>
                <c:pt idx="1">
                  <c:v>-3.1368599418095853</c:v>
                </c:pt>
                <c:pt idx="2">
                  <c:v>-6.4323176494244123</c:v>
                </c:pt>
                <c:pt idx="3">
                  <c:v>8.1672140166415499</c:v>
                </c:pt>
                <c:pt idx="4">
                  <c:v>-2.0640917072143297</c:v>
                </c:pt>
                <c:pt idx="5">
                  <c:v>2.1151766953311486</c:v>
                </c:pt>
                <c:pt idx="6">
                  <c:v>-1.90698268309093</c:v>
                </c:pt>
                <c:pt idx="7">
                  <c:v>6.3179911870026721</c:v>
                </c:pt>
                <c:pt idx="8">
                  <c:v>-5.3313286069953048</c:v>
                </c:pt>
                <c:pt idx="9">
                  <c:v>-168200907.61721483</c:v>
                </c:pt>
                <c:pt idx="10">
                  <c:v>129568880.29785247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8-4FF3-BCF7-135C8181FC7D}"/>
            </c:ext>
          </c:extLst>
        </c:ser>
        <c:ser>
          <c:idx val="1"/>
          <c:order val="1"/>
          <c:invertIfNegative val="0"/>
          <c:val>
            <c:numRef>
              <c:f>stack_9p_cp_759_band3!$AA$40:$AK$40</c:f>
              <c:numCache>
                <c:formatCode>General</c:formatCode>
                <c:ptCount val="11"/>
                <c:pt idx="0">
                  <c:v>6.8813162939454644</c:v>
                </c:pt>
                <c:pt idx="1">
                  <c:v>-5.3600390722021389</c:v>
                </c:pt>
                <c:pt idx="2">
                  <c:v>-1.1995931043849151</c:v>
                </c:pt>
                <c:pt idx="3">
                  <c:v>-43.739052825210429</c:v>
                </c:pt>
                <c:pt idx="4">
                  <c:v>3.2375153085980894</c:v>
                </c:pt>
                <c:pt idx="5">
                  <c:v>-8.997348317938231</c:v>
                </c:pt>
                <c:pt idx="6">
                  <c:v>5.3318026117262907</c:v>
                </c:pt>
                <c:pt idx="7">
                  <c:v>6.998191639712581</c:v>
                </c:pt>
                <c:pt idx="8">
                  <c:v>-7.5608940588832922</c:v>
                </c:pt>
                <c:pt idx="9">
                  <c:v>-30492405.531798653</c:v>
                </c:pt>
                <c:pt idx="10">
                  <c:v>-76893948.689092264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8-4FF3-BCF7-135C8181FC7D}"/>
            </c:ext>
          </c:extLst>
        </c:ser>
        <c:ser>
          <c:idx val="2"/>
          <c:order val="2"/>
          <c:invertIfNegative val="0"/>
          <c:val>
            <c:numRef>
              <c:f>stack_9p_cp_759_band3!$AA$41:$AK$41</c:f>
              <c:numCache>
                <c:formatCode>General</c:formatCode>
                <c:ptCount val="11"/>
                <c:pt idx="0">
                  <c:v>7.0552169908216555</c:v>
                </c:pt>
                <c:pt idx="1">
                  <c:v>-5.6964714443690339</c:v>
                </c:pt>
                <c:pt idx="2">
                  <c:v>-5.6198384399460668</c:v>
                </c:pt>
                <c:pt idx="3">
                  <c:v>4.0287235744962446</c:v>
                </c:pt>
                <c:pt idx="4">
                  <c:v>-1.8537128026072023</c:v>
                </c:pt>
                <c:pt idx="5">
                  <c:v>45.556590682248022</c:v>
                </c:pt>
                <c:pt idx="6">
                  <c:v>1.6948149367445657</c:v>
                </c:pt>
                <c:pt idx="7">
                  <c:v>-22.995955106666496</c:v>
                </c:pt>
                <c:pt idx="8">
                  <c:v>3.588303109325822</c:v>
                </c:pt>
                <c:pt idx="9">
                  <c:v>13214803.990394067</c:v>
                </c:pt>
                <c:pt idx="10">
                  <c:v>18703360.509424325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8-4FF3-BCF7-135C8181FC7D}"/>
            </c:ext>
          </c:extLst>
        </c:ser>
        <c:ser>
          <c:idx val="3"/>
          <c:order val="3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48-4FF3-BCF7-135C8181FC7D}"/>
            </c:ext>
          </c:extLst>
        </c:ser>
        <c:ser>
          <c:idx val="4"/>
          <c:order val="4"/>
          <c:invertIfNegative val="0"/>
          <c:val>
            <c:numRef>
              <c:f>stack_9p_cp_759_band3!$AA$42:$AK$42</c:f>
              <c:numCache>
                <c:formatCode>General</c:formatCode>
                <c:ptCount val="11"/>
                <c:pt idx="0">
                  <c:v>7.0278278123701643</c:v>
                </c:pt>
                <c:pt idx="1">
                  <c:v>-4.7146887178765517</c:v>
                </c:pt>
                <c:pt idx="2">
                  <c:v>-10.469987619665556</c:v>
                </c:pt>
                <c:pt idx="3">
                  <c:v>1.953834785627661</c:v>
                </c:pt>
                <c:pt idx="4">
                  <c:v>6.5557952554202474</c:v>
                </c:pt>
                <c:pt idx="5">
                  <c:v>-2.2581246044669987</c:v>
                </c:pt>
                <c:pt idx="6">
                  <c:v>-2.2530701853117288</c:v>
                </c:pt>
                <c:pt idx="7">
                  <c:v>-2.5413594907513573</c:v>
                </c:pt>
                <c:pt idx="8">
                  <c:v>6.2826566369713266</c:v>
                </c:pt>
                <c:pt idx="9">
                  <c:v>21906639.793802161</c:v>
                </c:pt>
                <c:pt idx="10">
                  <c:v>28157789.336097114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48-4FF3-BCF7-135C8181FC7D}"/>
            </c:ext>
          </c:extLst>
        </c:ser>
        <c:ser>
          <c:idx val="5"/>
          <c:order val="5"/>
          <c:invertIfNegative val="0"/>
          <c:val>
            <c:numRef>
              <c:f>stack_9p_cp_759_band3!$AA$43:$AK$43</c:f>
              <c:numCache>
                <c:formatCode>General</c:formatCode>
                <c:ptCount val="11"/>
                <c:pt idx="0">
                  <c:v>6.3592554639986298</c:v>
                </c:pt>
                <c:pt idx="1">
                  <c:v>-8.5643712990410279</c:v>
                </c:pt>
                <c:pt idx="2">
                  <c:v>5.5200377495945014</c:v>
                </c:pt>
                <c:pt idx="3">
                  <c:v>11.563074773784665</c:v>
                </c:pt>
                <c:pt idx="4">
                  <c:v>-6.1198928066663196</c:v>
                </c:pt>
                <c:pt idx="5">
                  <c:v>-2.4137122161383671</c:v>
                </c:pt>
                <c:pt idx="6">
                  <c:v>18.033673448353817</c:v>
                </c:pt>
                <c:pt idx="7">
                  <c:v>6.2726567660433714</c:v>
                </c:pt>
                <c:pt idx="8">
                  <c:v>-4.8457402911414933</c:v>
                </c:pt>
                <c:pt idx="9">
                  <c:v>-15339700.752935456</c:v>
                </c:pt>
                <c:pt idx="10">
                  <c:v>-30832768.404220447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48-4FF3-BCF7-135C8181FC7D}"/>
            </c:ext>
          </c:extLst>
        </c:ser>
        <c:ser>
          <c:idx val="6"/>
          <c:order val="6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48-4FF3-BCF7-135C8181FC7D}"/>
            </c:ext>
          </c:extLst>
        </c:ser>
        <c:ser>
          <c:idx val="7"/>
          <c:order val="7"/>
          <c:invertIfNegative val="0"/>
          <c:val>
            <c:numRef>
              <c:f>stack_9p_cp_759_band3!$AA$44:$AK$44</c:f>
              <c:numCache>
                <c:formatCode>General</c:formatCode>
                <c:ptCount val="11"/>
                <c:pt idx="0">
                  <c:v>7.1803364184423168</c:v>
                </c:pt>
                <c:pt idx="1">
                  <c:v>-6.210766085166596</c:v>
                </c:pt>
                <c:pt idx="2">
                  <c:v>-20.60207351222099</c:v>
                </c:pt>
                <c:pt idx="3">
                  <c:v>-4.4470878250518036</c:v>
                </c:pt>
                <c:pt idx="4">
                  <c:v>3.4061970072446268</c:v>
                </c:pt>
                <c:pt idx="5">
                  <c:v>2.0920586651852835</c:v>
                </c:pt>
                <c:pt idx="6">
                  <c:v>48.981239798751119</c:v>
                </c:pt>
                <c:pt idx="7">
                  <c:v>-1.9364248476136474</c:v>
                </c:pt>
                <c:pt idx="8">
                  <c:v>5.0482682465708297</c:v>
                </c:pt>
                <c:pt idx="9">
                  <c:v>29231876.077496387</c:v>
                </c:pt>
                <c:pt idx="10">
                  <c:v>35755602.887632638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48-4FF3-BCF7-135C8181FC7D}"/>
            </c:ext>
          </c:extLst>
        </c:ser>
        <c:ser>
          <c:idx val="8"/>
          <c:order val="8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48-4FF3-BCF7-135C8181FC7D}"/>
            </c:ext>
          </c:extLst>
        </c:ser>
        <c:ser>
          <c:idx val="9"/>
          <c:order val="9"/>
          <c:invertIfNegative val="0"/>
          <c:val>
            <c:numRef>
              <c:f>stack_9p_cp_759_band3!$AA$45:$AK$45</c:f>
              <c:numCache>
                <c:formatCode>General</c:formatCode>
                <c:ptCount val="11"/>
                <c:pt idx="0">
                  <c:v>8.9858943398368591</c:v>
                </c:pt>
                <c:pt idx="1">
                  <c:v>-7.7828862635168825</c:v>
                </c:pt>
                <c:pt idx="2">
                  <c:v>7.2509050042128891</c:v>
                </c:pt>
                <c:pt idx="3">
                  <c:v>-8.2469856778008896</c:v>
                </c:pt>
                <c:pt idx="4">
                  <c:v>-7.6405987437043379</c:v>
                </c:pt>
                <c:pt idx="5">
                  <c:v>-6.4359741160412636</c:v>
                </c:pt>
                <c:pt idx="6">
                  <c:v>22.992704173129862</c:v>
                </c:pt>
                <c:pt idx="7">
                  <c:v>-5.4392622742330641</c:v>
                </c:pt>
                <c:pt idx="8">
                  <c:v>2.9408048137730622</c:v>
                </c:pt>
                <c:pt idx="9">
                  <c:v>10913779.493384929</c:v>
                </c:pt>
                <c:pt idx="10">
                  <c:v>16132473.415574042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48-4FF3-BCF7-135C8181FC7D}"/>
            </c:ext>
          </c:extLst>
        </c:ser>
        <c:ser>
          <c:idx val="10"/>
          <c:order val="10"/>
          <c:invertIfNegative val="0"/>
          <c:val>
            <c:numRef>
              <c:f>stack_9p_cp_759_band3!$AA$46:$AK$46</c:f>
              <c:numCache>
                <c:formatCode>General</c:formatCode>
                <c:ptCount val="11"/>
                <c:pt idx="0">
                  <c:v>6.7729724975008621</c:v>
                </c:pt>
                <c:pt idx="1">
                  <c:v>-4.6385016804937251</c:v>
                </c:pt>
                <c:pt idx="2">
                  <c:v>3.0719677104053442</c:v>
                </c:pt>
                <c:pt idx="3">
                  <c:v>1.7548855123900045</c:v>
                </c:pt>
                <c:pt idx="4">
                  <c:v>2.2177312998742633</c:v>
                </c:pt>
                <c:pt idx="5">
                  <c:v>3.1648206655769311</c:v>
                </c:pt>
                <c:pt idx="6">
                  <c:v>4.3131825323929993</c:v>
                </c:pt>
                <c:pt idx="7">
                  <c:v>2.9256541335729627</c:v>
                </c:pt>
                <c:pt idx="8">
                  <c:v>-1117.9764068991749</c:v>
                </c:pt>
                <c:pt idx="9">
                  <c:v>37113005.364279866</c:v>
                </c:pt>
                <c:pt idx="10">
                  <c:v>41606599.160001636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48-4FF3-BCF7-135C8181FC7D}"/>
            </c:ext>
          </c:extLst>
        </c:ser>
        <c:ser>
          <c:idx val="11"/>
          <c:order val="11"/>
          <c:invertIfNegative val="0"/>
          <c:val>
            <c:numRef>
              <c:f>stack_9p_cp_759_band3!$AA$47:$AK$47</c:f>
              <c:numCache>
                <c:formatCode>General</c:formatCode>
                <c:ptCount val="11"/>
                <c:pt idx="0">
                  <c:v>6.8840566332471562</c:v>
                </c:pt>
                <c:pt idx="1">
                  <c:v>-5.5743671204728802</c:v>
                </c:pt>
                <c:pt idx="2">
                  <c:v>853.7138598500776</c:v>
                </c:pt>
                <c:pt idx="3">
                  <c:v>-2.736617604337189</c:v>
                </c:pt>
                <c:pt idx="4">
                  <c:v>7.2371877606771458</c:v>
                </c:pt>
                <c:pt idx="5">
                  <c:v>-6.8672939518542782</c:v>
                </c:pt>
                <c:pt idx="6">
                  <c:v>-4.4183283580650174</c:v>
                </c:pt>
                <c:pt idx="7">
                  <c:v>1.7822159017891166</c:v>
                </c:pt>
                <c:pt idx="8">
                  <c:v>2.9409580730938099</c:v>
                </c:pt>
                <c:pt idx="9">
                  <c:v>6497479.6758323023</c:v>
                </c:pt>
                <c:pt idx="10">
                  <c:v>9756890.140189236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48-4FF3-BCF7-135C8181FC7D}"/>
            </c:ext>
          </c:extLst>
        </c:ser>
        <c:ser>
          <c:idx val="12"/>
          <c:order val="12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48-4FF3-BCF7-135C8181FC7D}"/>
            </c:ext>
          </c:extLst>
        </c:ser>
        <c:ser>
          <c:idx val="13"/>
          <c:order val="13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48-4FF3-BCF7-135C8181FC7D}"/>
            </c:ext>
          </c:extLst>
        </c:ser>
        <c:ser>
          <c:idx val="14"/>
          <c:order val="14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B48-4FF3-BCF7-135C8181FC7D}"/>
            </c:ext>
          </c:extLst>
        </c:ser>
        <c:ser>
          <c:idx val="15"/>
          <c:order val="15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48-4FF3-BCF7-135C8181FC7D}"/>
            </c:ext>
          </c:extLst>
        </c:ser>
        <c:ser>
          <c:idx val="16"/>
          <c:order val="16"/>
          <c:invertIfNegative val="0"/>
          <c:val>
            <c:numRef>
              <c:f>stack_9p_cp_759_band3!$AA$48:$AK$48</c:f>
              <c:numCache>
                <c:formatCode>General</c:formatCode>
                <c:ptCount val="11"/>
                <c:pt idx="0">
                  <c:v>1.4427806676468147</c:v>
                </c:pt>
                <c:pt idx="1">
                  <c:v>1.4232531321832746</c:v>
                </c:pt>
                <c:pt idx="2">
                  <c:v>-15.394217662292803</c:v>
                </c:pt>
                <c:pt idx="3">
                  <c:v>10.997593819526474</c:v>
                </c:pt>
                <c:pt idx="4">
                  <c:v>-187.40352658379629</c:v>
                </c:pt>
                <c:pt idx="5">
                  <c:v>18.412744623933694</c:v>
                </c:pt>
                <c:pt idx="6">
                  <c:v>-18.753053947288599</c:v>
                </c:pt>
                <c:pt idx="7">
                  <c:v>38.559731348023917</c:v>
                </c:pt>
                <c:pt idx="8">
                  <c:v>24.224473070914989</c:v>
                </c:pt>
                <c:pt idx="9">
                  <c:v>26562992.324396111</c:v>
                </c:pt>
                <c:pt idx="10">
                  <c:v>17238647.518595856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48-4FF3-BCF7-135C8181FC7D}"/>
            </c:ext>
          </c:extLst>
        </c:ser>
        <c:ser>
          <c:idx val="17"/>
          <c:order val="17"/>
          <c:invertIfNegative val="0"/>
          <c:val>
            <c:numRef>
              <c:f>stack_9p_cp_759_band3!$AA$49:$AK$49</c:f>
              <c:numCache>
                <c:formatCode>General</c:formatCode>
                <c:ptCount val="11"/>
                <c:pt idx="0">
                  <c:v>1.789792987615898</c:v>
                </c:pt>
                <c:pt idx="1">
                  <c:v>-2.5049700615352348</c:v>
                </c:pt>
                <c:pt idx="2">
                  <c:v>3.6465919482866824</c:v>
                </c:pt>
                <c:pt idx="3">
                  <c:v>-2.8804246673869023</c:v>
                </c:pt>
                <c:pt idx="4">
                  <c:v>18.115090239309119</c:v>
                </c:pt>
                <c:pt idx="5">
                  <c:v>-7.6286096481073153</c:v>
                </c:pt>
                <c:pt idx="6">
                  <c:v>6.6019651807553208</c:v>
                </c:pt>
                <c:pt idx="7">
                  <c:v>-7.4099533576156889</c:v>
                </c:pt>
                <c:pt idx="8">
                  <c:v>-4.9316926302454904</c:v>
                </c:pt>
                <c:pt idx="9">
                  <c:v>-11458423.178021779</c:v>
                </c:pt>
                <c:pt idx="10">
                  <c:v>-38230860.799316384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48-4FF3-BCF7-135C8181F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017480"/>
        <c:axId val="305017872"/>
        <c:axId val="304664312"/>
      </c:bar3DChart>
      <c:catAx>
        <c:axId val="30501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017872"/>
        <c:crosses val="autoZero"/>
        <c:auto val="1"/>
        <c:lblAlgn val="ctr"/>
        <c:lblOffset val="100"/>
        <c:noMultiLvlLbl val="0"/>
      </c:catAx>
      <c:valAx>
        <c:axId val="30501787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305017480"/>
        <c:crosses val="autoZero"/>
        <c:crossBetween val="between"/>
      </c:valAx>
      <c:serAx>
        <c:axId val="30466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7872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0"/>
      <c:rotY val="10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stack_9p_cp_759_band3!$AX$39:$BH$39</c:f>
              <c:numCache>
                <c:formatCode>General</c:formatCode>
                <c:ptCount val="11"/>
                <c:pt idx="0">
                  <c:v>1.533423872291279</c:v>
                </c:pt>
                <c:pt idx="1">
                  <c:v>1.1432222810360486</c:v>
                </c:pt>
                <c:pt idx="2">
                  <c:v>1.8613349164508235</c:v>
                </c:pt>
                <c:pt idx="3">
                  <c:v>2.1001278490825719</c:v>
                </c:pt>
                <c:pt idx="4">
                  <c:v>0.72469027842214195</c:v>
                </c:pt>
                <c:pt idx="5">
                  <c:v>0.74913835290044073</c:v>
                </c:pt>
                <c:pt idx="6">
                  <c:v>0.64552224586962159</c:v>
                </c:pt>
                <c:pt idx="7">
                  <c:v>1.843401307475893</c:v>
                </c:pt>
                <c:pt idx="8">
                  <c:v>1.6736004767203698</c:v>
                </c:pt>
                <c:pt idx="9">
                  <c:v>18.940669701548103</c:v>
                </c:pt>
                <c:pt idx="10">
                  <c:v>18.679723191890201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2-4025-BE86-08B27F6B4981}"/>
            </c:ext>
          </c:extLst>
        </c:ser>
        <c:ser>
          <c:idx val="1"/>
          <c:order val="1"/>
          <c:invertIfNegative val="0"/>
          <c:val>
            <c:numRef>
              <c:f>stack_9p_cp_759_band3!$AX$40:$BH$40</c:f>
              <c:numCache>
                <c:formatCode>General</c:formatCode>
                <c:ptCount val="11"/>
                <c:pt idx="0">
                  <c:v>1.9288099554399707</c:v>
                </c:pt>
                <c:pt idx="1">
                  <c:v>1.678971264646093</c:v>
                </c:pt>
                <c:pt idx="2">
                  <c:v>0.18198241961420419</c:v>
                </c:pt>
                <c:pt idx="3">
                  <c:v>3.778241360355044</c:v>
                </c:pt>
                <c:pt idx="4">
                  <c:v>1.174806155538983</c:v>
                </c:pt>
                <c:pt idx="5">
                  <c:v>2.1969299025836824</c:v>
                </c:pt>
                <c:pt idx="6">
                  <c:v>1.6736893820750121</c:v>
                </c:pt>
                <c:pt idx="7">
                  <c:v>1.9456517784965979</c:v>
                </c:pt>
                <c:pt idx="8">
                  <c:v>2.0229894449561208</c:v>
                </c:pt>
                <c:pt idx="9">
                  <c:v>17.232988211614831</c:v>
                </c:pt>
                <c:pt idx="10">
                  <c:v>18.157937740730606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2-4025-BE86-08B27F6B4981}"/>
            </c:ext>
          </c:extLst>
        </c:ser>
        <c:ser>
          <c:idx val="2"/>
          <c:order val="2"/>
          <c:invertIfNegative val="0"/>
          <c:val>
            <c:numRef>
              <c:f>stack_9p_cp_759_band3!$AX$41:$BH$41</c:f>
              <c:numCache>
                <c:formatCode>General</c:formatCode>
                <c:ptCount val="11"/>
                <c:pt idx="0">
                  <c:v>1.9537673418582469</c:v>
                </c:pt>
                <c:pt idx="1">
                  <c:v>1.7398469383055921</c:v>
                </c:pt>
                <c:pt idx="2">
                  <c:v>1.7263029161518295</c:v>
                </c:pt>
                <c:pt idx="3">
                  <c:v>1.393449594894536</c:v>
                </c:pt>
                <c:pt idx="4">
                  <c:v>0.61719054824424369</c:v>
                </c:pt>
                <c:pt idx="5">
                  <c:v>3.8189553043972362</c:v>
                </c:pt>
                <c:pt idx="6">
                  <c:v>0.52757355301002717</c:v>
                </c:pt>
                <c:pt idx="7">
                  <c:v>3.1353183355355565</c:v>
                </c:pt>
                <c:pt idx="8">
                  <c:v>1.2776794192588163</c:v>
                </c:pt>
                <c:pt idx="9">
                  <c:v>16.396848273552909</c:v>
                </c:pt>
                <c:pt idx="10">
                  <c:v>16.744213772065883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2-4025-BE86-08B27F6B4981}"/>
            </c:ext>
          </c:extLst>
        </c:ser>
        <c:ser>
          <c:idx val="3"/>
          <c:order val="3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E2-4025-BE86-08B27F6B4981}"/>
            </c:ext>
          </c:extLst>
        </c:ser>
        <c:ser>
          <c:idx val="4"/>
          <c:order val="4"/>
          <c:invertIfNegative val="0"/>
          <c:val>
            <c:numRef>
              <c:f>stack_9p_cp_759_band3!$AX$42:$BH$42</c:f>
              <c:numCache>
                <c:formatCode>General</c:formatCode>
                <c:ptCount val="11"/>
                <c:pt idx="0">
                  <c:v>1.9498776697928091</c:v>
                </c:pt>
                <c:pt idx="1">
                  <c:v>1.550682894367658</c:v>
                </c:pt>
                <c:pt idx="2">
                  <c:v>2.3485128424238244</c:v>
                </c:pt>
                <c:pt idx="3">
                  <c:v>0.66979399816648377</c:v>
                </c:pt>
                <c:pt idx="4">
                  <c:v>1.8803494302871786</c:v>
                </c:pt>
                <c:pt idx="5">
                  <c:v>0.8145346477598292</c:v>
                </c:pt>
                <c:pt idx="6">
                  <c:v>0.81229381290086078</c:v>
                </c:pt>
                <c:pt idx="7">
                  <c:v>0.93269917042385231</c:v>
                </c:pt>
                <c:pt idx="8">
                  <c:v>1.837792922392427</c:v>
                </c:pt>
                <c:pt idx="9">
                  <c:v>16.902300335766466</c:v>
                </c:pt>
                <c:pt idx="10">
                  <c:v>17.153334582482806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E2-4025-BE86-08B27F6B4981}"/>
            </c:ext>
          </c:extLst>
        </c:ser>
        <c:ser>
          <c:idx val="5"/>
          <c:order val="5"/>
          <c:invertIfNegative val="0"/>
          <c:val>
            <c:numRef>
              <c:f>stack_9p_cp_759_band3!$AX$43:$BH$43</c:f>
              <c:numCache>
                <c:formatCode>General</c:formatCode>
                <c:ptCount val="11"/>
                <c:pt idx="0">
                  <c:v>1.8499113050903204</c:v>
                </c:pt>
                <c:pt idx="1">
                  <c:v>2.147610725584078</c:v>
                </c:pt>
                <c:pt idx="2">
                  <c:v>1.7083846989602762</c:v>
                </c:pt>
                <c:pt idx="3">
                  <c:v>2.4478168117681944</c:v>
                </c:pt>
                <c:pt idx="4">
                  <c:v>1.8115445811202395</c:v>
                </c:pt>
                <c:pt idx="5">
                  <c:v>0.88116590104443482</c:v>
                </c:pt>
                <c:pt idx="6">
                  <c:v>2.8922407573588091</c:v>
                </c:pt>
                <c:pt idx="7">
                  <c:v>1.8361999915397331</c:v>
                </c:pt>
                <c:pt idx="8">
                  <c:v>1.5781000285400277</c:v>
                </c:pt>
                <c:pt idx="9">
                  <c:v>16.545954846081781</c:v>
                </c:pt>
                <c:pt idx="10">
                  <c:v>17.244088591621409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E2-4025-BE86-08B27F6B4981}"/>
            </c:ext>
          </c:extLst>
        </c:ser>
        <c:ser>
          <c:idx val="6"/>
          <c:order val="6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E2-4025-BE86-08B27F6B4981}"/>
            </c:ext>
          </c:extLst>
        </c:ser>
        <c:ser>
          <c:idx val="7"/>
          <c:order val="7"/>
          <c:invertIfNegative val="0"/>
          <c:val>
            <c:numRef>
              <c:f>stack_9p_cp_759_band3!$AX$44:$BH$44</c:f>
              <c:numCache>
                <c:formatCode>General</c:formatCode>
                <c:ptCount val="11"/>
                <c:pt idx="0">
                  <c:v>1.9713462368987305</c:v>
                </c:pt>
                <c:pt idx="1">
                  <c:v>1.8262842514876003</c:v>
                </c:pt>
                <c:pt idx="2">
                  <c:v>3.0253917266631247</c:v>
                </c:pt>
                <c:pt idx="3">
                  <c:v>1.4922494606143641</c:v>
                </c:pt>
                <c:pt idx="4">
                  <c:v>1.2255964218022333</c:v>
                </c:pt>
                <c:pt idx="5">
                  <c:v>0.73814858844107789</c:v>
                </c:pt>
                <c:pt idx="6">
                  <c:v>3.8914373635505686</c:v>
                </c:pt>
                <c:pt idx="7">
                  <c:v>0.66084341086104537</c:v>
                </c:pt>
                <c:pt idx="8">
                  <c:v>1.6190452630051326</c:v>
                </c:pt>
                <c:pt idx="9">
                  <c:v>17.190770318315366</c:v>
                </c:pt>
                <c:pt idx="10">
                  <c:v>17.392217538953933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E2-4025-BE86-08B27F6B4981}"/>
            </c:ext>
          </c:extLst>
        </c:ser>
        <c:ser>
          <c:idx val="8"/>
          <c:order val="8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E2-4025-BE86-08B27F6B4981}"/>
            </c:ext>
          </c:extLst>
        </c:ser>
        <c:ser>
          <c:idx val="9"/>
          <c:order val="9"/>
          <c:invertIfNegative val="0"/>
          <c:val>
            <c:numRef>
              <c:f>stack_9p_cp_759_band3!$AX$45:$BH$45</c:f>
              <c:numCache>
                <c:formatCode>General</c:formatCode>
                <c:ptCount val="11"/>
                <c:pt idx="0">
                  <c:v>2.1956560522700093</c:v>
                </c:pt>
                <c:pt idx="1">
                  <c:v>2.0519272544202467</c:v>
                </c:pt>
                <c:pt idx="2">
                  <c:v>1.9811262892434911</c:v>
                </c:pt>
                <c:pt idx="3">
                  <c:v>2.1098477611940645</c:v>
                </c:pt>
                <c:pt idx="4">
                  <c:v>2.0334759697025016</c:v>
                </c:pt>
                <c:pt idx="5">
                  <c:v>1.8619032073758195</c:v>
                </c:pt>
                <c:pt idx="6">
                  <c:v>3.1351769557435398</c:v>
                </c:pt>
                <c:pt idx="7">
                  <c:v>1.693643440317584</c:v>
                </c:pt>
                <c:pt idx="8">
                  <c:v>1.0786832900702545</c:v>
                </c:pt>
                <c:pt idx="9">
                  <c:v>16.205536722509635</c:v>
                </c:pt>
                <c:pt idx="10">
                  <c:v>16.596344780910659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E2-4025-BE86-08B27F6B4981}"/>
            </c:ext>
          </c:extLst>
        </c:ser>
        <c:ser>
          <c:idx val="10"/>
          <c:order val="10"/>
          <c:invertIfNegative val="0"/>
          <c:val>
            <c:numRef>
              <c:f>stack_9p_cp_759_band3!$AX$46:$BH$46</c:f>
              <c:numCache>
                <c:formatCode>General</c:formatCode>
                <c:ptCount val="11"/>
                <c:pt idx="0">
                  <c:v>1.9129400596163519</c:v>
                </c:pt>
                <c:pt idx="1">
                  <c:v>1.5343914004036157</c:v>
                </c:pt>
                <c:pt idx="2">
                  <c:v>1.1223183042944251</c:v>
                </c:pt>
                <c:pt idx="3">
                  <c:v>0.56240361968451658</c:v>
                </c:pt>
                <c:pt idx="4">
                  <c:v>0.79648473635697559</c:v>
                </c:pt>
                <c:pt idx="5">
                  <c:v>1.1520963922457568</c:v>
                </c:pt>
                <c:pt idx="6">
                  <c:v>1.4616760382153446</c:v>
                </c:pt>
                <c:pt idx="7">
                  <c:v>1.0735180910907092</c:v>
                </c:pt>
                <c:pt idx="8">
                  <c:v>7.0192755505399367</c:v>
                </c:pt>
                <c:pt idx="9">
                  <c:v>17.429478015052176</c:v>
                </c:pt>
                <c:pt idx="10">
                  <c:v>17.543769346304391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E2-4025-BE86-08B27F6B4981}"/>
            </c:ext>
          </c:extLst>
        </c:ser>
        <c:ser>
          <c:idx val="11"/>
          <c:order val="11"/>
          <c:invertIfNegative val="0"/>
          <c:val>
            <c:numRef>
              <c:f>stack_9p_cp_759_band3!$AX$47:$BH$47</c:f>
              <c:numCache>
                <c:formatCode>General</c:formatCode>
                <c:ptCount val="11"/>
                <c:pt idx="0">
                  <c:v>1.929208105109055</c:v>
                </c:pt>
                <c:pt idx="1">
                  <c:v>1.7181787899107754</c:v>
                </c:pt>
                <c:pt idx="2">
                  <c:v>6.749596078920292</c:v>
                </c:pt>
                <c:pt idx="3">
                  <c:v>1.0067227068659208</c:v>
                </c:pt>
                <c:pt idx="4">
                  <c:v>1.9792327000931249</c:v>
                </c:pt>
                <c:pt idx="5">
                  <c:v>1.9267701351668547</c:v>
                </c:pt>
                <c:pt idx="6">
                  <c:v>1.4857614250213249</c:v>
                </c:pt>
                <c:pt idx="7">
                  <c:v>0.57785747871818294</c:v>
                </c:pt>
                <c:pt idx="8">
                  <c:v>1.0787354034667753</c:v>
                </c:pt>
                <c:pt idx="9">
                  <c:v>15.686924917494784</c:v>
                </c:pt>
                <c:pt idx="10">
                  <c:v>16.093484274437607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E2-4025-BE86-08B27F6B4981}"/>
            </c:ext>
          </c:extLst>
        </c:ser>
        <c:ser>
          <c:idx val="12"/>
          <c:order val="12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E2-4025-BE86-08B27F6B4981}"/>
            </c:ext>
          </c:extLst>
        </c:ser>
        <c:ser>
          <c:idx val="13"/>
          <c:order val="13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E2-4025-BE86-08B27F6B4981}"/>
            </c:ext>
          </c:extLst>
        </c:ser>
        <c:ser>
          <c:idx val="14"/>
          <c:order val="14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E2-4025-BE86-08B27F6B4981}"/>
            </c:ext>
          </c:extLst>
        </c:ser>
        <c:ser>
          <c:idx val="15"/>
          <c:order val="15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8E2-4025-BE86-08B27F6B4981}"/>
            </c:ext>
          </c:extLst>
        </c:ser>
        <c:ser>
          <c:idx val="16"/>
          <c:order val="16"/>
          <c:invertIfNegative val="0"/>
          <c:val>
            <c:numRef>
              <c:f>stack_9p_cp_759_band3!$AX$48:$BH$48</c:f>
              <c:numCache>
                <c:formatCode>General</c:formatCode>
                <c:ptCount val="11"/>
                <c:pt idx="0">
                  <c:v>0.36657227076619237</c:v>
                </c:pt>
                <c:pt idx="1">
                  <c:v>0.35294518957262921</c:v>
                </c:pt>
                <c:pt idx="2">
                  <c:v>2.7339919624361486</c:v>
                </c:pt>
                <c:pt idx="3">
                  <c:v>2.3976765051910709</c:v>
                </c:pt>
                <c:pt idx="4">
                  <c:v>5.2332641881106943</c:v>
                </c:pt>
                <c:pt idx="5">
                  <c:v>2.9130430674538514</c:v>
                </c:pt>
                <c:pt idx="6">
                  <c:v>2.9313566163420961</c:v>
                </c:pt>
                <c:pt idx="7">
                  <c:v>3.652208502602512</c:v>
                </c:pt>
                <c:pt idx="8">
                  <c:v>3.187363406081646</c:v>
                </c:pt>
                <c:pt idx="9">
                  <c:v>17.095029539042649</c:v>
                </c:pt>
                <c:pt idx="10">
                  <c:v>16.662664369924986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8E2-4025-BE86-08B27F6B4981}"/>
            </c:ext>
          </c:extLst>
        </c:ser>
        <c:ser>
          <c:idx val="17"/>
          <c:order val="17"/>
          <c:invertIfNegative val="0"/>
          <c:val>
            <c:numRef>
              <c:f>stack_9p_cp_759_band3!$AX$49:$BH$49</c:f>
              <c:numCache>
                <c:formatCode>General</c:formatCode>
                <c:ptCount val="11"/>
                <c:pt idx="0">
                  <c:v>0.58209996378816553</c:v>
                </c:pt>
                <c:pt idx="1">
                  <c:v>0.9182767829824684</c:v>
                </c:pt>
                <c:pt idx="2">
                  <c:v>1.2937930186149029</c:v>
                </c:pt>
                <c:pt idx="3">
                  <c:v>1.0579377372313743</c:v>
                </c:pt>
                <c:pt idx="4">
                  <c:v>2.8967453058035328</c:v>
                </c:pt>
                <c:pt idx="5">
                  <c:v>2.0319056069498065</c:v>
                </c:pt>
                <c:pt idx="6">
                  <c:v>1.8873673593721556</c:v>
                </c:pt>
                <c:pt idx="7">
                  <c:v>2.0028241447693844</c:v>
                </c:pt>
                <c:pt idx="8">
                  <c:v>1.5956822618364079</c:v>
                </c:pt>
                <c:pt idx="9">
                  <c:v>16.254235666243151</c:v>
                </c:pt>
                <c:pt idx="10">
                  <c:v>17.459153621749643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8E2-4025-BE86-08B27F6B4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017480"/>
        <c:axId val="305017872"/>
        <c:axId val="304664312"/>
      </c:bar3DChart>
      <c:catAx>
        <c:axId val="30501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017872"/>
        <c:crosses val="autoZero"/>
        <c:auto val="1"/>
        <c:lblAlgn val="ctr"/>
        <c:lblOffset val="100"/>
        <c:noMultiLvlLbl val="0"/>
      </c:catAx>
      <c:valAx>
        <c:axId val="30501787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305017480"/>
        <c:crosses val="autoZero"/>
        <c:crossBetween val="between"/>
      </c:valAx>
      <c:serAx>
        <c:axId val="30466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7872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0"/>
      <c:rotY val="10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stack_9p_cp_759_band3!$B$57:$W$57</c:f>
              <c:numCache>
                <c:formatCode>0.0000000000000000000</c:formatCode>
                <c:ptCount val="22"/>
                <c:pt idx="0">
                  <c:v>0.174782206471885</c:v>
                </c:pt>
                <c:pt idx="1">
                  <c:v>-0.19717282942202699</c:v>
                </c:pt>
                <c:pt idx="2">
                  <c:v>-0.21562118843783001</c:v>
                </c:pt>
                <c:pt idx="3">
                  <c:v>0</c:v>
                </c:pt>
                <c:pt idx="4">
                  <c:v>0.166503132584433</c:v>
                </c:pt>
                <c:pt idx="5">
                  <c:v>-0.11994431923939899</c:v>
                </c:pt>
                <c:pt idx="6">
                  <c:v>0</c:v>
                </c:pt>
                <c:pt idx="7">
                  <c:v>-0.4673762800299</c:v>
                </c:pt>
                <c:pt idx="8">
                  <c:v>0</c:v>
                </c:pt>
                <c:pt idx="9">
                  <c:v>-0.46711541835418902</c:v>
                </c:pt>
                <c:pt idx="10">
                  <c:v>-0.156699291665123</c:v>
                </c:pt>
                <c:pt idx="11">
                  <c:v>-0.23912188537450799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-2.2017049315801799E-8</c:v>
                </c:pt>
                <c:pt idx="17">
                  <c:v>-3.1987901584203397E-7</c:v>
                </c:pt>
                <c:pt idx="18">
                  <c:v>0</c:v>
                </c:pt>
                <c:pt idx="19">
                  <c:v>-5.00965861805094E-7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D-47E1-9315-D62CC2FC31C2}"/>
            </c:ext>
          </c:extLst>
        </c:ser>
        <c:ser>
          <c:idx val="1"/>
          <c:order val="1"/>
          <c:invertIfNegative val="0"/>
          <c:val>
            <c:numRef>
              <c:f>stack_9p_cp_759_band3!$B$58:$W$58</c:f>
              <c:numCache>
                <c:formatCode>0.0000000000000000000</c:formatCode>
                <c:ptCount val="22"/>
                <c:pt idx="0">
                  <c:v>0.117507001166386</c:v>
                </c:pt>
                <c:pt idx="1">
                  <c:v>-0.103687501557536</c:v>
                </c:pt>
                <c:pt idx="2">
                  <c:v>-0.34787683129291203</c:v>
                </c:pt>
                <c:pt idx="3">
                  <c:v>0</c:v>
                </c:pt>
                <c:pt idx="4">
                  <c:v>0.73878367717497595</c:v>
                </c:pt>
                <c:pt idx="5">
                  <c:v>4.9584596187199799E-2</c:v>
                </c:pt>
                <c:pt idx="6">
                  <c:v>0</c:v>
                </c:pt>
                <c:pt idx="7">
                  <c:v>0.331739656054441</c:v>
                </c:pt>
                <c:pt idx="8">
                  <c:v>0</c:v>
                </c:pt>
                <c:pt idx="9">
                  <c:v>0.221451675261433</c:v>
                </c:pt>
                <c:pt idx="10">
                  <c:v>9.9726595149206808E-3</c:v>
                </c:pt>
                <c:pt idx="11">
                  <c:v>-0.133401869916008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-1.20737947468787E-8</c:v>
                </c:pt>
                <c:pt idx="17">
                  <c:v>9.5493323059000208E-7</c:v>
                </c:pt>
                <c:pt idx="18">
                  <c:v>0</c:v>
                </c:pt>
                <c:pt idx="19">
                  <c:v>-2.0055294616873701E-7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D-47E1-9315-D62CC2FC31C2}"/>
            </c:ext>
          </c:extLst>
        </c:ser>
        <c:ser>
          <c:idx val="2"/>
          <c:order val="2"/>
          <c:invertIfNegative val="0"/>
          <c:val>
            <c:numRef>
              <c:f>stack_9p_cp_759_band3!$B$59:$W$59</c:f>
              <c:numCache>
                <c:formatCode>0.0000000000000000000</c:formatCode>
                <c:ptCount val="22"/>
                <c:pt idx="0">
                  <c:v>0.114612954017992</c:v>
                </c:pt>
                <c:pt idx="1">
                  <c:v>-9.7506643609886798E-2</c:v>
                </c:pt>
                <c:pt idx="2">
                  <c:v>-0.237452313194248</c:v>
                </c:pt>
                <c:pt idx="3">
                  <c:v>0</c:v>
                </c:pt>
                <c:pt idx="4">
                  <c:v>0.13198440706893999</c:v>
                </c:pt>
                <c:pt idx="5">
                  <c:v>-0.234862001207301</c:v>
                </c:pt>
                <c:pt idx="6">
                  <c:v>0</c:v>
                </c:pt>
                <c:pt idx="7">
                  <c:v>-0.56754383050229495</c:v>
                </c:pt>
                <c:pt idx="8">
                  <c:v>0</c:v>
                </c:pt>
                <c:pt idx="9">
                  <c:v>0.21115063313613999</c:v>
                </c:pt>
                <c:pt idx="10">
                  <c:v>-0.15672123985859901</c:v>
                </c:pt>
                <c:pt idx="11">
                  <c:v>-2.82569335990418E-2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-5.0834742032600202E-9</c:v>
                </c:pt>
                <c:pt idx="17">
                  <c:v>5.3923930015737004E-7</c:v>
                </c:pt>
                <c:pt idx="18">
                  <c:v>0</c:v>
                </c:pt>
                <c:pt idx="19">
                  <c:v>-2.05921180700309E-7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ED-47E1-9315-D62CC2FC31C2}"/>
            </c:ext>
          </c:extLst>
        </c:ser>
        <c:ser>
          <c:idx val="3"/>
          <c:order val="3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ED-47E1-9315-D62CC2FC31C2}"/>
            </c:ext>
          </c:extLst>
        </c:ser>
        <c:ser>
          <c:idx val="4"/>
          <c:order val="4"/>
          <c:invertIfNegative val="0"/>
          <c:val>
            <c:numRef>
              <c:f>stack_9p_cp_759_band3!$B$60:$W$60</c:f>
              <c:numCache>
                <c:formatCode>0.0000000000000000000</c:formatCode>
                <c:ptCount val="22"/>
                <c:pt idx="0">
                  <c:v>0.11528965761274799</c:v>
                </c:pt>
                <c:pt idx="1">
                  <c:v>-0.133766165801458</c:v>
                </c:pt>
                <c:pt idx="2">
                  <c:v>-8.1654214020080995E-2</c:v>
                </c:pt>
                <c:pt idx="3">
                  <c:v>0</c:v>
                </c:pt>
                <c:pt idx="4">
                  <c:v>0.106437253555224</c:v>
                </c:pt>
                <c:pt idx="5">
                  <c:v>-0.48614252351485998</c:v>
                </c:pt>
                <c:pt idx="6">
                  <c:v>0</c:v>
                </c:pt>
                <c:pt idx="7">
                  <c:v>0.23701243663970201</c:v>
                </c:pt>
                <c:pt idx="8">
                  <c:v>0</c:v>
                </c:pt>
                <c:pt idx="9">
                  <c:v>0.289195909367014</c:v>
                </c:pt>
                <c:pt idx="10">
                  <c:v>-0.15007090762167499</c:v>
                </c:pt>
                <c:pt idx="11">
                  <c:v>0.28989903459315203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2.03983874441783E-8</c:v>
                </c:pt>
                <c:pt idx="17">
                  <c:v>9.6844192233033096E-8</c:v>
                </c:pt>
                <c:pt idx="18">
                  <c:v>0</c:v>
                </c:pt>
                <c:pt idx="19">
                  <c:v>2.7887721601463898E-7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ED-47E1-9315-D62CC2FC31C2}"/>
            </c:ext>
          </c:extLst>
        </c:ser>
        <c:ser>
          <c:idx val="5"/>
          <c:order val="5"/>
          <c:invertIfNegative val="0"/>
          <c:val>
            <c:numRef>
              <c:f>stack_9p_cp_759_band3!$B$61:$W$61</c:f>
              <c:numCache>
                <c:formatCode>0.0000000000000000000</c:formatCode>
                <c:ptCount val="22"/>
                <c:pt idx="0">
                  <c:v>0.126950170284998</c:v>
                </c:pt>
                <c:pt idx="1">
                  <c:v>-4.8750742450455797E-2</c:v>
                </c:pt>
                <c:pt idx="2">
                  <c:v>-3.01280283519577E-2</c:v>
                </c:pt>
                <c:pt idx="3">
                  <c:v>0</c:v>
                </c:pt>
                <c:pt idx="4">
                  <c:v>-0.141020009525506</c:v>
                </c:pt>
                <c:pt idx="5">
                  <c:v>-9.4121710787498605E-2</c:v>
                </c:pt>
                <c:pt idx="6">
                  <c:v>0</c:v>
                </c:pt>
                <c:pt idx="7">
                  <c:v>-0.13120392429664099</c:v>
                </c:pt>
                <c:pt idx="8">
                  <c:v>0</c:v>
                </c:pt>
                <c:pt idx="9">
                  <c:v>0.300848693720357</c:v>
                </c:pt>
                <c:pt idx="10">
                  <c:v>0.203987144434987</c:v>
                </c:pt>
                <c:pt idx="11">
                  <c:v>-0.22765377267025799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-1.4951784354362299E-8</c:v>
                </c:pt>
                <c:pt idx="17">
                  <c:v>4.6161569838005901E-7</c:v>
                </c:pt>
                <c:pt idx="18">
                  <c:v>0</c:v>
                </c:pt>
                <c:pt idx="19">
                  <c:v>-1.03951397391992E-7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ED-47E1-9315-D62CC2FC31C2}"/>
            </c:ext>
          </c:extLst>
        </c:ser>
        <c:ser>
          <c:idx val="6"/>
          <c:order val="6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ED-47E1-9315-D62CC2FC31C2}"/>
            </c:ext>
          </c:extLst>
        </c:ser>
        <c:ser>
          <c:idx val="7"/>
          <c:order val="7"/>
          <c:invertIfNegative val="0"/>
          <c:val>
            <c:numRef>
              <c:f>stack_9p_cp_759_band3!$B$62:$W$62</c:f>
              <c:numCache>
                <c:formatCode>0.0000000000000000000</c:formatCode>
                <c:ptCount val="22"/>
                <c:pt idx="0">
                  <c:v>0.112578610355391</c:v>
                </c:pt>
                <c:pt idx="1">
                  <c:v>-8.6622945624855799E-2</c:v>
                </c:pt>
                <c:pt idx="2">
                  <c:v>-0.21581228624152701</c:v>
                </c:pt>
                <c:pt idx="3">
                  <c:v>0</c:v>
                </c:pt>
                <c:pt idx="4">
                  <c:v>-2.9104988227740399E-3</c:v>
                </c:pt>
                <c:pt idx="5">
                  <c:v>0.211490197478093</c:v>
                </c:pt>
                <c:pt idx="6">
                  <c:v>0</c:v>
                </c:pt>
                <c:pt idx="7">
                  <c:v>0.24454906316928901</c:v>
                </c:pt>
                <c:pt idx="8">
                  <c:v>0</c:v>
                </c:pt>
                <c:pt idx="9">
                  <c:v>-0.42997596395361498</c:v>
                </c:pt>
                <c:pt idx="10">
                  <c:v>-0.38511999113453599</c:v>
                </c:pt>
                <c:pt idx="11">
                  <c:v>0.42565367184167602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2.6857654322984899E-8</c:v>
                </c:pt>
                <c:pt idx="17">
                  <c:v>-3.6014233894867098E-7</c:v>
                </c:pt>
                <c:pt idx="18">
                  <c:v>0</c:v>
                </c:pt>
                <c:pt idx="19">
                  <c:v>2.01881840949511E-7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ED-47E1-9315-D62CC2FC31C2}"/>
            </c:ext>
          </c:extLst>
        </c:ser>
        <c:ser>
          <c:idx val="8"/>
          <c:order val="8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ED-47E1-9315-D62CC2FC31C2}"/>
            </c:ext>
          </c:extLst>
        </c:ser>
        <c:ser>
          <c:idx val="9"/>
          <c:order val="9"/>
          <c:invertIfNegative val="0"/>
          <c:val>
            <c:numRef>
              <c:f>stack_9p_cp_759_band3!$B$63:$W$63</c:f>
              <c:numCache>
                <c:formatCode>0.0000000000000000000</c:formatCode>
                <c:ptCount val="22"/>
                <c:pt idx="0">
                  <c:v>9.0005073407158701E-2</c:v>
                </c:pt>
                <c:pt idx="1">
                  <c:v>-7.2114172884009203E-2</c:v>
                </c:pt>
                <c:pt idx="2">
                  <c:v>-6.4065908310447506E-2</c:v>
                </c:pt>
                <c:pt idx="3">
                  <c:v>0</c:v>
                </c:pt>
                <c:pt idx="4">
                  <c:v>-0.113452838442911</c:v>
                </c:pt>
                <c:pt idx="5">
                  <c:v>0.104841098316626</c:v>
                </c:pt>
                <c:pt idx="6">
                  <c:v>0</c:v>
                </c:pt>
                <c:pt idx="7">
                  <c:v>-0.127731989182545</c:v>
                </c:pt>
                <c:pt idx="8">
                  <c:v>0</c:v>
                </c:pt>
                <c:pt idx="9">
                  <c:v>7.7046846852721701E-2</c:v>
                </c:pt>
                <c:pt idx="10">
                  <c:v>-1.4704300428878901E-3</c:v>
                </c:pt>
                <c:pt idx="11">
                  <c:v>0.17773722305698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1.38310506439907E-8</c:v>
                </c:pt>
                <c:pt idx="17">
                  <c:v>3.5005052216411499E-7</c:v>
                </c:pt>
                <c:pt idx="18">
                  <c:v>0</c:v>
                </c:pt>
                <c:pt idx="19">
                  <c:v>2.4143157514446201E-7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ED-47E1-9315-D62CC2FC31C2}"/>
            </c:ext>
          </c:extLst>
        </c:ser>
        <c:ser>
          <c:idx val="10"/>
          <c:order val="10"/>
          <c:invertIfNegative val="0"/>
          <c:val>
            <c:numRef>
              <c:f>stack_9p_cp_759_band3!$B$64:$W$64</c:f>
              <c:numCache>
                <c:formatCode>0.0000000000000000000</c:formatCode>
                <c:ptCount val="22"/>
                <c:pt idx="0">
                  <c:v>0.119523381981197</c:v>
                </c:pt>
                <c:pt idx="1">
                  <c:v>-0.129544279781486</c:v>
                </c:pt>
                <c:pt idx="2">
                  <c:v>-0.22735579122764499</c:v>
                </c:pt>
                <c:pt idx="3">
                  <c:v>0</c:v>
                </c:pt>
                <c:pt idx="4">
                  <c:v>-0.420440859991422</c:v>
                </c:pt>
                <c:pt idx="5">
                  <c:v>-0.55499814263209701</c:v>
                </c:pt>
                <c:pt idx="6">
                  <c:v>0</c:v>
                </c:pt>
                <c:pt idx="7">
                  <c:v>0.38721660680394199</c:v>
                </c:pt>
                <c:pt idx="8">
                  <c:v>0</c:v>
                </c:pt>
                <c:pt idx="9">
                  <c:v>-0.166349292526103</c:v>
                </c:pt>
                <c:pt idx="10">
                  <c:v>1.0381317241780199E-2</c:v>
                </c:pt>
                <c:pt idx="11">
                  <c:v>-0.310814008450782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-2.4123287047553699E-8</c:v>
                </c:pt>
                <c:pt idx="17">
                  <c:v>-8.2964303417335197E-7</c:v>
                </c:pt>
                <c:pt idx="18">
                  <c:v>0</c:v>
                </c:pt>
                <c:pt idx="19">
                  <c:v>-3.6189435474849002E-7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ED-47E1-9315-D62CC2FC31C2}"/>
            </c:ext>
          </c:extLst>
        </c:ser>
        <c:ser>
          <c:idx val="11"/>
          <c:order val="11"/>
          <c:invertIfNegative val="0"/>
          <c:val>
            <c:numRef>
              <c:f>stack_9p_cp_759_band3!$B$65:$W$65</c:f>
              <c:numCache>
                <c:formatCode>0.0000000000000000000</c:formatCode>
                <c:ptCount val="22"/>
                <c:pt idx="0">
                  <c:v>0.11751695644233801</c:v>
                </c:pt>
                <c:pt idx="1">
                  <c:v>-0.103062352452487</c:v>
                </c:pt>
                <c:pt idx="2">
                  <c:v>-0.12732684743495801</c:v>
                </c:pt>
                <c:pt idx="3">
                  <c:v>0</c:v>
                </c:pt>
                <c:pt idx="4">
                  <c:v>1.5704344175551801E-2</c:v>
                </c:pt>
                <c:pt idx="5">
                  <c:v>0.34059832360126102</c:v>
                </c:pt>
                <c:pt idx="6">
                  <c:v>0</c:v>
                </c:pt>
                <c:pt idx="7">
                  <c:v>0.14825507774149399</c:v>
                </c:pt>
                <c:pt idx="8">
                  <c:v>0</c:v>
                </c:pt>
                <c:pt idx="9">
                  <c:v>-2.2603833023086099E-2</c:v>
                </c:pt>
                <c:pt idx="10">
                  <c:v>0.457709117371281</c:v>
                </c:pt>
                <c:pt idx="11">
                  <c:v>-0.31180122088301399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-1.80619664238982E-8</c:v>
                </c:pt>
                <c:pt idx="17">
                  <c:v>5.7969104440502495E-7</c:v>
                </c:pt>
                <c:pt idx="18">
                  <c:v>0</c:v>
                </c:pt>
                <c:pt idx="19">
                  <c:v>1.5616513668319901E-8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ED-47E1-9315-D62CC2FC31C2}"/>
            </c:ext>
          </c:extLst>
        </c:ser>
        <c:ser>
          <c:idx val="12"/>
          <c:order val="12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ED-47E1-9315-D62CC2FC31C2}"/>
            </c:ext>
          </c:extLst>
        </c:ser>
        <c:ser>
          <c:idx val="13"/>
          <c:order val="13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ED-47E1-9315-D62CC2FC31C2}"/>
            </c:ext>
          </c:extLst>
        </c:ser>
        <c:ser>
          <c:idx val="14"/>
          <c:order val="14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ED-47E1-9315-D62CC2FC31C2}"/>
            </c:ext>
          </c:extLst>
        </c:ser>
        <c:ser>
          <c:idx val="15"/>
          <c:order val="15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8ED-47E1-9315-D62CC2FC31C2}"/>
            </c:ext>
          </c:extLst>
        </c:ser>
        <c:ser>
          <c:idx val="16"/>
          <c:order val="16"/>
          <c:invertIfNegative val="0"/>
          <c:val>
            <c:numRef>
              <c:f>stack_9p_cp_759_band3!$B$66:$W$66</c:f>
              <c:numCache>
                <c:formatCode>0.0000000000000000000</c:formatCode>
                <c:ptCount val="22"/>
                <c:pt idx="0">
                  <c:v>0.55471024401597602</c:v>
                </c:pt>
                <c:pt idx="1">
                  <c:v>0.81552691778215303</c:v>
                </c:pt>
                <c:pt idx="2">
                  <c:v>2.6097675329394901E-2</c:v>
                </c:pt>
                <c:pt idx="3">
                  <c:v>0</c:v>
                </c:pt>
                <c:pt idx="4">
                  <c:v>5.5597495038007802E-2</c:v>
                </c:pt>
                <c:pt idx="5">
                  <c:v>-8.1445365912030707E-2</c:v>
                </c:pt>
                <c:pt idx="6">
                  <c:v>0</c:v>
                </c:pt>
                <c:pt idx="7">
                  <c:v>-2.49608690498051E-3</c:v>
                </c:pt>
                <c:pt idx="8">
                  <c:v>0</c:v>
                </c:pt>
                <c:pt idx="9">
                  <c:v>-2.1856499500717198E-2</c:v>
                </c:pt>
                <c:pt idx="10">
                  <c:v>-3.00343918402937E-2</c:v>
                </c:pt>
                <c:pt idx="11">
                  <c:v>-6.61342729416002E-3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-8.17295966905967E-10</c:v>
                </c:pt>
                <c:pt idx="17">
                  <c:v>-1.39359323003687E-6</c:v>
                </c:pt>
                <c:pt idx="18">
                  <c:v>0</c:v>
                </c:pt>
                <c:pt idx="19">
                  <c:v>2.1300451325803799E-8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ED-47E1-9315-D62CC2FC31C2}"/>
            </c:ext>
          </c:extLst>
        </c:ser>
        <c:ser>
          <c:idx val="17"/>
          <c:order val="17"/>
          <c:invertIfNegative val="0"/>
          <c:val>
            <c:numRef>
              <c:f>stack_9p_cp_759_band3!$B$67:$W$67</c:f>
              <c:numCache>
                <c:formatCode>0.0000000000000000000</c:formatCode>
                <c:ptCount val="22"/>
                <c:pt idx="0">
                  <c:v>0.45088128088732399</c:v>
                </c:pt>
                <c:pt idx="1">
                  <c:v>-0.152408429347443</c:v>
                </c:pt>
                <c:pt idx="2">
                  <c:v>-0.36168936267922303</c:v>
                </c:pt>
                <c:pt idx="3">
                  <c:v>0</c:v>
                </c:pt>
                <c:pt idx="4">
                  <c:v>-0.258425353687743</c:v>
                </c:pt>
                <c:pt idx="5">
                  <c:v>0.30303026274949502</c:v>
                </c:pt>
                <c:pt idx="6">
                  <c:v>0</c:v>
                </c:pt>
                <c:pt idx="7">
                  <c:v>4.3671323333669798E-2</c:v>
                </c:pt>
                <c:pt idx="8">
                  <c:v>0</c:v>
                </c:pt>
                <c:pt idx="9">
                  <c:v>-4.5189442028134699E-2</c:v>
                </c:pt>
                <c:pt idx="10">
                  <c:v>3.8581110659550499E-2</c:v>
                </c:pt>
                <c:pt idx="11">
                  <c:v>-5.8588649404257898E-2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-5.5444302023073398E-9</c:v>
                </c:pt>
                <c:pt idx="17">
                  <c:v>5.0869233968057599E-7</c:v>
                </c:pt>
                <c:pt idx="18">
                  <c:v>0</c:v>
                </c:pt>
                <c:pt idx="19">
                  <c:v>-3.9206933374053498E-8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8ED-47E1-9315-D62CC2FC31C2}"/>
            </c:ext>
          </c:extLst>
        </c:ser>
        <c:ser>
          <c:idx val="18"/>
          <c:order val="18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8ED-47E1-9315-D62CC2FC31C2}"/>
            </c:ext>
          </c:extLst>
        </c:ser>
        <c:ser>
          <c:idx val="19"/>
          <c:order val="19"/>
          <c:invertIfNegative val="0"/>
          <c:val>
            <c:numRef>
              <c:f>stack_9p_cp_759_band3!$B$68:$W$68</c:f>
              <c:numCache>
                <c:formatCode>0.0000000000000000000</c:formatCode>
                <c:ptCount val="22"/>
                <c:pt idx="0">
                  <c:v>0.59433217020552898</c:v>
                </c:pt>
                <c:pt idx="1">
                  <c:v>-0.43812046361491702</c:v>
                </c:pt>
                <c:pt idx="2">
                  <c:v>0.57161663979545096</c:v>
                </c:pt>
                <c:pt idx="3">
                  <c:v>0</c:v>
                </c:pt>
                <c:pt idx="4">
                  <c:v>3.2291773284221802E-2</c:v>
                </c:pt>
                <c:pt idx="5">
                  <c:v>1.95811168946197E-2</c:v>
                </c:pt>
                <c:pt idx="6">
                  <c:v>0</c:v>
                </c:pt>
                <c:pt idx="7">
                  <c:v>-1.67837041645475E-3</c:v>
                </c:pt>
                <c:pt idx="8">
                  <c:v>0</c:v>
                </c:pt>
                <c:pt idx="9">
                  <c:v>9.4901276575422397E-2</c:v>
                </c:pt>
                <c:pt idx="10">
                  <c:v>3.9458642212426003E-2</c:v>
                </c:pt>
                <c:pt idx="11">
                  <c:v>0.16201964036055699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1.15948481569156E-8</c:v>
                </c:pt>
                <c:pt idx="17">
                  <c:v>3.1670682575653998E-7</c:v>
                </c:pt>
                <c:pt idx="18">
                  <c:v>0</c:v>
                </c:pt>
                <c:pt idx="19">
                  <c:v>2.5296782907333599E-7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8ED-47E1-9315-D62CC2FC31C2}"/>
            </c:ext>
          </c:extLst>
        </c:ser>
        <c:ser>
          <c:idx val="20"/>
          <c:order val="20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8ED-47E1-9315-D62CC2FC31C2}"/>
            </c:ext>
          </c:extLst>
        </c:ser>
        <c:ser>
          <c:idx val="21"/>
          <c:order val="21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8ED-47E1-9315-D62CC2FC3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017480"/>
        <c:axId val="305017872"/>
        <c:axId val="304664312"/>
      </c:bar3DChart>
      <c:catAx>
        <c:axId val="30501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017872"/>
        <c:crosses val="autoZero"/>
        <c:auto val="1"/>
        <c:lblAlgn val="ctr"/>
        <c:lblOffset val="100"/>
        <c:noMultiLvlLbl val="0"/>
      </c:catAx>
      <c:valAx>
        <c:axId val="305017872"/>
        <c:scaling>
          <c:orientation val="minMax"/>
        </c:scaling>
        <c:delete val="0"/>
        <c:axPos val="r"/>
        <c:majorGridlines/>
        <c:numFmt formatCode="0.000" sourceLinked="0"/>
        <c:majorTickMark val="out"/>
        <c:minorTickMark val="none"/>
        <c:tickLblPos val="nextTo"/>
        <c:crossAx val="305017480"/>
        <c:crosses val="autoZero"/>
        <c:crossBetween val="between"/>
      </c:valAx>
      <c:serAx>
        <c:axId val="30466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7872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0"/>
      <c:rotY val="10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stack_9p_cp_759_band3!$AA$57:$AL$57</c:f>
              <c:numCache>
                <c:formatCode>General</c:formatCode>
                <c:ptCount val="12"/>
                <c:pt idx="0">
                  <c:v>5.7214062013850207</c:v>
                </c:pt>
                <c:pt idx="1">
                  <c:v>-5.0716927019371862</c:v>
                </c:pt>
                <c:pt idx="2">
                  <c:v>-4.6377631402784409</c:v>
                </c:pt>
                <c:pt idx="3">
                  <c:v>6.0058930092075258</c:v>
                </c:pt>
                <c:pt idx="4">
                  <c:v>-8.3372018478347627</c:v>
                </c:pt>
                <c:pt idx="5">
                  <c:v>-2.1396036613925418</c:v>
                </c:pt>
                <c:pt idx="6">
                  <c:v>-2.1407985279598556</c:v>
                </c:pt>
                <c:pt idx="7">
                  <c:v>-6.3816497788456354</c:v>
                </c:pt>
                <c:pt idx="8">
                  <c:v>-4.1819676958209815</c:v>
                </c:pt>
                <c:pt idx="9">
                  <c:v>-45419346.873256654</c:v>
                </c:pt>
                <c:pt idx="10">
                  <c:v>-3126181.9327774551</c:v>
                </c:pt>
                <c:pt idx="11">
                  <c:v>-1996144.0015029616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B-4A92-A0CE-1A6484E48AE3}"/>
            </c:ext>
          </c:extLst>
        </c:ser>
        <c:ser>
          <c:idx val="1"/>
          <c:order val="1"/>
          <c:invertIfNegative val="0"/>
          <c:val>
            <c:numRef>
              <c:f>stack_9p_cp_759_band3!$AA$58:$AL$58</c:f>
              <c:numCache>
                <c:formatCode>General</c:formatCode>
                <c:ptCount val="12"/>
                <c:pt idx="0">
                  <c:v>8.510131226853737</c:v>
                </c:pt>
                <c:pt idx="1">
                  <c:v>-9.6443639298715453</c:v>
                </c:pt>
                <c:pt idx="2">
                  <c:v>-2.8745806275267602</c:v>
                </c:pt>
                <c:pt idx="3">
                  <c:v>1.3535761967885989</c:v>
                </c:pt>
                <c:pt idx="4">
                  <c:v>20.167553572981376</c:v>
                </c:pt>
                <c:pt idx="5">
                  <c:v>3.0144119997396164</c:v>
                </c:pt>
                <c:pt idx="6">
                  <c:v>4.5156578690111875</c:v>
                </c:pt>
                <c:pt idx="7">
                  <c:v>100.27415440222755</c:v>
                </c:pt>
                <c:pt idx="8">
                  <c:v>-7.496146797864351</c:v>
                </c:pt>
                <c:pt idx="9">
                  <c:v>-82824001.978211418</c:v>
                </c:pt>
                <c:pt idx="10">
                  <c:v>1047193.6340325633</c:v>
                </c:pt>
                <c:pt idx="11">
                  <c:v>-4986214.4590917211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B-4A92-A0CE-1A6484E48AE3}"/>
            </c:ext>
          </c:extLst>
        </c:ser>
        <c:ser>
          <c:idx val="2"/>
          <c:order val="2"/>
          <c:invertIfNegative val="0"/>
          <c:val>
            <c:numRef>
              <c:f>stack_9p_cp_759_band3!$AA$59:$AL$59</c:f>
              <c:numCache>
                <c:formatCode>General</c:formatCode>
                <c:ptCount val="12"/>
                <c:pt idx="0">
                  <c:v>8.725017242318172</c:v>
                </c:pt>
                <c:pt idx="1">
                  <c:v>-10.255711436452355</c:v>
                </c:pt>
                <c:pt idx="2">
                  <c:v>-4.211371902626821</c:v>
                </c:pt>
                <c:pt idx="3">
                  <c:v>7.576652592587438</c:v>
                </c:pt>
                <c:pt idx="4">
                  <c:v>-4.257819463597901</c:v>
                </c:pt>
                <c:pt idx="5">
                  <c:v>-1.761978452157549</c:v>
                </c:pt>
                <c:pt idx="6">
                  <c:v>4.7359554889671918</c:v>
                </c:pt>
                <c:pt idx="7">
                  <c:v>-6.3807560538842418</c:v>
                </c:pt>
                <c:pt idx="8">
                  <c:v>-35.389544180190533</c:v>
                </c:pt>
                <c:pt idx="9">
                  <c:v>-196715860.06253406</c:v>
                </c:pt>
                <c:pt idx="10">
                  <c:v>1854464.2419574442</c:v>
                </c:pt>
                <c:pt idx="11">
                  <c:v>-4856227.0117097255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B-4A92-A0CE-1A6484E48AE3}"/>
            </c:ext>
          </c:extLst>
        </c:ser>
        <c:ser>
          <c:idx val="3"/>
          <c:order val="3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B-4A92-A0CE-1A6484E48AE3}"/>
            </c:ext>
          </c:extLst>
        </c:ser>
        <c:ser>
          <c:idx val="4"/>
          <c:order val="4"/>
          <c:invertIfNegative val="0"/>
          <c:val>
            <c:numRef>
              <c:f>stack_9p_cp_759_band3!$AA$60:$AL$60</c:f>
              <c:numCache>
                <c:formatCode>General</c:formatCode>
                <c:ptCount val="12"/>
                <c:pt idx="0">
                  <c:v>8.6738049249738278</c:v>
                </c:pt>
                <c:pt idx="1">
                  <c:v>-7.4757319536559548</c:v>
                </c:pt>
                <c:pt idx="2">
                  <c:v>-12.246765362949581</c:v>
                </c:pt>
                <c:pt idx="3">
                  <c:v>9.3952067213117179</c:v>
                </c:pt>
                <c:pt idx="4">
                  <c:v>-2.0570099335682426</c:v>
                </c:pt>
                <c:pt idx="5">
                  <c:v>4.2191878796645801</c:v>
                </c:pt>
                <c:pt idx="6">
                  <c:v>3.4578635714065915</c:v>
                </c:pt>
                <c:pt idx="7">
                  <c:v>-6.6635167058559741</c:v>
                </c:pt>
                <c:pt idx="8">
                  <c:v>3.4494768201053607</c:v>
                </c:pt>
                <c:pt idx="9">
                  <c:v>49023482.99524039</c:v>
                </c:pt>
                <c:pt idx="10">
                  <c:v>10325864.431743432</c:v>
                </c:pt>
                <c:pt idx="11">
                  <c:v>3585807.4542292743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B-4A92-A0CE-1A6484E48AE3}"/>
            </c:ext>
          </c:extLst>
        </c:ser>
        <c:ser>
          <c:idx val="5"/>
          <c:order val="5"/>
          <c:invertIfNegative val="0"/>
          <c:val>
            <c:numRef>
              <c:f>stack_9p_cp_759_band3!$AA$61:$AL$61</c:f>
              <c:numCache>
                <c:formatCode>General</c:formatCode>
                <c:ptCount val="12"/>
                <c:pt idx="0">
                  <c:v>7.8771064091922085</c:v>
                </c:pt>
                <c:pt idx="1">
                  <c:v>-20.512508112389792</c:v>
                </c:pt>
                <c:pt idx="2">
                  <c:v>-33.19168411281121</c:v>
                </c:pt>
                <c:pt idx="3">
                  <c:v>-7.0911922596284613</c:v>
                </c:pt>
                <c:pt idx="4">
                  <c:v>-10.624541262936985</c:v>
                </c:pt>
                <c:pt idx="5">
                  <c:v>-7.6217232476910102</c:v>
                </c:pt>
                <c:pt idx="6">
                  <c:v>3.323930004926376</c:v>
                </c:pt>
                <c:pt idx="7">
                  <c:v>4.9022697129755217</c:v>
                </c:pt>
                <c:pt idx="8">
                  <c:v>-4.3926353087433183</c:v>
                </c:pt>
                <c:pt idx="9">
                  <c:v>-66881649.46067071</c:v>
                </c:pt>
                <c:pt idx="10">
                  <c:v>2166304.1432717405</c:v>
                </c:pt>
                <c:pt idx="11">
                  <c:v>-9619880.300685944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3B-4A92-A0CE-1A6484E48AE3}"/>
            </c:ext>
          </c:extLst>
        </c:ser>
        <c:ser>
          <c:idx val="6"/>
          <c:order val="6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3B-4A92-A0CE-1A6484E48AE3}"/>
            </c:ext>
          </c:extLst>
        </c:ser>
        <c:ser>
          <c:idx val="7"/>
          <c:order val="7"/>
          <c:invertIfNegative val="0"/>
          <c:val>
            <c:numRef>
              <c:f>stack_9p_cp_759_band3!$AA$62:$AL$62</c:f>
              <c:numCache>
                <c:formatCode>General</c:formatCode>
                <c:ptCount val="12"/>
                <c:pt idx="0">
                  <c:v>8.8826820374063491</c:v>
                </c:pt>
                <c:pt idx="1">
                  <c:v>-11.544285325169749</c:v>
                </c:pt>
                <c:pt idx="2">
                  <c:v>-4.6336564864562293</c:v>
                </c:pt>
                <c:pt idx="3">
                  <c:v>-343.58371567623072</c:v>
                </c:pt>
                <c:pt idx="4">
                  <c:v>4.7283515355532444</c:v>
                </c:pt>
                <c:pt idx="5">
                  <c:v>4.0891589893670961</c:v>
                </c:pt>
                <c:pt idx="6">
                  <c:v>-2.3257113974582033</c:v>
                </c:pt>
                <c:pt idx="7">
                  <c:v>-2.5965933294038344</c:v>
                </c:pt>
                <c:pt idx="8">
                  <c:v>2.3493277895931199</c:v>
                </c:pt>
                <c:pt idx="9">
                  <c:v>37233333.483788103</c:v>
                </c:pt>
                <c:pt idx="10">
                  <c:v>-2776679.9174992982</c:v>
                </c:pt>
                <c:pt idx="11">
                  <c:v>4953392.5156254731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3B-4A92-A0CE-1A6484E48AE3}"/>
            </c:ext>
          </c:extLst>
        </c:ser>
        <c:ser>
          <c:idx val="8"/>
          <c:order val="8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3B-4A92-A0CE-1A6484E48AE3}"/>
            </c:ext>
          </c:extLst>
        </c:ser>
        <c:ser>
          <c:idx val="9"/>
          <c:order val="9"/>
          <c:invertIfNegative val="0"/>
          <c:val>
            <c:numRef>
              <c:f>stack_9p_cp_759_band3!$AA$63:$AL$63</c:f>
              <c:numCache>
                <c:formatCode>General</c:formatCode>
                <c:ptCount val="12"/>
                <c:pt idx="0">
                  <c:v>11.11048479985422</c:v>
                </c:pt>
                <c:pt idx="1">
                  <c:v>-13.866899667676044</c:v>
                </c:pt>
                <c:pt idx="2">
                  <c:v>-15.608925657531428</c:v>
                </c:pt>
                <c:pt idx="3">
                  <c:v>-8.8142351811073976</c:v>
                </c:pt>
                <c:pt idx="4">
                  <c:v>9.5382442196469928</c:v>
                </c:pt>
                <c:pt idx="5">
                  <c:v>-7.8288924051035869</c:v>
                </c:pt>
                <c:pt idx="6">
                  <c:v>12.979116483657561</c:v>
                </c:pt>
                <c:pt idx="7">
                  <c:v>-680.07315603809582</c:v>
                </c:pt>
                <c:pt idx="8">
                  <c:v>5.6262834694981949</c:v>
                </c:pt>
                <c:pt idx="9">
                  <c:v>72301087.295525074</c:v>
                </c:pt>
                <c:pt idx="10">
                  <c:v>2856730.4908380276</c:v>
                </c:pt>
                <c:pt idx="11">
                  <c:v>4141960.3024237575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3B-4A92-A0CE-1A6484E48AE3}"/>
            </c:ext>
          </c:extLst>
        </c:ser>
        <c:ser>
          <c:idx val="10"/>
          <c:order val="10"/>
          <c:invertIfNegative val="0"/>
          <c:val>
            <c:numRef>
              <c:f>stack_9p_cp_759_band3!$AA$64:$AL$64</c:f>
              <c:numCache>
                <c:formatCode>General</c:formatCode>
                <c:ptCount val="12"/>
                <c:pt idx="0">
                  <c:v>8.3665637921567217</c:v>
                </c:pt>
                <c:pt idx="1">
                  <c:v>-7.7193682475736489</c:v>
                </c:pt>
                <c:pt idx="2">
                  <c:v>-4.398392469355346</c:v>
                </c:pt>
                <c:pt idx="3">
                  <c:v>-2.3784557952345602</c:v>
                </c:pt>
                <c:pt idx="4">
                  <c:v>-1.801807831747809</c:v>
                </c:pt>
                <c:pt idx="5">
                  <c:v>2.5825338645827411</c:v>
                </c:pt>
                <c:pt idx="6">
                  <c:v>-6.0114472674603237</c:v>
                </c:pt>
                <c:pt idx="7">
                  <c:v>96.32688961430091</c:v>
                </c:pt>
                <c:pt idx="8">
                  <c:v>-3.2173582039766782</c:v>
                </c:pt>
                <c:pt idx="9">
                  <c:v>-41453720.549306661</c:v>
                </c:pt>
                <c:pt idx="10">
                  <c:v>-1205337.6679000144</c:v>
                </c:pt>
                <c:pt idx="11">
                  <c:v>-2763237.3560924479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3B-4A92-A0CE-1A6484E48AE3}"/>
            </c:ext>
          </c:extLst>
        </c:ser>
        <c:ser>
          <c:idx val="11"/>
          <c:order val="11"/>
          <c:invertIfNegative val="0"/>
          <c:val>
            <c:numRef>
              <c:f>stack_9p_cp_759_band3!$AA$65:$AL$65</c:f>
              <c:numCache>
                <c:formatCode>General</c:formatCode>
                <c:ptCount val="12"/>
                <c:pt idx="0">
                  <c:v>8.5094103036157982</c:v>
                </c:pt>
                <c:pt idx="1">
                  <c:v>-9.7028641031749405</c:v>
                </c:pt>
                <c:pt idx="2">
                  <c:v>-7.8538031856229455</c:v>
                </c:pt>
                <c:pt idx="3">
                  <c:v>63.676648245953459</c:v>
                </c:pt>
                <c:pt idx="4">
                  <c:v>2.9360097531504632</c:v>
                </c:pt>
                <c:pt idx="5">
                  <c:v>6.7451315343387908</c:v>
                </c:pt>
                <c:pt idx="6">
                  <c:v>-44.240284334903038</c:v>
                </c:pt>
                <c:pt idx="7">
                  <c:v>2.1847937085964309</c:v>
                </c:pt>
                <c:pt idx="8">
                  <c:v>-3.2071715343770069</c:v>
                </c:pt>
                <c:pt idx="9">
                  <c:v>-55364957.310344525</c:v>
                </c:pt>
                <c:pt idx="10">
                  <c:v>1725056.8378650143</c:v>
                </c:pt>
                <c:pt idx="11">
                  <c:v>64034778.903861754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3B-4A92-A0CE-1A6484E48AE3}"/>
            </c:ext>
          </c:extLst>
        </c:ser>
        <c:ser>
          <c:idx val="12"/>
          <c:order val="12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3B-4A92-A0CE-1A6484E48AE3}"/>
            </c:ext>
          </c:extLst>
        </c:ser>
        <c:ser>
          <c:idx val="13"/>
          <c:order val="13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23B-4A92-A0CE-1A6484E48AE3}"/>
            </c:ext>
          </c:extLst>
        </c:ser>
        <c:ser>
          <c:idx val="14"/>
          <c:order val="14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23B-4A92-A0CE-1A6484E48AE3}"/>
            </c:ext>
          </c:extLst>
        </c:ser>
        <c:ser>
          <c:idx val="15"/>
          <c:order val="15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23B-4A92-A0CE-1A6484E48AE3}"/>
            </c:ext>
          </c:extLst>
        </c:ser>
        <c:ser>
          <c:idx val="16"/>
          <c:order val="16"/>
          <c:invertIfNegative val="0"/>
          <c:val>
            <c:numRef>
              <c:f>stack_9p_cp_759_band3!$AA$66:$AL$66</c:f>
              <c:numCache>
                <c:formatCode>General</c:formatCode>
                <c:ptCount val="12"/>
                <c:pt idx="0">
                  <c:v>1.8027429830035722</c:v>
                </c:pt>
                <c:pt idx="1">
                  <c:v>1.2262010955070943</c:v>
                </c:pt>
                <c:pt idx="2">
                  <c:v>38.31758911007902</c:v>
                </c:pt>
                <c:pt idx="3">
                  <c:v>17.986421857969962</c:v>
                </c:pt>
                <c:pt idx="4">
                  <c:v>-12.278169405980714</c:v>
                </c:pt>
                <c:pt idx="5">
                  <c:v>-400.62707672744602</c:v>
                </c:pt>
                <c:pt idx="6">
                  <c:v>-45.752980707966799</c:v>
                </c:pt>
                <c:pt idx="7">
                  <c:v>-33.295163934646901</c:v>
                </c:pt>
                <c:pt idx="8">
                  <c:v>-151.20752909509551</c:v>
                </c:pt>
                <c:pt idx="9">
                  <c:v>-1223546965.2269235</c:v>
                </c:pt>
                <c:pt idx="10">
                  <c:v>-717569.50195111323</c:v>
                </c:pt>
                <c:pt idx="11">
                  <c:v>46947362.039628699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23B-4A92-A0CE-1A6484E48AE3}"/>
            </c:ext>
          </c:extLst>
        </c:ser>
        <c:ser>
          <c:idx val="17"/>
          <c:order val="17"/>
          <c:invertIfNegative val="0"/>
          <c:val>
            <c:numRef>
              <c:f>stack_9p_cp_759_band3!$AA$67:$AL$67</c:f>
              <c:numCache>
                <c:formatCode>General</c:formatCode>
                <c:ptCount val="12"/>
                <c:pt idx="0">
                  <c:v>2.217878724155554</c:v>
                </c:pt>
                <c:pt idx="1">
                  <c:v>-6.5613168791361032</c:v>
                </c:pt>
                <c:pt idx="2">
                  <c:v>-2.7648034561826065</c:v>
                </c:pt>
                <c:pt idx="3">
                  <c:v>-3.869589363930237</c:v>
                </c:pt>
                <c:pt idx="4">
                  <c:v>3.3000004386580577</c:v>
                </c:pt>
                <c:pt idx="5">
                  <c:v>22.898321453634956</c:v>
                </c:pt>
                <c:pt idx="6">
                  <c:v>-22.129062788104477</c:v>
                </c:pt>
                <c:pt idx="7">
                  <c:v>25.919419708371112</c:v>
                </c:pt>
                <c:pt idx="8">
                  <c:v>-17.068152452193676</c:v>
                </c:pt>
                <c:pt idx="9">
                  <c:v>-180361184.74065116</c:v>
                </c:pt>
                <c:pt idx="10">
                  <c:v>1965824.7667498426</c:v>
                </c:pt>
                <c:pt idx="11">
                  <c:v>-25505692.844158616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23B-4A92-A0CE-1A6484E48AE3}"/>
            </c:ext>
          </c:extLst>
        </c:ser>
        <c:ser>
          <c:idx val="18"/>
          <c:order val="18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23B-4A92-A0CE-1A6484E48AE3}"/>
            </c:ext>
          </c:extLst>
        </c:ser>
        <c:ser>
          <c:idx val="19"/>
          <c:order val="19"/>
          <c:invertIfNegative val="0"/>
          <c:val>
            <c:numRef>
              <c:f>stack_9p_cp_759_band3!$AA$68:$AL$68</c:f>
              <c:numCache>
                <c:formatCode>General</c:formatCode>
                <c:ptCount val="12"/>
                <c:pt idx="0">
                  <c:v>1.6825607802017262</c:v>
                </c:pt>
                <c:pt idx="1">
                  <c:v>-2.2824772706324512</c:v>
                </c:pt>
                <c:pt idx="2">
                  <c:v>1.7494242301236069</c:v>
                </c:pt>
                <c:pt idx="3">
                  <c:v>30.967639689475138</c:v>
                </c:pt>
                <c:pt idx="4">
                  <c:v>51.069609837974554</c:v>
                </c:pt>
                <c:pt idx="5">
                  <c:v>-595.81603095240246</c:v>
                </c:pt>
                <c:pt idx="6">
                  <c:v>10.537266052530432</c:v>
                </c:pt>
                <c:pt idx="7">
                  <c:v>25.342990633496456</c:v>
                </c:pt>
                <c:pt idx="8">
                  <c:v>6.1720912216235595</c:v>
                </c:pt>
                <c:pt idx="9">
                  <c:v>86245200.149823666</c:v>
                </c:pt>
                <c:pt idx="10">
                  <c:v>3157494.3091650433</c:v>
                </c:pt>
                <c:pt idx="11">
                  <c:v>3953071.8339291182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23B-4A92-A0CE-1A6484E48AE3}"/>
            </c:ext>
          </c:extLst>
        </c:ser>
        <c:ser>
          <c:idx val="20"/>
          <c:order val="20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23B-4A92-A0CE-1A6484E48AE3}"/>
            </c:ext>
          </c:extLst>
        </c:ser>
        <c:ser>
          <c:idx val="21"/>
          <c:order val="21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23B-4A92-A0CE-1A6484E48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017480"/>
        <c:axId val="305017872"/>
        <c:axId val="304664312"/>
      </c:bar3DChart>
      <c:catAx>
        <c:axId val="30501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017872"/>
        <c:crosses val="autoZero"/>
        <c:auto val="1"/>
        <c:lblAlgn val="ctr"/>
        <c:lblOffset val="100"/>
        <c:noMultiLvlLbl val="0"/>
      </c:catAx>
      <c:valAx>
        <c:axId val="30501787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305017480"/>
        <c:crosses val="autoZero"/>
        <c:crossBetween val="between"/>
      </c:valAx>
      <c:serAx>
        <c:axId val="30466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7872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(stack_9p_cp_759_band3!$AX$18,stack_9p_cp_759_band3!$AY$18,stack_9p_cp_759_band3!$AZ$18,stack_9p_cp_759_band3!$BA$18,stack_9p_cp_759_band3!$BB$18,stack_9p_cp_759_band3!$BC$18,stack_9p_cp_759_band3!$BD$18,stack_9p_cp_759_band3!$BE$18,stack_9p_cp_759_band3!$BF$18)</c:f>
              <c:numCache>
                <c:formatCode>General</c:formatCode>
                <c:ptCount val="9"/>
                <c:pt idx="0">
                  <c:v>11.685972505003805</c:v>
                </c:pt>
                <c:pt idx="1">
                  <c:v>56.140665460167313</c:v>
                </c:pt>
                <c:pt idx="2">
                  <c:v>20.383359653967315</c:v>
                </c:pt>
                <c:pt idx="3">
                  <c:v>30.314122578724238</c:v>
                </c:pt>
                <c:pt idx="4">
                  <c:v>32.956110238686811</c:v>
                </c:pt>
                <c:pt idx="5">
                  <c:v>32.701423433496402</c:v>
                </c:pt>
                <c:pt idx="6">
                  <c:v>32.340929398482707</c:v>
                </c:pt>
                <c:pt idx="7">
                  <c:v>26.215024422840727</c:v>
                </c:pt>
                <c:pt idx="8">
                  <c:v>42.075332626149205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0E-44E5-B955-F08DAD66DA0F}"/>
            </c:ext>
          </c:extLst>
        </c:ser>
        <c:ser>
          <c:idx val="1"/>
          <c:order val="1"/>
          <c:yVal>
            <c:numRef>
              <c:f>(stack_9p_cp_759_band3!$AX$34,stack_9p_cp_759_band3!$AY$34,stack_9p_cp_759_band3!$AZ$34,stack_9p_cp_759_band3!$BA$34,stack_9p_cp_759_band3!$BB$34,stack_9p_cp_759_band3!$BC$34,stack_9p_cp_759_band3!$BD$34,stack_9p_cp_759_band3!$BE$34,stack_9p_cp_759_band3!$BF$34,stack_9p_cp_759_band3!$BG$34)</c:f>
              <c:numCache>
                <c:formatCode>General</c:formatCode>
                <c:ptCount val="10"/>
                <c:pt idx="0">
                  <c:v>27.308753882841494</c:v>
                </c:pt>
                <c:pt idx="1">
                  <c:v>17.062464857123629</c:v>
                </c:pt>
                <c:pt idx="2">
                  <c:v>94.561211008560278</c:v>
                </c:pt>
                <c:pt idx="3">
                  <c:v>30.738796748611271</c:v>
                </c:pt>
                <c:pt idx="4">
                  <c:v>80.347105622328627</c:v>
                </c:pt>
                <c:pt idx="5">
                  <c:v>33.040741941939025</c:v>
                </c:pt>
                <c:pt idx="6">
                  <c:v>50.054984499713342</c:v>
                </c:pt>
                <c:pt idx="7">
                  <c:v>41.386684890424469</c:v>
                </c:pt>
                <c:pt idx="8">
                  <c:v>40.833945372354037</c:v>
                </c:pt>
                <c:pt idx="9">
                  <c:v>152.26766355264664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980E-44E5-B955-F08DAD66DA0F}"/>
            </c:ext>
          </c:extLst>
        </c:ser>
        <c:ser>
          <c:idx val="2"/>
          <c:order val="2"/>
          <c:yVal>
            <c:numRef>
              <c:f>(stack_9p_cp_759_band3!$AX$52,stack_9p_cp_759_band3!$AY$52,stack_9p_cp_759_band3!$AZ$52,stack_9p_cp_759_band3!$BA$52,stack_9p_cp_759_band3!$BB$52,stack_9p_cp_759_band3!$BC$52,stack_9p_cp_759_band3!$BD$52,stack_9p_cp_759_band3!$BE$52,stack_9p_cp_759_band3!$BF$52,stack_9p_cp_759_band3!$BG$52,stack_9p_cp_759_band3!$BH$52)</c:f>
              <c:numCache>
                <c:formatCode>General</c:formatCode>
                <c:ptCount val="11"/>
                <c:pt idx="0">
                  <c:v>33.674608873931625</c:v>
                </c:pt>
                <c:pt idx="1">
                  <c:v>27.989835833027289</c:v>
                </c:pt>
                <c:pt idx="2">
                  <c:v>83.955012385339145</c:v>
                </c:pt>
                <c:pt idx="3">
                  <c:v>41.943917024532993</c:v>
                </c:pt>
                <c:pt idx="4">
                  <c:v>55.070725979057514</c:v>
                </c:pt>
                <c:pt idx="5">
                  <c:v>43.077825374646721</c:v>
                </c:pt>
                <c:pt idx="6">
                  <c:v>53.992757120856339</c:v>
                </c:pt>
                <c:pt idx="7">
                  <c:v>43.396902415728228</c:v>
                </c:pt>
                <c:pt idx="8">
                  <c:v>81.318023966358055</c:v>
                </c:pt>
                <c:pt idx="9">
                  <c:v>3148.4863970402398</c:v>
                </c:pt>
                <c:pt idx="10">
                  <c:v>3277.7853340904976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980E-44E5-B955-F08DAD66DA0F}"/>
            </c:ext>
          </c:extLst>
        </c:ser>
        <c:ser>
          <c:idx val="3"/>
          <c:order val="3"/>
          <c:yVal>
            <c:numRef>
              <c:f>(stack_9p_cp_759_band3!$AX$71,stack_9p_cp_759_band3!$AY$71,stack_9p_cp_759_band3!$AZ$71,stack_9p_cp_759_band3!$BA$71,stack_9p_cp_759_band3!$BB$71,stack_9p_cp_759_band3!$BC$71,stack_9p_cp_759_band3!$BD$71,stack_9p_cp_759_band3!$BE$71,stack_9p_cp_759_band3!$BF$71,stack_9p_cp_759_band3!$BG$71,stack_9p_cp_759_band3!$BH$71,stack_9p_cp_759_band3!$BI$71)</c:f>
              <c:numCache>
                <c:formatCode>General</c:formatCode>
                <c:ptCount val="12"/>
                <c:pt idx="0">
                  <c:v>42.164305969299541</c:v>
                </c:pt>
                <c:pt idx="1">
                  <c:v>52.865423652865076</c:v>
                </c:pt>
                <c:pt idx="2">
                  <c:v>55.061735545186238</c:v>
                </c:pt>
                <c:pt idx="3">
                  <c:v>95.068559506362973</c:v>
                </c:pt>
                <c:pt idx="4">
                  <c:v>53.916954650147744</c:v>
                </c:pt>
                <c:pt idx="5">
                  <c:v>105.62746062402476</c:v>
                </c:pt>
                <c:pt idx="6">
                  <c:v>62.868016985991915</c:v>
                </c:pt>
                <c:pt idx="7">
                  <c:v>132.4837393412254</c:v>
                </c:pt>
                <c:pt idx="8">
                  <c:v>65.534098614423485</c:v>
                </c:pt>
                <c:pt idx="9">
                  <c:v>4036.2863524044906</c:v>
                </c:pt>
                <c:pt idx="10">
                  <c:v>2556.9420458462719</c:v>
                </c:pt>
                <c:pt idx="11">
                  <c:v>3018.1531659245197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980E-44E5-B955-F08DAD66D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70680"/>
        <c:axId val="304071072"/>
        <c:extLst/>
      </c:scatterChart>
      <c:valAx>
        <c:axId val="30407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4071072"/>
        <c:crosses val="autoZero"/>
        <c:crossBetween val="midCat"/>
      </c:valAx>
      <c:valAx>
        <c:axId val="3040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070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0"/>
      <c:rotY val="10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stack_9p_cp_759_band3!$AX$57:$BI$57</c:f>
              <c:numCache>
                <c:formatCode>General</c:formatCode>
                <c:ptCount val="12"/>
                <c:pt idx="0">
                  <c:v>1.7442146145811279</c:v>
                </c:pt>
                <c:pt idx="1">
                  <c:v>1.6236746281419541</c:v>
                </c:pt>
                <c:pt idx="2">
                  <c:v>1.5342321681628133</c:v>
                </c:pt>
                <c:pt idx="3">
                  <c:v>1.7927411554177066</c:v>
                </c:pt>
                <c:pt idx="4">
                  <c:v>2.1207276502226859</c:v>
                </c:pt>
                <c:pt idx="5">
                  <c:v>0.76062060692444811</c:v>
                </c:pt>
                <c:pt idx="6">
                  <c:v>0.76117890333936078</c:v>
                </c:pt>
                <c:pt idx="7">
                  <c:v>1.8534266499550562</c:v>
                </c:pt>
                <c:pt idx="8">
                  <c:v>1.4307818764000844</c:v>
                </c:pt>
                <c:pt idx="9">
                  <c:v>17.63144871482136</c:v>
                </c:pt>
                <c:pt idx="10">
                  <c:v>14.955322988134842</c:v>
                </c:pt>
                <c:pt idx="11">
                  <c:v>14.506727878292782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0-4C16-8293-2D2754539D94}"/>
            </c:ext>
          </c:extLst>
        </c:ser>
        <c:ser>
          <c:idx val="1"/>
          <c:order val="1"/>
          <c:invertIfNegative val="0"/>
          <c:val>
            <c:numRef>
              <c:f>stack_9p_cp_759_band3!$AX$58:$BI$58</c:f>
              <c:numCache>
                <c:formatCode>General</c:formatCode>
                <c:ptCount val="12"/>
                <c:pt idx="0">
                  <c:v>2.1412573627782283</c:v>
                </c:pt>
                <c:pt idx="1">
                  <c:v>2.2663736960100294</c:v>
                </c:pt>
                <c:pt idx="2">
                  <c:v>1.055906794923098</c:v>
                </c:pt>
                <c:pt idx="3">
                  <c:v>0.30275012460039602</c:v>
                </c:pt>
                <c:pt idx="4">
                  <c:v>3.0040750542271688</c:v>
                </c:pt>
                <c:pt idx="5">
                  <c:v>1.1034047861973233</c:v>
                </c:pt>
                <c:pt idx="6">
                  <c:v>1.5075508836768432</c:v>
                </c:pt>
                <c:pt idx="7">
                  <c:v>4.6079079788330013</c:v>
                </c:pt>
                <c:pt idx="8">
                  <c:v>2.0143891282374766</c:v>
                </c:pt>
                <c:pt idx="9">
                  <c:v>18.232228456312605</c:v>
                </c:pt>
                <c:pt idx="10">
                  <c:v>13.861624414522455</c:v>
                </c:pt>
                <c:pt idx="11">
                  <c:v>15.422187554393291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0-4C16-8293-2D2754539D94}"/>
            </c:ext>
          </c:extLst>
        </c:ser>
        <c:ser>
          <c:idx val="2"/>
          <c:order val="2"/>
          <c:invertIfNegative val="0"/>
          <c:val>
            <c:numRef>
              <c:f>stack_9p_cp_759_band3!$AX$59:$BI$59</c:f>
              <c:numCache>
                <c:formatCode>General</c:formatCode>
                <c:ptCount val="12"/>
                <c:pt idx="0">
                  <c:v>2.1661944442834633</c:v>
                </c:pt>
                <c:pt idx="1">
                  <c:v>2.3278347637111492</c:v>
                </c:pt>
                <c:pt idx="2">
                  <c:v>1.4377884622182939</c:v>
                </c:pt>
                <c:pt idx="3">
                  <c:v>2.0250714916390655</c:v>
                </c:pt>
                <c:pt idx="4">
                  <c:v>1.4487571662295029</c:v>
                </c:pt>
                <c:pt idx="5">
                  <c:v>0.56643729824372191</c:v>
                </c:pt>
                <c:pt idx="6">
                  <c:v>1.5551834990931115</c:v>
                </c:pt>
                <c:pt idx="7">
                  <c:v>1.8532865940792962</c:v>
                </c:pt>
                <c:pt idx="8">
                  <c:v>3.5664164143702304</c:v>
                </c:pt>
                <c:pt idx="9">
                  <c:v>19.09727091082835</c:v>
                </c:pt>
                <c:pt idx="10">
                  <c:v>14.433106393955837</c:v>
                </c:pt>
                <c:pt idx="11">
                  <c:v>15.395772359333423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0-4C16-8293-2D2754539D94}"/>
            </c:ext>
          </c:extLst>
        </c:ser>
        <c:ser>
          <c:idx val="3"/>
          <c:order val="3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70-4C16-8293-2D2754539D94}"/>
            </c:ext>
          </c:extLst>
        </c:ser>
        <c:ser>
          <c:idx val="4"/>
          <c:order val="4"/>
          <c:invertIfNegative val="0"/>
          <c:val>
            <c:numRef>
              <c:f>stack_9p_cp_759_band3!$AX$60:$BI$60</c:f>
              <c:numCache>
                <c:formatCode>General</c:formatCode>
                <c:ptCount val="12"/>
                <c:pt idx="0">
                  <c:v>2.1603075555330977</c:v>
                </c:pt>
                <c:pt idx="1">
                  <c:v>2.0116620347044107</c:v>
                </c:pt>
                <c:pt idx="2">
                  <c:v>2.5052618501187518</c:v>
                </c:pt>
                <c:pt idx="3">
                  <c:v>2.2401996359561656</c:v>
                </c:pt>
                <c:pt idx="4">
                  <c:v>0.72125343981241341</c:v>
                </c:pt>
                <c:pt idx="5">
                  <c:v>1.4396426639507804</c:v>
                </c:pt>
                <c:pt idx="6">
                  <c:v>1.2406509334482763</c:v>
                </c:pt>
                <c:pt idx="7">
                  <c:v>1.8966473791037559</c:v>
                </c:pt>
                <c:pt idx="8">
                  <c:v>1.2382225731975265</c:v>
                </c:pt>
                <c:pt idx="9">
                  <c:v>17.707809986074611</c:v>
                </c:pt>
                <c:pt idx="10">
                  <c:v>16.150162415509616</c:v>
                </c:pt>
                <c:pt idx="11">
                  <c:v>15.092494237960333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70-4C16-8293-2D2754539D94}"/>
            </c:ext>
          </c:extLst>
        </c:ser>
        <c:ser>
          <c:idx val="5"/>
          <c:order val="5"/>
          <c:invertIfNegative val="0"/>
          <c:val>
            <c:numRef>
              <c:f>stack_9p_cp_759_band3!$AX$61:$BI$61</c:f>
              <c:numCache>
                <c:formatCode>General</c:formatCode>
                <c:ptCount val="12"/>
                <c:pt idx="0">
                  <c:v>2.063960629477501</c:v>
                </c:pt>
                <c:pt idx="1">
                  <c:v>3.0210348519013128</c:v>
                </c:pt>
                <c:pt idx="2">
                  <c:v>3.5022993660176738</c:v>
                </c:pt>
                <c:pt idx="3">
                  <c:v>1.9588534871440459</c:v>
                </c:pt>
                <c:pt idx="4">
                  <c:v>2.3631665386254128</c:v>
                </c:pt>
                <c:pt idx="5">
                  <c:v>2.0310024921218988</c:v>
                </c:pt>
                <c:pt idx="6">
                  <c:v>1.2011478192884502</c:v>
                </c:pt>
                <c:pt idx="7">
                  <c:v>1.5896983045991591</c:v>
                </c:pt>
                <c:pt idx="8">
                  <c:v>1.479929345099446</c:v>
                </c:pt>
                <c:pt idx="9">
                  <c:v>18.018435189425091</c:v>
                </c:pt>
                <c:pt idx="10">
                  <c:v>14.58853311370849</c:v>
                </c:pt>
                <c:pt idx="11">
                  <c:v>16.079342379808338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70-4C16-8293-2D2754539D94}"/>
            </c:ext>
          </c:extLst>
        </c:ser>
        <c:ser>
          <c:idx val="6"/>
          <c:order val="6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70-4C16-8293-2D2754539D94}"/>
            </c:ext>
          </c:extLst>
        </c:ser>
        <c:ser>
          <c:idx val="7"/>
          <c:order val="7"/>
          <c:invertIfNegative val="0"/>
          <c:val>
            <c:numRef>
              <c:f>stack_9p_cp_759_band3!$AX$62:$BI$62</c:f>
              <c:numCache>
                <c:formatCode>General</c:formatCode>
                <c:ptCount val="12"/>
                <c:pt idx="0">
                  <c:v>2.1841035426412794</c:v>
                </c:pt>
                <c:pt idx="1">
                  <c:v>2.4461905374836723</c:v>
                </c:pt>
                <c:pt idx="2">
                  <c:v>1.5333462943147704</c:v>
                </c:pt>
                <c:pt idx="3">
                  <c:v>5.839430795728072</c:v>
                </c:pt>
                <c:pt idx="4">
                  <c:v>1.5535766291911981</c:v>
                </c:pt>
                <c:pt idx="5">
                  <c:v>1.4083393228391565</c:v>
                </c:pt>
                <c:pt idx="6">
                  <c:v>0.84402596963915888</c:v>
                </c:pt>
                <c:pt idx="7">
                  <c:v>0.95420032796737964</c:v>
                </c:pt>
                <c:pt idx="8">
                  <c:v>0.85412924025517523</c:v>
                </c:pt>
                <c:pt idx="9">
                  <c:v>17.432714979412182</c:v>
                </c:pt>
                <c:pt idx="10">
                  <c:v>14.83676649767216</c:v>
                </c:pt>
                <c:pt idx="11">
                  <c:v>15.415583256487242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70-4C16-8293-2D2754539D94}"/>
            </c:ext>
          </c:extLst>
        </c:ser>
        <c:ser>
          <c:idx val="8"/>
          <c:order val="8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70-4C16-8293-2D2754539D94}"/>
            </c:ext>
          </c:extLst>
        </c:ser>
        <c:ser>
          <c:idx val="9"/>
          <c:order val="9"/>
          <c:invertIfNegative val="0"/>
          <c:val>
            <c:numRef>
              <c:f>stack_9p_cp_759_band3!$AX$63:$BI$63</c:f>
              <c:numCache>
                <c:formatCode>General</c:formatCode>
                <c:ptCount val="12"/>
                <c:pt idx="0">
                  <c:v>2.4078892390500157</c:v>
                </c:pt>
                <c:pt idx="1">
                  <c:v>2.6295046814153467</c:v>
                </c:pt>
                <c:pt idx="2">
                  <c:v>2.7478429081698432</c:v>
                </c:pt>
                <c:pt idx="3">
                  <c:v>2.1763680487399477</c:v>
                </c:pt>
                <c:pt idx="4">
                  <c:v>2.2553094244598482</c:v>
                </c:pt>
                <c:pt idx="5">
                  <c:v>2.0578210447100709</c:v>
                </c:pt>
                <c:pt idx="6">
                  <c:v>2.5633416414444197</c:v>
                </c:pt>
                <c:pt idx="7">
                  <c:v>6.5222003747925443</c:v>
                </c:pt>
                <c:pt idx="8">
                  <c:v>1.7274490944183658</c:v>
                </c:pt>
                <c:pt idx="9">
                  <c:v>18.096349725681545</c:v>
                </c:pt>
                <c:pt idx="10">
                  <c:v>14.865188343839943</c:v>
                </c:pt>
                <c:pt idx="11">
                  <c:v>15.236679736735233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70-4C16-8293-2D2754539D94}"/>
            </c:ext>
          </c:extLst>
        </c:ser>
        <c:ser>
          <c:idx val="10"/>
          <c:order val="10"/>
          <c:invertIfNegative val="0"/>
          <c:val>
            <c:numRef>
              <c:f>stack_9p_cp_759_band3!$AX$64:$BI$64</c:f>
              <c:numCache>
                <c:formatCode>General</c:formatCode>
                <c:ptCount val="12"/>
                <c:pt idx="0">
                  <c:v>2.1242432616358742</c:v>
                </c:pt>
                <c:pt idx="1">
                  <c:v>2.0437325274723159</c:v>
                </c:pt>
                <c:pt idx="2">
                  <c:v>1.4812391262946361</c:v>
                </c:pt>
                <c:pt idx="3">
                  <c:v>0.86645145157330994</c:v>
                </c:pt>
                <c:pt idx="4">
                  <c:v>0.58879051185013664</c:v>
                </c:pt>
                <c:pt idx="5">
                  <c:v>0.94877103502645166</c:v>
                </c:pt>
                <c:pt idx="6">
                  <c:v>1.7936655294506325</c:v>
                </c:pt>
                <c:pt idx="7">
                  <c:v>4.5677475073901537</c:v>
                </c:pt>
                <c:pt idx="8">
                  <c:v>1.1685605892689042</c:v>
                </c:pt>
                <c:pt idx="9">
                  <c:v>17.540088195452419</c:v>
                </c:pt>
                <c:pt idx="10">
                  <c:v>14.002270307975614</c:v>
                </c:pt>
                <c:pt idx="11">
                  <c:v>14.831913505424906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70-4C16-8293-2D2754539D94}"/>
            </c:ext>
          </c:extLst>
        </c:ser>
        <c:ser>
          <c:idx val="11"/>
          <c:order val="11"/>
          <c:invertIfNegative val="0"/>
          <c:val>
            <c:numRef>
              <c:f>stack_9p_cp_759_band3!$AX$65:$BI$65</c:f>
              <c:numCache>
                <c:formatCode>General</c:formatCode>
                <c:ptCount val="12"/>
                <c:pt idx="0">
                  <c:v>2.1411726456620737</c:v>
                </c:pt>
                <c:pt idx="1">
                  <c:v>2.2724211102947618</c:v>
                </c:pt>
                <c:pt idx="2">
                  <c:v>2.0609978967156479</c:v>
                </c:pt>
                <c:pt idx="3">
                  <c:v>4.1538179058222724</c:v>
                </c:pt>
                <c:pt idx="4">
                  <c:v>1.0770514326644842</c:v>
                </c:pt>
                <c:pt idx="5">
                  <c:v>1.9088209904834821</c:v>
                </c:pt>
                <c:pt idx="6">
                  <c:v>3.7896357842934041</c:v>
                </c:pt>
                <c:pt idx="7">
                  <c:v>0.78152141154872967</c:v>
                </c:pt>
                <c:pt idx="8">
                  <c:v>1.1653894067695458</c:v>
                </c:pt>
                <c:pt idx="9">
                  <c:v>17.829457412055518</c:v>
                </c:pt>
                <c:pt idx="10">
                  <c:v>14.36077055739174</c:v>
                </c:pt>
                <c:pt idx="11">
                  <c:v>17.974936914097405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770-4C16-8293-2D2754539D94}"/>
            </c:ext>
          </c:extLst>
        </c:ser>
        <c:ser>
          <c:idx val="12"/>
          <c:order val="12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70-4C16-8293-2D2754539D94}"/>
            </c:ext>
          </c:extLst>
        </c:ser>
        <c:ser>
          <c:idx val="13"/>
          <c:order val="13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770-4C16-8293-2D2754539D94}"/>
            </c:ext>
          </c:extLst>
        </c:ser>
        <c:ser>
          <c:idx val="14"/>
          <c:order val="14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770-4C16-8293-2D2754539D94}"/>
            </c:ext>
          </c:extLst>
        </c:ser>
        <c:ser>
          <c:idx val="15"/>
          <c:order val="15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770-4C16-8293-2D2754539D94}"/>
            </c:ext>
          </c:extLst>
        </c:ser>
        <c:ser>
          <c:idx val="16"/>
          <c:order val="16"/>
          <c:invertIfNegative val="0"/>
          <c:val>
            <c:numRef>
              <c:f>stack_9p_cp_759_band3!$AX$66:$BI$66</c:f>
              <c:numCache>
                <c:formatCode>General</c:formatCode>
                <c:ptCount val="12"/>
                <c:pt idx="0">
                  <c:v>0.58930938442250647</c:v>
                </c:pt>
                <c:pt idx="1">
                  <c:v>0.20392084976237365</c:v>
                </c:pt>
                <c:pt idx="2">
                  <c:v>3.6459090364595408</c:v>
                </c:pt>
                <c:pt idx="3">
                  <c:v>2.8896171320137705</c:v>
                </c:pt>
                <c:pt idx="4">
                  <c:v>2.5078228404325755</c:v>
                </c:pt>
                <c:pt idx="5">
                  <c:v>5.9930310113805527</c:v>
                </c:pt>
                <c:pt idx="6">
                  <c:v>3.8232569416859312</c:v>
                </c:pt>
                <c:pt idx="7">
                  <c:v>3.5054121592521281</c:v>
                </c:pt>
                <c:pt idx="8">
                  <c:v>5.0186532581081567</c:v>
                </c:pt>
                <c:pt idx="9">
                  <c:v>20.925019826074251</c:v>
                </c:pt>
                <c:pt idx="10">
                  <c:v>13.483625088755444</c:v>
                </c:pt>
                <c:pt idx="11">
                  <c:v>17.664537575450641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770-4C16-8293-2D2754539D94}"/>
            </c:ext>
          </c:extLst>
        </c:ser>
        <c:ser>
          <c:idx val="17"/>
          <c:order val="17"/>
          <c:invertIfNegative val="0"/>
          <c:val>
            <c:numRef>
              <c:f>stack_9p_cp_759_band3!$AX$67:$BI$67</c:f>
              <c:numCache>
                <c:formatCode>General</c:formatCode>
                <c:ptCount val="12"/>
                <c:pt idx="0">
                  <c:v>0.79655120941504265</c:v>
                </c:pt>
                <c:pt idx="1">
                  <c:v>1.8811913265804105</c:v>
                </c:pt>
                <c:pt idx="2">
                  <c:v>1.016969549692865</c:v>
                </c:pt>
                <c:pt idx="3">
                  <c:v>1.3531483939003235</c:v>
                </c:pt>
                <c:pt idx="4">
                  <c:v>1.1939226013991098</c:v>
                </c:pt>
                <c:pt idx="5">
                  <c:v>3.1310636089057877</c:v>
                </c:pt>
                <c:pt idx="6">
                  <c:v>3.0968918028771615</c:v>
                </c:pt>
                <c:pt idx="7">
                  <c:v>3.2549924834391391</c:v>
                </c:pt>
                <c:pt idx="8">
                  <c:v>2.83721429733377</c:v>
                </c:pt>
                <c:pt idx="9">
                  <c:v>19.010471980250578</c:v>
                </c:pt>
                <c:pt idx="10">
                  <c:v>14.491422443849954</c:v>
                </c:pt>
                <c:pt idx="11">
                  <c:v>17.054412234002886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70-4C16-8293-2D2754539D94}"/>
            </c:ext>
          </c:extLst>
        </c:ser>
        <c:ser>
          <c:idx val="18"/>
          <c:order val="18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770-4C16-8293-2D2754539D94}"/>
            </c:ext>
          </c:extLst>
        </c:ser>
        <c:ser>
          <c:idx val="19"/>
          <c:order val="19"/>
          <c:invertIfNegative val="0"/>
          <c:val>
            <c:numRef>
              <c:f>stack_9p_cp_759_band3!$AX$68:$BI$68</c:f>
              <c:numCache>
                <c:formatCode>General</c:formatCode>
                <c:ptCount val="12"/>
                <c:pt idx="0">
                  <c:v>0.52031690681841725</c:v>
                </c:pt>
                <c:pt idx="1">
                  <c:v>0.82526137533552091</c:v>
                </c:pt>
                <c:pt idx="2">
                  <c:v>0.55928672244137234</c:v>
                </c:pt>
                <c:pt idx="3">
                  <c:v>3.432942778277253</c:v>
                </c:pt>
                <c:pt idx="4">
                  <c:v>3.9331896008805076</c:v>
                </c:pt>
                <c:pt idx="5">
                  <c:v>6.3899319465174118</c:v>
                </c:pt>
                <c:pt idx="6">
                  <c:v>2.3549181216609192</c:v>
                </c:pt>
                <c:pt idx="7">
                  <c:v>3.232502188193414</c:v>
                </c:pt>
                <c:pt idx="8">
                  <c:v>1.8200377143047775</c:v>
                </c:pt>
                <c:pt idx="9">
                  <c:v>18.272704961890373</c:v>
                </c:pt>
                <c:pt idx="10">
                  <c:v>14.965289330882133</c:v>
                </c:pt>
                <c:pt idx="11">
                  <c:v>15.190003514117032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770-4C16-8293-2D2754539D94}"/>
            </c:ext>
          </c:extLst>
        </c:ser>
        <c:ser>
          <c:idx val="20"/>
          <c:order val="20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770-4C16-8293-2D2754539D94}"/>
            </c:ext>
          </c:extLst>
        </c:ser>
        <c:ser>
          <c:idx val="21"/>
          <c:order val="21"/>
          <c:invertIfNegative val="0"/>
          <c:val>
            <c:numRef>
              <c:f>stack_9p_cp_759_band3!#REF!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770-4C16-8293-2D2754539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017480"/>
        <c:axId val="305017872"/>
        <c:axId val="304664312"/>
      </c:bar3DChart>
      <c:catAx>
        <c:axId val="30501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017872"/>
        <c:crosses val="autoZero"/>
        <c:auto val="1"/>
        <c:lblAlgn val="ctr"/>
        <c:lblOffset val="100"/>
        <c:noMultiLvlLbl val="0"/>
      </c:catAx>
      <c:valAx>
        <c:axId val="30501787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305017480"/>
        <c:crosses val="autoZero"/>
        <c:crossBetween val="between"/>
      </c:valAx>
      <c:serAx>
        <c:axId val="30466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7872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4!$AA$16,stack_9p_cp_759_band4!$AB$16,stack_9p_cp_759_band4!$AC$16,stack_9p_cp_759_band4!$AD$16,stack_9p_cp_759_band4!$AE$16,stack_9p_cp_759_band4!$AF$16,stack_9p_cp_759_band4!$AG$16,stack_9p_cp_759_band4!$AH$16,stack_9p_cp_759_band4!$AI$16,stack_9p_cp_759_band4!$AJ$16)</c:f>
              <c:numCache>
                <c:formatCode>General</c:formatCode>
                <c:ptCount val="10"/>
                <c:pt idx="0">
                  <c:v>101.18674178817557</c:v>
                </c:pt>
                <c:pt idx="1">
                  <c:v>662.90655541057254</c:v>
                </c:pt>
                <c:pt idx="2">
                  <c:v>355.10489791365779</c:v>
                </c:pt>
                <c:pt idx="3">
                  <c:v>2516.3786845196973</c:v>
                </c:pt>
                <c:pt idx="4">
                  <c:v>647.47796470419144</c:v>
                </c:pt>
                <c:pt idx="5">
                  <c:v>19098.570824688901</c:v>
                </c:pt>
                <c:pt idx="6">
                  <c:v>1458.2888489611153</c:v>
                </c:pt>
                <c:pt idx="7">
                  <c:v>481544.90025940491</c:v>
                </c:pt>
                <c:pt idx="8">
                  <c:v>20426.940063398564</c:v>
                </c:pt>
                <c:pt idx="9">
                  <c:v>93772.395125629439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0A-4CE0-94EA-A2D3CD6F7A9F}"/>
            </c:ext>
          </c:extLst>
        </c:ser>
        <c:ser>
          <c:idx val="2"/>
          <c:order val="1"/>
          <c:yVal>
            <c:numRef>
              <c:f>(stack_9p_cp_759_band4!$AA$34,stack_9p_cp_759_band4!$AB$34,stack_9p_cp_759_band4!$AC$34,stack_9p_cp_759_band4!$AD$34,stack_9p_cp_759_band4!$AE$34,stack_9p_cp_759_band4!$AF$34,stack_9p_cp_759_band4!$AG$34,stack_9p_cp_759_band4!$AH$34,stack_9p_cp_759_band4!$AI$34,stack_9p_cp_759_band4!$AJ$34,stack_9p_cp_759_band4!$AK$34)</c:f>
              <c:numCache>
                <c:formatCode>General</c:formatCode>
                <c:ptCount val="11"/>
                <c:pt idx="0">
                  <c:v>123.66031633043777</c:v>
                </c:pt>
                <c:pt idx="1">
                  <c:v>1071.718687751722</c:v>
                </c:pt>
                <c:pt idx="2">
                  <c:v>858.68132672438492</c:v>
                </c:pt>
                <c:pt idx="3">
                  <c:v>15475.10977730854</c:v>
                </c:pt>
                <c:pt idx="4">
                  <c:v>14881.51732212619</c:v>
                </c:pt>
                <c:pt idx="5">
                  <c:v>167406780.67719078</c:v>
                </c:pt>
                <c:pt idx="6">
                  <c:v>8038.9547499917626</c:v>
                </c:pt>
                <c:pt idx="7">
                  <c:v>1892.0637979113194</c:v>
                </c:pt>
                <c:pt idx="8">
                  <c:v>47664.611329392494</c:v>
                </c:pt>
                <c:pt idx="9">
                  <c:v>4.4057962205679135E+18</c:v>
                </c:pt>
                <c:pt idx="10">
                  <c:v>199540709952546.44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0A-4CE0-94EA-A2D3CD6F7A9F}"/>
            </c:ext>
          </c:extLst>
        </c:ser>
        <c:ser>
          <c:idx val="3"/>
          <c:order val="2"/>
          <c:yVal>
            <c:numRef>
              <c:f>(stack_9p_cp_759_band4!$AA$53,stack_9p_cp_759_band4!$AB$53,stack_9p_cp_759_band4!$AC$53,stack_9p_cp_759_band4!$AD$53,stack_9p_cp_759_band4!$AE$53,stack_9p_cp_759_band4!$AF$53,stack_9p_cp_759_band4!$AG$53,stack_9p_cp_759_band4!$AH$53,stack_9p_cp_759_band4!$AI$53,stack_9p_cp_759_band4!$AJ$53,stack_9p_cp_759_band4!$AK$53,stack_9p_cp_759_band4!$AL$53)</c:f>
              <c:numCache>
                <c:formatCode>General</c:formatCode>
                <c:ptCount val="12"/>
                <c:pt idx="0">
                  <c:v>147.93488339869674</c:v>
                </c:pt>
                <c:pt idx="1">
                  <c:v>1799.4703451390872</c:v>
                </c:pt>
                <c:pt idx="2">
                  <c:v>420.91204609869936</c:v>
                </c:pt>
                <c:pt idx="3">
                  <c:v>1824.961153971851</c:v>
                </c:pt>
                <c:pt idx="4">
                  <c:v>45098.907703080178</c:v>
                </c:pt>
                <c:pt idx="5">
                  <c:v>1279.2083757652861</c:v>
                </c:pt>
                <c:pt idx="6">
                  <c:v>9747.9127684548512</c:v>
                </c:pt>
                <c:pt idx="7">
                  <c:v>56028.164242110885</c:v>
                </c:pt>
                <c:pt idx="8">
                  <c:v>3842.6022289364259</c:v>
                </c:pt>
                <c:pt idx="9">
                  <c:v>4.0849835906276481E+23</c:v>
                </c:pt>
                <c:pt idx="10">
                  <c:v>9.3329876123958048E+16</c:v>
                </c:pt>
                <c:pt idx="11">
                  <c:v>676845984636520.25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7B0A-4CE0-94EA-A2D3CD6F7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9504"/>
        <c:axId val="304069896"/>
        <c:extLst/>
      </c:scatterChart>
      <c:valAx>
        <c:axId val="30406950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304069896"/>
        <c:crosses val="autoZero"/>
        <c:crossBetween val="midCat"/>
      </c:valAx>
      <c:valAx>
        <c:axId val="304069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40695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4!$AU$16,stack_9p_cp_759_band4!$AV$16,stack_9p_cp_759_band4!$AW$16,stack_9p_cp_759_band4!$AX$16,stack_9p_cp_759_band4!$AY$16,stack_9p_cp_759_band4!$AZ$16,stack_9p_cp_759_band4!$BA$16,stack_9p_cp_759_band4!$BB$16,stack_9p_cp_759_band4!$BC$16,stack_9p_cp_759_band4!$BD$16)</c:f>
              <c:numCache>
                <c:formatCode>General</c:formatCode>
                <c:ptCount val="10"/>
                <c:pt idx="0">
                  <c:v>13.350083890289659</c:v>
                </c:pt>
                <c:pt idx="1">
                  <c:v>33.292725370910674</c:v>
                </c:pt>
                <c:pt idx="2">
                  <c:v>24.588915520722473</c:v>
                </c:pt>
                <c:pt idx="3">
                  <c:v>34.269388134866539</c:v>
                </c:pt>
                <c:pt idx="4">
                  <c:v>33.373882096370473</c:v>
                </c:pt>
                <c:pt idx="5">
                  <c:v>45.199891600292467</c:v>
                </c:pt>
                <c:pt idx="6">
                  <c:v>43.604748583767076</c:v>
                </c:pt>
                <c:pt idx="7">
                  <c:v>68.140502308427642</c:v>
                </c:pt>
                <c:pt idx="8">
                  <c:v>59.925363324936626</c:v>
                </c:pt>
                <c:pt idx="9">
                  <c:v>61.618070098424532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C551-4193-918D-38C71CF18C94}"/>
            </c:ext>
          </c:extLst>
        </c:ser>
        <c:ser>
          <c:idx val="2"/>
          <c:order val="1"/>
          <c:yVal>
            <c:numRef>
              <c:f>(stack_9p_cp_759_band4!$AU$34,stack_9p_cp_759_band4!$AV$34,stack_9p_cp_759_band4!$AW$34,stack_9p_cp_759_band4!$AX$34,stack_9p_cp_759_band4!$AY$34,stack_9p_cp_759_band4!$AZ$34,stack_9p_cp_759_band4!$BA$34,stack_9p_cp_759_band4!$BB$34,stack_9p_cp_759_band4!$BC$34,stack_9p_cp_759_band4!$BD$34,stack_9p_cp_759_band4!$BE$34)</c:f>
              <c:numCache>
                <c:formatCode>General</c:formatCode>
                <c:ptCount val="11"/>
                <c:pt idx="0">
                  <c:v>16.008639396449805</c:v>
                </c:pt>
                <c:pt idx="1">
                  <c:v>41.005860975423971</c:v>
                </c:pt>
                <c:pt idx="2">
                  <c:v>31.413844026198362</c:v>
                </c:pt>
                <c:pt idx="3">
                  <c:v>49.036726647438918</c:v>
                </c:pt>
                <c:pt idx="4">
                  <c:v>56.09049520948264</c:v>
                </c:pt>
                <c:pt idx="5">
                  <c:v>112.51385456932479</c:v>
                </c:pt>
                <c:pt idx="6">
                  <c:v>64.780480954671916</c:v>
                </c:pt>
                <c:pt idx="7">
                  <c:v>45.131132573936213</c:v>
                </c:pt>
                <c:pt idx="8">
                  <c:v>64.893752599730959</c:v>
                </c:pt>
                <c:pt idx="9">
                  <c:v>4186.2073204054959</c:v>
                </c:pt>
                <c:pt idx="10">
                  <c:v>2161.6658150979119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C551-4193-918D-38C71CF18C94}"/>
            </c:ext>
          </c:extLst>
        </c:ser>
        <c:ser>
          <c:idx val="3"/>
          <c:order val="2"/>
          <c:yVal>
            <c:numRef>
              <c:f>(stack_9p_cp_759_band4!$AU$53,stack_9p_cp_759_band4!$AV$53,stack_9p_cp_759_band4!$AW$53,stack_9p_cp_759_band4!$AX$53,stack_9p_cp_759_band4!$AY$53,stack_9p_cp_759_band4!$AZ$53,stack_9p_cp_759_band4!$BA$53,stack_9p_cp_759_band4!$BB$53,stack_9p_cp_759_band4!$BC$53,stack_9p_cp_759_band4!$BD$53,stack_9p_cp_759_band4!$BE$53,stack_9p_cp_759_band4!$BF$53)</c:f>
              <c:numCache>
                <c:formatCode>General</c:formatCode>
                <c:ptCount val="12"/>
                <c:pt idx="0">
                  <c:v>18.798766445978274</c:v>
                </c:pt>
                <c:pt idx="1">
                  <c:v>50.947052133139472</c:v>
                </c:pt>
                <c:pt idx="2">
                  <c:v>30.220735080191776</c:v>
                </c:pt>
                <c:pt idx="3">
                  <c:v>45.909140303927131</c:v>
                </c:pt>
                <c:pt idx="4">
                  <c:v>68.528616510494913</c:v>
                </c:pt>
                <c:pt idx="5">
                  <c:v>39.074059017887862</c:v>
                </c:pt>
                <c:pt idx="6">
                  <c:v>62.744702479231172</c:v>
                </c:pt>
                <c:pt idx="7">
                  <c:v>76.16638756019195</c:v>
                </c:pt>
                <c:pt idx="8">
                  <c:v>77.717524375030962</c:v>
                </c:pt>
                <c:pt idx="9">
                  <c:v>7557.0939143746027</c:v>
                </c:pt>
                <c:pt idx="10">
                  <c:v>3639.3867764189308</c:v>
                </c:pt>
                <c:pt idx="11">
                  <c:v>2686.3438208392522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C551-4193-918D-38C71CF18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70680"/>
        <c:axId val="304071072"/>
        <c:extLst/>
      </c:scatterChart>
      <c:valAx>
        <c:axId val="30407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4071072"/>
        <c:crosses val="autoZero"/>
        <c:crossBetween val="midCat"/>
      </c:valAx>
      <c:valAx>
        <c:axId val="3040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070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4!$AA$15,stack_9p_cp_759_band4!$AB$15,stack_9p_cp_759_band4!$AC$15,stack_9p_cp_759_band4!$AD$15,stack_9p_cp_759_band4!$AE$15,stack_9p_cp_759_band4!$AF$15,stack_9p_cp_759_band4!$AG$15,stack_9p_cp_759_band4!$AH$15,stack_9p_cp_759_band4!$AI$15,stack_9p_cp_759_band4!$AJ$15)</c:f>
              <c:numCache>
                <c:formatCode>General</c:formatCode>
                <c:ptCount val="10"/>
                <c:pt idx="0">
                  <c:v>31.760765045378619</c:v>
                </c:pt>
                <c:pt idx="1">
                  <c:v>12.78696266542906</c:v>
                </c:pt>
                <c:pt idx="2">
                  <c:v>-7.900057030088325</c:v>
                </c:pt>
                <c:pt idx="3">
                  <c:v>-75.067066459148393</c:v>
                </c:pt>
                <c:pt idx="4">
                  <c:v>-1.1439158443255124</c:v>
                </c:pt>
                <c:pt idx="5">
                  <c:v>-170.44924497718583</c:v>
                </c:pt>
                <c:pt idx="6">
                  <c:v>3.1727895396449668</c:v>
                </c:pt>
                <c:pt idx="7">
                  <c:v>665.61332990659412</c:v>
                </c:pt>
                <c:pt idx="8">
                  <c:v>-198.43301505746879</c:v>
                </c:pt>
                <c:pt idx="9">
                  <c:v>-270.98213006206998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E3-4E3C-A531-0EE93019A180}"/>
            </c:ext>
          </c:extLst>
        </c:ser>
        <c:ser>
          <c:idx val="2"/>
          <c:order val="1"/>
          <c:yVal>
            <c:numRef>
              <c:f>(stack_9p_cp_759_band4!$AA$33,stack_9p_cp_759_band4!$AB$33,stack_9p_cp_759_band4!$AC$33,stack_9p_cp_759_band4!$AD$33,stack_9p_cp_759_band4!$AE$33,stack_9p_cp_759_band4!$AF$33,stack_9p_cp_759_band4!$AG$33,stack_9p_cp_759_band4!$AH$33,stack_9p_cp_759_band4!$AI$33,stack_9p_cp_759_band4!$AJ$33,stack_9p_cp_759_band4!$AK$33)</c:f>
              <c:numCache>
                <c:formatCode>General</c:formatCode>
                <c:ptCount val="11"/>
                <c:pt idx="0">
                  <c:v>36.774205958324778</c:v>
                </c:pt>
                <c:pt idx="1">
                  <c:v>31.244536836823837</c:v>
                </c:pt>
                <c:pt idx="2">
                  <c:v>18.095106588640572</c:v>
                </c:pt>
                <c:pt idx="3">
                  <c:v>80.55170172927113</c:v>
                </c:pt>
                <c:pt idx="4">
                  <c:v>-133.73931978708376</c:v>
                </c:pt>
                <c:pt idx="5">
                  <c:v>12915.83744702016</c:v>
                </c:pt>
                <c:pt idx="6">
                  <c:v>-79.160353893648832</c:v>
                </c:pt>
                <c:pt idx="7">
                  <c:v>-40.826110011918715</c:v>
                </c:pt>
                <c:pt idx="8">
                  <c:v>198.33465097912315</c:v>
                </c:pt>
                <c:pt idx="9">
                  <c:v>1425009341.1126173</c:v>
                </c:pt>
                <c:pt idx="10">
                  <c:v>9651803.2833203003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E3-4E3C-A531-0EE93019A180}"/>
            </c:ext>
          </c:extLst>
        </c:ser>
        <c:ser>
          <c:idx val="3"/>
          <c:order val="2"/>
          <c:yVal>
            <c:numRef>
              <c:f>(stack_9p_cp_759_band4!$AA$52,stack_9p_cp_759_band4!$AB$52,stack_9p_cp_759_band4!$AC$52,stack_9p_cp_759_band4!$AD$52,stack_9p_cp_759_band4!$AE$52,stack_9p_cp_759_band4!$AF$52,stack_9p_cp_759_band4!$AG$52,stack_9p_cp_759_band4!$AH$52,stack_9p_cp_759_band4!$AI$52,stack_9p_cp_759_band4!$AJ$52,stack_9p_cp_759_band4!$AK$52,stack_9p_cp_759_band4!$AL$52)</c:f>
              <c:numCache>
                <c:formatCode>General</c:formatCode>
                <c:ptCount val="12"/>
                <c:pt idx="0">
                  <c:v>41.983345064949063</c:v>
                </c:pt>
                <c:pt idx="1">
                  <c:v>55.638256587877734</c:v>
                </c:pt>
                <c:pt idx="2">
                  <c:v>-11.52353746409892</c:v>
                </c:pt>
                <c:pt idx="3">
                  <c:v>16.657376320695349</c:v>
                </c:pt>
                <c:pt idx="4">
                  <c:v>178.85330956225323</c:v>
                </c:pt>
                <c:pt idx="5">
                  <c:v>2.8650103441752517</c:v>
                </c:pt>
                <c:pt idx="6">
                  <c:v>-151.23126680883982</c:v>
                </c:pt>
                <c:pt idx="7">
                  <c:v>-278.78612487746136</c:v>
                </c:pt>
                <c:pt idx="8">
                  <c:v>-11.25783463965417</c:v>
                </c:pt>
                <c:pt idx="9">
                  <c:v>-129789027855.29193</c:v>
                </c:pt>
                <c:pt idx="10">
                  <c:v>-101731212.47181356</c:v>
                </c:pt>
                <c:pt idx="11">
                  <c:v>-8409899.2023725975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E3-4E3C-A531-0EE93019A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71856"/>
        <c:axId val="304072248"/>
      </c:scatterChart>
      <c:valAx>
        <c:axId val="30407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4072248"/>
        <c:crosses val="autoZero"/>
        <c:crossBetween val="midCat"/>
      </c:valAx>
      <c:valAx>
        <c:axId val="30407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071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4!$AU$15,stack_9p_cp_759_band4!$AV$15,stack_9p_cp_759_band4!$AW$15,stack_9p_cp_759_band4!$AX$15,stack_9p_cp_759_band4!$AY$15,stack_9p_cp_759_band4!$AZ$15,stack_9p_cp_759_band4!$BA$15,stack_9p_cp_759_band4!$BB$15,stack_9p_cp_759_band4!$BC$15,stack_9p_cp_759_band4!$BD$15)</c:f>
              <c:numCache>
                <c:formatCode>General</c:formatCode>
                <c:ptCount val="10"/>
                <c:pt idx="0">
                  <c:v>11.541488892292687</c:v>
                </c:pt>
                <c:pt idx="1">
                  <c:v>16.734177636541748</c:v>
                </c:pt>
                <c:pt idx="2">
                  <c:v>14.543348480593172</c:v>
                </c:pt>
                <c:pt idx="3">
                  <c:v>16.024397792531879</c:v>
                </c:pt>
                <c:pt idx="4">
                  <c:v>16.612681552360584</c:v>
                </c:pt>
                <c:pt idx="5">
                  <c:v>17.263065344815772</c:v>
                </c:pt>
                <c:pt idx="6">
                  <c:v>18.494938099690472</c:v>
                </c:pt>
                <c:pt idx="7">
                  <c:v>19.962046899610637</c:v>
                </c:pt>
                <c:pt idx="8">
                  <c:v>20.591825140178365</c:v>
                </c:pt>
                <c:pt idx="9">
                  <c:v>19.938393172475585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3A-4032-A628-AAE5D373BA4A}"/>
            </c:ext>
          </c:extLst>
        </c:ser>
        <c:ser>
          <c:idx val="2"/>
          <c:order val="1"/>
          <c:yVal>
            <c:numRef>
              <c:f>(stack_9p_cp_759_band4!$AU$33,stack_9p_cp_759_band4!$AV$33,stack_9p_cp_759_band4!$AW$33,stack_9p_cp_759_band4!$AX$33,stack_9p_cp_759_band4!$AY$33,stack_9p_cp_759_band4!$AZ$33,stack_9p_cp_759_band4!$BA$33,stack_9p_cp_759_band4!$BB$33,stack_9p_cp_759_band4!$BC$33,stack_9p_cp_759_band4!$BD$33,stack_9p_cp_759_band4!$BE$33)</c:f>
              <c:numCache>
                <c:formatCode>General</c:formatCode>
                <c:ptCount val="11"/>
                <c:pt idx="0">
                  <c:v>13.245271958432912</c:v>
                </c:pt>
                <c:pt idx="1">
                  <c:v>19.431204893519165</c:v>
                </c:pt>
                <c:pt idx="2">
                  <c:v>16.899736017677025</c:v>
                </c:pt>
                <c:pt idx="3">
                  <c:v>19.481150933981997</c:v>
                </c:pt>
                <c:pt idx="4">
                  <c:v>21.33990135112068</c:v>
                </c:pt>
                <c:pt idx="5">
                  <c:v>23.346026222979674</c:v>
                </c:pt>
                <c:pt idx="6">
                  <c:v>23.195877597727261</c:v>
                </c:pt>
                <c:pt idx="7">
                  <c:v>19.868392967485942</c:v>
                </c:pt>
                <c:pt idx="8">
                  <c:v>22.361027894733198</c:v>
                </c:pt>
                <c:pt idx="9">
                  <c:v>214.3400322547175</c:v>
                </c:pt>
                <c:pt idx="10">
                  <c:v>153.72822562312609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3A-4032-A628-AAE5D373BA4A}"/>
            </c:ext>
          </c:extLst>
        </c:ser>
        <c:ser>
          <c:idx val="3"/>
          <c:order val="2"/>
          <c:yVal>
            <c:numRef>
              <c:f>(stack_9p_cp_759_band4!$AU$52,stack_9p_cp_759_band4!$AV$52,stack_9p_cp_759_band4!$AW$52,stack_9p_cp_759_band4!$AX$52,stack_9p_cp_759_band4!$AY$52,stack_9p_cp_759_band4!$AZ$52,stack_9p_cp_759_band4!$BA$52,stack_9p_cp_759_band4!$BB$52,stack_9p_cp_759_band4!$BC$52,stack_9p_cp_759_band4!$BD$52,stack_9p_cp_759_band4!$BE$52,stack_9p_cp_759_band4!$BF$52)</c:f>
              <c:numCache>
                <c:formatCode>General</c:formatCode>
                <c:ptCount val="12"/>
                <c:pt idx="0">
                  <c:v>14.987092362487966</c:v>
                </c:pt>
                <c:pt idx="1">
                  <c:v>22.55804293615147</c:v>
                </c:pt>
                <c:pt idx="2">
                  <c:v>17.968706565946952</c:v>
                </c:pt>
                <c:pt idx="3">
                  <c:v>21.026115916170923</c:v>
                </c:pt>
                <c:pt idx="4">
                  <c:v>24.454095704856613</c:v>
                </c:pt>
                <c:pt idx="5">
                  <c:v>19.608481192743856</c:v>
                </c:pt>
                <c:pt idx="6">
                  <c:v>23.691773914207097</c:v>
                </c:pt>
                <c:pt idx="7">
                  <c:v>25.505957237037762</c:v>
                </c:pt>
                <c:pt idx="8">
                  <c:v>29.107148935781833</c:v>
                </c:pt>
                <c:pt idx="9">
                  <c:v>300.90766089414979</c:v>
                </c:pt>
                <c:pt idx="10">
                  <c:v>208.64123812797283</c:v>
                </c:pt>
                <c:pt idx="11">
                  <c:v>179.14723692488954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3A-4032-A628-AAE5D373B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0424"/>
        <c:axId val="305010816"/>
      </c:scatterChart>
      <c:valAx>
        <c:axId val="30501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0816"/>
        <c:crosses val="autoZero"/>
        <c:crossBetween val="midCat"/>
      </c:valAx>
      <c:valAx>
        <c:axId val="30501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0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4!$BF$4,stack_9p_cp_759_band4!$BF$5,stack_9p_cp_759_band4!$BF$6,stack_9p_cp_759_band4!$BF$7,stack_9p_cp_759_band4!$BF$8,stack_9p_cp_759_band4!$BF$9,stack_9p_cp_759_band4!$BF$10,stack_9p_cp_759_band4!$BF$11,stack_9p_cp_759_band4!$BF$12,stack_9p_cp_759_band4!$BF$13)</c:f>
              <c:numCache>
                <c:formatCode>General</c:formatCode>
                <c:ptCount val="10"/>
                <c:pt idx="0">
                  <c:v>18.951146584269786</c:v>
                </c:pt>
                <c:pt idx="1">
                  <c:v>15.22565119789242</c:v>
                </c:pt>
                <c:pt idx="2">
                  <c:v>14.093586541816915</c:v>
                </c:pt>
                <c:pt idx="3">
                  <c:v>14.206491917168734</c:v>
                </c:pt>
                <c:pt idx="4">
                  <c:v>16.041150434744445</c:v>
                </c:pt>
                <c:pt idx="5">
                  <c:v>13.098586059465891</c:v>
                </c:pt>
                <c:pt idx="6">
                  <c:v>18.64159872613217</c:v>
                </c:pt>
                <c:pt idx="7">
                  <c:v>18.884701960633116</c:v>
                </c:pt>
                <c:pt idx="8">
                  <c:v>16.668004444694454</c:v>
                </c:pt>
                <c:pt idx="9">
                  <c:v>25.895445144272969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89-43E2-A495-74A6438B43EA}"/>
            </c:ext>
          </c:extLst>
        </c:ser>
        <c:ser>
          <c:idx val="2"/>
          <c:order val="1"/>
          <c:yVal>
            <c:numRef>
              <c:f>(stack_9p_cp_759_band4!$BG$21,stack_9p_cp_759_band4!$BG$22,stack_9p_cp_759_band4!$BG$23,stack_9p_cp_759_band4!$BG$24,stack_9p_cp_759_band4!$BG$25,stack_9p_cp_759_band4!$BG$26,stack_9p_cp_759_band4!$BG$27,stack_9p_cp_759_band4!$BG$28,stack_9p_cp_759_band4!$BG$29,stack_9p_cp_759_band4!$BG$30,stack_9p_cp_759_band4!$BG$31)</c:f>
              <c:numCache>
                <c:formatCode>General</c:formatCode>
                <c:ptCount val="11"/>
                <c:pt idx="0">
                  <c:v>46.490882286537001</c:v>
                </c:pt>
                <c:pt idx="1">
                  <c:v>57.191813697584209</c:v>
                </c:pt>
                <c:pt idx="2">
                  <c:v>44.01580339561589</c:v>
                </c:pt>
                <c:pt idx="3">
                  <c:v>46.699832736510317</c:v>
                </c:pt>
                <c:pt idx="4">
                  <c:v>52.571815800769578</c:v>
                </c:pt>
                <c:pt idx="5">
                  <c:v>45.092374049275186</c:v>
                </c:pt>
                <c:pt idx="6">
                  <c:v>55.441113671768463</c:v>
                </c:pt>
                <c:pt idx="7">
                  <c:v>50.695510817596094</c:v>
                </c:pt>
                <c:pt idx="8">
                  <c:v>47.257786665688734</c:v>
                </c:pt>
                <c:pt idx="9">
                  <c:v>53.293913425872766</c:v>
                </c:pt>
                <c:pt idx="10">
                  <c:v>48.486001168283209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89-43E2-A495-74A6438B43EA}"/>
            </c:ext>
          </c:extLst>
        </c:ser>
        <c:ser>
          <c:idx val="3"/>
          <c:order val="2"/>
          <c:yVal>
            <c:numRef>
              <c:f>(stack_9p_cp_759_band4!$BH$39,stack_9p_cp_759_band4!$BH$40,stack_9p_cp_759_band4!$BH$41,stack_9p_cp_759_band4!$BH$42,stack_9p_cp_759_band4!$BH$43,stack_9p_cp_759_band4!$BH$44,stack_9p_cp_759_band4!$BH$45,stack_9p_cp_759_band4!$BH$46,stack_9p_cp_759_band4!$BH$47,stack_9p_cp_759_band4!$BH$48,stack_9p_cp_759_band4!$BH$49,stack_9p_cp_759_band4!$BH$50)</c:f>
              <c:numCache>
                <c:formatCode>General</c:formatCode>
                <c:ptCount val="12"/>
                <c:pt idx="0">
                  <c:v>74.449938594655265</c:v>
                </c:pt>
                <c:pt idx="1">
                  <c:v>81.573410274798462</c:v>
                </c:pt>
                <c:pt idx="2">
                  <c:v>71.417920183423149</c:v>
                </c:pt>
                <c:pt idx="3">
                  <c:v>74.739150346959818</c:v>
                </c:pt>
                <c:pt idx="4">
                  <c:v>70.740910147246012</c:v>
                </c:pt>
                <c:pt idx="5">
                  <c:v>66.417422389089978</c:v>
                </c:pt>
                <c:pt idx="6">
                  <c:v>71.322718312941092</c:v>
                </c:pt>
                <c:pt idx="7">
                  <c:v>77.336044753968565</c:v>
                </c:pt>
                <c:pt idx="8">
                  <c:v>73.724019026046818</c:v>
                </c:pt>
                <c:pt idx="9">
                  <c:v>71.516937435646298</c:v>
                </c:pt>
                <c:pt idx="10">
                  <c:v>72.052312310846006</c:v>
                </c:pt>
                <c:pt idx="11">
                  <c:v>82.312766936775233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89-43E2-A495-74A6438B4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1600"/>
        <c:axId val="305011992"/>
      </c:scatterChart>
      <c:valAx>
        <c:axId val="30501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1992"/>
        <c:crosses val="autoZero"/>
        <c:crossBetween val="midCat"/>
      </c:valAx>
      <c:valAx>
        <c:axId val="30501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1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4!$BG$4,stack_9p_cp_759_band4!$BG$5,stack_9p_cp_759_band4!$BG$6,stack_9p_cp_759_band4!$BG$7,stack_9p_cp_759_band4!$BG$8,stack_9p_cp_759_band4!$BG$9,stack_9p_cp_759_band4!$BG$10,stack_9p_cp_759_band4!$BG$11,stack_9p_cp_759_band4!$BG$12,stack_9p_cp_759_band4!$BG$13)</c:f>
              <c:numCache>
                <c:formatCode>General</c:formatCode>
                <c:ptCount val="10"/>
                <c:pt idx="0">
                  <c:v>55.725238269101183</c:v>
                </c:pt>
                <c:pt idx="1">
                  <c:v>27.434682426561299</c:v>
                </c:pt>
                <c:pt idx="2">
                  <c:v>23.742025369559997</c:v>
                </c:pt>
                <c:pt idx="3">
                  <c:v>28.282400036277579</c:v>
                </c:pt>
                <c:pt idx="4">
                  <c:v>31.941679056960407</c:v>
                </c:pt>
                <c:pt idx="5">
                  <c:v>18.923074399309488</c:v>
                </c:pt>
                <c:pt idx="6">
                  <c:v>43.473974245805444</c:v>
                </c:pt>
                <c:pt idx="7">
                  <c:v>48.38294514998983</c:v>
                </c:pt>
                <c:pt idx="8">
                  <c:v>37.979560324472075</c:v>
                </c:pt>
                <c:pt idx="9">
                  <c:v>101.47799165097085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DC-4B83-A772-97884C22177D}"/>
            </c:ext>
          </c:extLst>
        </c:ser>
        <c:ser>
          <c:idx val="2"/>
          <c:order val="1"/>
          <c:yVal>
            <c:numRef>
              <c:f>(stack_9p_cp_759_band4!$BH$21,stack_9p_cp_759_band4!$BH$22,stack_9p_cp_759_band4!$BH$23,stack_9p_cp_759_band4!$BH$24,stack_9p_cp_759_band4!$BH$25,stack_9p_cp_759_band4!$BH$26,stack_9p_cp_759_band4!$BH$27,stack_9p_cp_759_band4!$BH$28,stack_9p_cp_759_band4!$BH$29,stack_9p_cp_759_band4!$BH$30,stack_9p_cp_759_band4!$BH$31)</c:f>
              <c:numCache>
                <c:formatCode>General</c:formatCode>
                <c:ptCount val="11"/>
                <c:pt idx="0">
                  <c:v>621.60320608626512</c:v>
                </c:pt>
                <c:pt idx="1">
                  <c:v>732.52972086778084</c:v>
                </c:pt>
                <c:pt idx="2">
                  <c:v>523.75458128989669</c:v>
                </c:pt>
                <c:pt idx="3">
                  <c:v>559.52276233939028</c:v>
                </c:pt>
                <c:pt idx="4">
                  <c:v>673.14366509217336</c:v>
                </c:pt>
                <c:pt idx="5">
                  <c:v>594.67680284076812</c:v>
                </c:pt>
                <c:pt idx="6">
                  <c:v>761.60114144297609</c:v>
                </c:pt>
                <c:pt idx="7">
                  <c:v>665.17297622700164</c:v>
                </c:pt>
                <c:pt idx="8">
                  <c:v>525.99230272361524</c:v>
                </c:pt>
                <c:pt idx="9">
                  <c:v>620.90765467454366</c:v>
                </c:pt>
                <c:pt idx="10">
                  <c:v>549.84310887165407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DC-4B83-A772-97884C22177D}"/>
            </c:ext>
          </c:extLst>
        </c:ser>
        <c:ser>
          <c:idx val="3"/>
          <c:order val="2"/>
          <c:yVal>
            <c:numRef>
              <c:f>(stack_9p_cp_759_band4!$BI$39,stack_9p_cp_759_band4!$BI$40,stack_9p_cp_759_band4!$BI$41,stack_9p_cp_759_band4!$BI$42,stack_9p_cp_759_band4!$BI$43,stack_9p_cp_759_band4!$BI$44,stack_9p_cp_759_band4!$BI$45,stack_9p_cp_759_band4!$BI$46,stack_9p_cp_759_band4!$BI$47,stack_9p_cp_759_band4!$BI$48,stack_9p_cp_759_band4!$BI$49,stack_9p_cp_759_band4!$BI$50)</c:f>
              <c:numCache>
                <c:formatCode>General</c:formatCode>
                <c:ptCount val="12"/>
                <c:pt idx="0">
                  <c:v>1298.5378991364473</c:v>
                </c:pt>
                <c:pt idx="1">
                  <c:v>1423.8091310045361</c:v>
                </c:pt>
                <c:pt idx="2">
                  <c:v>1122.9591093086517</c:v>
                </c:pt>
                <c:pt idx="3">
                  <c:v>1233.8632474877936</c:v>
                </c:pt>
                <c:pt idx="4">
                  <c:v>1065.1135970086461</c:v>
                </c:pt>
                <c:pt idx="5">
                  <c:v>1091.1911589265035</c:v>
                </c:pt>
                <c:pt idx="6">
                  <c:v>1089.4972695726908</c:v>
                </c:pt>
                <c:pt idx="7">
                  <c:v>1279.5833882535508</c:v>
                </c:pt>
                <c:pt idx="8">
                  <c:v>1169.5571803216494</c:v>
                </c:pt>
                <c:pt idx="9">
                  <c:v>1080.9230979780787</c:v>
                </c:pt>
                <c:pt idx="10">
                  <c:v>1109.3042678309962</c:v>
                </c:pt>
                <c:pt idx="11">
                  <c:v>1388.5921487093151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DC-4B83-A772-97884C221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3168"/>
        <c:axId val="305013560"/>
      </c:scatterChart>
      <c:valAx>
        <c:axId val="30501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3560"/>
        <c:crosses val="autoZero"/>
        <c:crossBetween val="midCat"/>
      </c:valAx>
      <c:valAx>
        <c:axId val="30501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4!$AL$4,stack_9p_cp_759_band4!$AL$5,stack_9p_cp_759_band4!$AL$6,stack_9p_cp_759_band4!$AL$7,stack_9p_cp_759_band4!$AL$8,stack_9p_cp_759_band4!$AL$9,stack_9p_cp_759_band4!$AL$10,stack_9p_cp_759_band4!$AL$11,stack_9p_cp_759_band4!$AL$12,stack_9p_cp_759_band4!$AL$13)</c:f>
              <c:numCache>
                <c:formatCode>General</c:formatCode>
                <c:ptCount val="10"/>
                <c:pt idx="0">
                  <c:v>-322.00847731280942</c:v>
                </c:pt>
                <c:pt idx="1">
                  <c:v>2.2855146917929283</c:v>
                </c:pt>
                <c:pt idx="2">
                  <c:v>-3.5724854667371879</c:v>
                </c:pt>
                <c:pt idx="3">
                  <c:v>-49.400004509821045</c:v>
                </c:pt>
                <c:pt idx="4">
                  <c:v>43.697162199427801</c:v>
                </c:pt>
                <c:pt idx="5">
                  <c:v>-19.385522578461124</c:v>
                </c:pt>
                <c:pt idx="6">
                  <c:v>-31.25934396056774</c:v>
                </c:pt>
                <c:pt idx="7">
                  <c:v>-152.438346619166</c:v>
                </c:pt>
                <c:pt idx="8">
                  <c:v>-39.73558130971238</c:v>
                </c:pt>
                <c:pt idx="9">
                  <c:v>561.17550259281404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E-4760-A68F-E9B05DF83F40}"/>
            </c:ext>
          </c:extLst>
        </c:ser>
        <c:ser>
          <c:idx val="2"/>
          <c:order val="1"/>
          <c:yVal>
            <c:numRef>
              <c:f>(stack_9p_cp_759_band4!$AM$21,stack_9p_cp_759_band4!$AM$22,stack_9p_cp_759_band4!$AM$23,stack_9p_cp_759_band4!$AM$24,stack_9p_cp_759_band4!$AM$25,stack_9p_cp_759_band4!$AM$26,stack_9p_cp_759_band4!$AM$27,stack_9p_cp_759_band4!$AM$28,stack_9p_cp_759_band4!$AM$29,stack_9p_cp_759_band4!$AM$30,stack_9p_cp_759_band4!$AM$31)</c:f>
              <c:numCache>
                <c:formatCode>General</c:formatCode>
                <c:ptCount val="11"/>
                <c:pt idx="0">
                  <c:v>407548113.51175916</c:v>
                </c:pt>
                <c:pt idx="1">
                  <c:v>-660890608.48222864</c:v>
                </c:pt>
                <c:pt idx="2">
                  <c:v>-96273674.808275461</c:v>
                </c:pt>
                <c:pt idx="3">
                  <c:v>129878056.96060079</c:v>
                </c:pt>
                <c:pt idx="4">
                  <c:v>-673217155.43494725</c:v>
                </c:pt>
                <c:pt idx="5">
                  <c:v>276205064.64325964</c:v>
                </c:pt>
                <c:pt idx="6">
                  <c:v>1698068887.7753153</c:v>
                </c:pt>
                <c:pt idx="7">
                  <c:v>567518888.74624383</c:v>
                </c:pt>
                <c:pt idx="8">
                  <c:v>-78557476.560198084</c:v>
                </c:pt>
                <c:pt idx="9">
                  <c:v>-239673456.13334608</c:v>
                </c:pt>
                <c:pt idx="10">
                  <c:v>104067531.28961971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E-4760-A68F-E9B05DF83F40}"/>
            </c:ext>
          </c:extLst>
        </c:ser>
        <c:ser>
          <c:idx val="3"/>
          <c:order val="2"/>
          <c:yVal>
            <c:numRef>
              <c:f>(stack_9p_cp_759_band4!$AQ$39,stack_9p_cp_759_band4!$AQ$40,stack_9p_cp_759_band4!$AQ$41,stack_9p_cp_759_band4!$AQ$42,stack_9p_cp_759_band4!$AQ$43,stack_9p_cp_759_band4!$AQ$44,stack_9p_cp_759_band4!$AQ$45,stack_9p_cp_759_band4!$AQ$46,stack_9p_cp_759_band4!$AQ$47,stack_9p_cp_759_band4!$AQ$48,stack_9p_cp_759_band4!$AQ$49,stack_9p_cp_759_band4!$AQ$50)</c:f>
              <c:numCache>
                <c:formatCode>General</c:formatCode>
                <c:ptCount val="12"/>
                <c:pt idx="0">
                  <c:v>222050977093.21753</c:v>
                </c:pt>
                <c:pt idx="1">
                  <c:v>-448357666203.58435</c:v>
                </c:pt>
                <c:pt idx="2">
                  <c:v>43761480931.860031</c:v>
                </c:pt>
                <c:pt idx="3">
                  <c:v>-113325533360.92259</c:v>
                </c:pt>
                <c:pt idx="4">
                  <c:v>-22293080298.023861</c:v>
                </c:pt>
                <c:pt idx="5">
                  <c:v>39280296306.288597</c:v>
                </c:pt>
                <c:pt idx="6">
                  <c:v>-31508425098.342556</c:v>
                </c:pt>
                <c:pt idx="7">
                  <c:v>-155633302527.71686</c:v>
                </c:pt>
                <c:pt idx="8">
                  <c:v>-63013030687.210747</c:v>
                </c:pt>
                <c:pt idx="9">
                  <c:v>27886955687.703865</c:v>
                </c:pt>
                <c:pt idx="10">
                  <c:v>39142193647.54084</c:v>
                </c:pt>
                <c:pt idx="11">
                  <c:v>332109965385.42249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9E-4760-A68F-E9B05DF83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4344"/>
        <c:axId val="305014736"/>
      </c:scatterChart>
      <c:valAx>
        <c:axId val="30501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4736"/>
        <c:crosses val="autoZero"/>
        <c:crossBetween val="midCat"/>
      </c:valAx>
      <c:valAx>
        <c:axId val="30501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4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4!$AM$4,stack_9p_cp_759_band4!$AM$5,stack_9p_cp_759_band4!$AM$6,stack_9p_cp_759_band4!$AM$7,stack_9p_cp_759_band4!$AM$8,stack_9p_cp_759_band4!$AM$9,stack_9p_cp_759_band4!$AM$10,stack_9p_cp_759_band4!$AM$11,stack_9p_cp_759_band4!$AM$12,stack_9p_cp_759_band4!$AM$13)</c:f>
              <c:numCache>
                <c:formatCode>General</c:formatCode>
                <c:ptCount val="10"/>
                <c:pt idx="0">
                  <c:v>93107.043538742437</c:v>
                </c:pt>
                <c:pt idx="1">
                  <c:v>489.85287950783209</c:v>
                </c:pt>
                <c:pt idx="2">
                  <c:v>384.73723797557761</c:v>
                </c:pt>
                <c:pt idx="3">
                  <c:v>2383.527040552146</c:v>
                </c:pt>
                <c:pt idx="4">
                  <c:v>779.61369039836939</c:v>
                </c:pt>
                <c:pt idx="5">
                  <c:v>194.27671795649547</c:v>
                </c:pt>
                <c:pt idx="6">
                  <c:v>2511.4595570003007</c:v>
                </c:pt>
                <c:pt idx="7">
                  <c:v>18917.810857934364</c:v>
                </c:pt>
                <c:pt idx="8">
                  <c:v>1420.152471551859</c:v>
                </c:pt>
                <c:pt idx="9">
                  <c:v>500395.67597479984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4B-4347-ABC3-B405A5F460B6}"/>
            </c:ext>
          </c:extLst>
        </c:ser>
        <c:ser>
          <c:idx val="2"/>
          <c:order val="1"/>
          <c:yVal>
            <c:numRef>
              <c:f>(stack_9p_cp_759_band4!$AN$21,stack_9p_cp_759_band4!$AN$22,stack_9p_cp_759_band4!$AN$23,stack_9p_cp_759_band4!$AN$24,stack_9p_cp_759_band4!$AN$25,stack_9p_cp_759_band4!$AN$26,stack_9p_cp_759_band4!$AN$27,stack_9p_cp_759_band4!$AN$28,stack_9p_cp_759_band4!$AN$29,stack_9p_cp_759_band4!$AN$30,stack_9p_cp_759_band4!$AN$31)</c:f>
              <c:numCache>
                <c:formatCode>General</c:formatCode>
                <c:ptCount val="11"/>
                <c:pt idx="0">
                  <c:v>1.6768216805522595E+17</c:v>
                </c:pt>
                <c:pt idx="1">
                  <c:v>4.3887568652661946E+17</c:v>
                </c:pt>
                <c:pt idx="2">
                  <c:v>9333635868520312</c:v>
                </c:pt>
                <c:pt idx="3">
                  <c:v>1.7007695059991772E+16</c:v>
                </c:pt>
                <c:pt idx="4">
                  <c:v>4.5546568869978803E+17</c:v>
                </c:pt>
                <c:pt idx="5">
                  <c:v>7.7078814272319056E+16</c:v>
                </c:pt>
                <c:pt idx="6">
                  <c:v>2.8391559829585838E+18</c:v>
                </c:pt>
                <c:pt idx="7">
                  <c:v>3.2644195939674874E+17</c:v>
                </c:pt>
                <c:pt idx="8">
                  <c:v>6214535096982611</c:v>
                </c:pt>
                <c:pt idx="9">
                  <c:v>5.7823599082134E+16</c:v>
                </c:pt>
                <c:pt idx="10">
                  <c:v>1.0915996428449022E+16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4B-4347-ABC3-B405A5F460B6}"/>
            </c:ext>
          </c:extLst>
        </c:ser>
        <c:ser>
          <c:idx val="3"/>
          <c:order val="2"/>
          <c:yVal>
            <c:numRef>
              <c:f>(stack_9p_cp_759_band4!$AR$39,stack_9p_cp_759_band4!$AR$40,stack_9p_cp_759_band4!$AR$41,stack_9p_cp_759_band4!$AR$42,stack_9p_cp_759_band4!$AR$43,stack_9p_cp_759_band4!$AR$44,stack_9p_cp_759_band4!$AR$45,stack_9p_cp_759_band4!$AR$46,stack_9p_cp_759_band4!$AR$47,stack_9p_cp_759_band4!$AR$48,stack_9p_cp_759_band4!$AR$49,stack_9p_cp_759_band4!$AR$50)</c:f>
              <c:numCache>
                <c:formatCode>General</c:formatCode>
                <c:ptCount val="12"/>
                <c:pt idx="0">
                  <c:v>4.9262726864825137E+22</c:v>
                </c:pt>
                <c:pt idx="1">
                  <c:v>2.008010703248757E+23</c:v>
                </c:pt>
                <c:pt idx="2">
                  <c:v>1.913201890768137E+21</c:v>
                </c:pt>
                <c:pt idx="3">
                  <c:v>1.282949139912112E+22</c:v>
                </c:pt>
                <c:pt idx="4">
                  <c:v>4.9648679674170206E+20</c:v>
                </c:pt>
                <c:pt idx="5">
                  <c:v>1.541413032482117E+21</c:v>
                </c:pt>
                <c:pt idx="6">
                  <c:v>9.917944573879837E+20</c:v>
                </c:pt>
                <c:pt idx="7">
                  <c:v>2.4197528428882824E+22</c:v>
                </c:pt>
                <c:pt idx="8">
                  <c:v>3.9666865404242701E+21</c:v>
                </c:pt>
                <c:pt idx="9">
                  <c:v>7.7690346337258989E+20</c:v>
                </c:pt>
                <c:pt idx="10">
                  <c:v>1.530597696770781E+21</c:v>
                </c:pt>
                <c:pt idx="11">
                  <c:v>1.1019055217383454E+23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4B-4347-ABC3-B405A5F46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5520"/>
        <c:axId val="305015912"/>
      </c:scatterChart>
      <c:valAx>
        <c:axId val="30501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5912"/>
        <c:crosses val="autoZero"/>
        <c:crossBetween val="midCat"/>
      </c:valAx>
      <c:valAx>
        <c:axId val="30501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5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4!$AA$4,stack_9p_cp_759_band4!$AB$4,stack_9p_cp_759_band4!$AC$4,stack_9p_cp_759_band4!$AD$4,stack_9p_cp_759_band4!$AE$4,stack_9p_cp_759_band4!$AF$4,stack_9p_cp_759_band4!$AG$4,stack_9p_cp_759_band4!$AH$4,stack_9p_cp_759_band4!$AI$4,stack_9p_cp_759_band4!$AJ$4)</c:f>
              <c:numCache>
                <c:formatCode>General</c:formatCode>
                <c:ptCount val="10"/>
                <c:pt idx="0">
                  <c:v>2.9725166263660787</c:v>
                </c:pt>
                <c:pt idx="1">
                  <c:v>-2.7015866550144265</c:v>
                </c:pt>
                <c:pt idx="2">
                  <c:v>-1.6130978006007284</c:v>
                </c:pt>
                <c:pt idx="3">
                  <c:v>2.0349072124720178</c:v>
                </c:pt>
                <c:pt idx="4">
                  <c:v>9.7570205196393012</c:v>
                </c:pt>
                <c:pt idx="5">
                  <c:v>-4.9299335578713439</c:v>
                </c:pt>
                <c:pt idx="6">
                  <c:v>-7.3782535649820815</c:v>
                </c:pt>
                <c:pt idx="7">
                  <c:v>-6.9218632504455559</c:v>
                </c:pt>
                <c:pt idx="8">
                  <c:v>-8.6168583892383364</c:v>
                </c:pt>
                <c:pt idx="9">
                  <c:v>-304.61132845313432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0-4E0A-848F-8F434E647FF2}"/>
            </c:ext>
          </c:extLst>
        </c:ser>
        <c:ser>
          <c:idx val="2"/>
          <c:order val="1"/>
          <c:yVal>
            <c:numRef>
              <c:f>(stack_9p_cp_759_band4!$AA$21,stack_9p_cp_759_band4!$AB$21,stack_9p_cp_759_band4!$AC$21,stack_9p_cp_759_band4!$AD$21,stack_9p_cp_759_band4!$AE$21,stack_9p_cp_759_band4!$AF$21,stack_9p_cp_759_band4!$AG$21,stack_9p_cp_759_band4!$AH$21,stack_9p_cp_759_band4!$AI$21,stack_9p_cp_759_band4!$AJ$21,stack_9p_cp_759_band4!$AK$21)</c:f>
              <c:numCache>
                <c:formatCode>General</c:formatCode>
                <c:ptCount val="11"/>
                <c:pt idx="0">
                  <c:v>3.0734370736497225</c:v>
                </c:pt>
                <c:pt idx="1">
                  <c:v>-2.4925352878329972</c:v>
                </c:pt>
                <c:pt idx="2">
                  <c:v>-1.6371531767939764</c:v>
                </c:pt>
                <c:pt idx="3">
                  <c:v>2.4644766495782515</c:v>
                </c:pt>
                <c:pt idx="4">
                  <c:v>4.8085103890490286</c:v>
                </c:pt>
                <c:pt idx="5">
                  <c:v>-3.9060405500680351</c:v>
                </c:pt>
                <c:pt idx="6">
                  <c:v>-7.4137795439221881</c:v>
                </c:pt>
                <c:pt idx="7">
                  <c:v>-7.2042706116994628</c:v>
                </c:pt>
                <c:pt idx="8">
                  <c:v>-6.306892423822128</c:v>
                </c:pt>
                <c:pt idx="9">
                  <c:v>409485548.55186105</c:v>
                </c:pt>
                <c:pt idx="10">
                  <c:v>-1937416.4258544017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30-4E0A-848F-8F434E647FF2}"/>
            </c:ext>
          </c:extLst>
        </c:ser>
        <c:ser>
          <c:idx val="3"/>
          <c:order val="2"/>
          <c:yVal>
            <c:numRef>
              <c:f>(stack_9p_cp_759_band4!$AA$21,stack_9p_cp_759_band4!$AB$21,stack_9p_cp_759_band4!$AC$21,stack_9p_cp_759_band4!$AD$21,stack_9p_cp_759_band4!$AE$21,stack_9p_cp_759_band4!$AF$21,stack_9p_cp_759_band4!$AG$21,stack_9p_cp_759_band4!$AH$21,stack_9p_cp_759_band4!$AI$21,stack_9p_cp_759_band4!$AJ$21,stack_9p_cp_759_band4!$AK$21)</c:f>
              <c:numCache>
                <c:formatCode>General</c:formatCode>
                <c:ptCount val="11"/>
                <c:pt idx="0">
                  <c:v>3.0734370736497225</c:v>
                </c:pt>
                <c:pt idx="1">
                  <c:v>-2.4925352878329972</c:v>
                </c:pt>
                <c:pt idx="2">
                  <c:v>-1.6371531767939764</c:v>
                </c:pt>
                <c:pt idx="3">
                  <c:v>2.4644766495782515</c:v>
                </c:pt>
                <c:pt idx="4">
                  <c:v>4.8085103890490286</c:v>
                </c:pt>
                <c:pt idx="5">
                  <c:v>-3.9060405500680351</c:v>
                </c:pt>
                <c:pt idx="6">
                  <c:v>-7.4137795439221881</c:v>
                </c:pt>
                <c:pt idx="7">
                  <c:v>-7.2042706116994628</c:v>
                </c:pt>
                <c:pt idx="8">
                  <c:v>-6.306892423822128</c:v>
                </c:pt>
                <c:pt idx="9">
                  <c:v>409485548.55186105</c:v>
                </c:pt>
                <c:pt idx="10">
                  <c:v>-1937416.4258544017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30-4E0A-848F-8F434E647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2776"/>
        <c:axId val="305016696"/>
      </c:scatterChart>
      <c:valAx>
        <c:axId val="30501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6696"/>
        <c:crosses val="autoZero"/>
        <c:crossBetween val="midCat"/>
      </c:valAx>
      <c:valAx>
        <c:axId val="30501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2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(stack_9p_cp_759_band3!$AA$17,stack_9p_cp_759_band3!$AB$17,stack_9p_cp_759_band3!$AC$17,stack_9p_cp_759_band3!$AD$17,stack_9p_cp_759_band3!$AE$17,stack_9p_cp_759_band3!$AF$17,stack_9p_cp_759_band3!$AG$17,stack_9p_cp_759_band3!$AH$17,stack_9p_cp_759_band3!$AI$17)</c:f>
              <c:numCache>
                <c:formatCode>General</c:formatCode>
                <c:ptCount val="9"/>
                <c:pt idx="0">
                  <c:v>28.154151784823355</c:v>
                </c:pt>
                <c:pt idx="1">
                  <c:v>131.82810701175237</c:v>
                </c:pt>
                <c:pt idx="2">
                  <c:v>-21.614414076904538</c:v>
                </c:pt>
                <c:pt idx="3">
                  <c:v>7.8152610118599091</c:v>
                </c:pt>
                <c:pt idx="4">
                  <c:v>-63.873055442854813</c:v>
                </c:pt>
                <c:pt idx="5">
                  <c:v>-56.915769200735319</c:v>
                </c:pt>
                <c:pt idx="6">
                  <c:v>33.373310101369228</c:v>
                </c:pt>
                <c:pt idx="7">
                  <c:v>-6.8607064818208077</c:v>
                </c:pt>
                <c:pt idx="8">
                  <c:v>144.0042408581136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2B-4ED3-96E2-7E79C656DEFA}"/>
            </c:ext>
          </c:extLst>
        </c:ser>
        <c:ser>
          <c:idx val="1"/>
          <c:order val="1"/>
          <c:yVal>
            <c:numRef>
              <c:f>(stack_9p_cp_759_band3!$AA$33,stack_9p_cp_759_band3!$AB$33,stack_9p_cp_759_band3!$AC$33,stack_9p_cp_759_band3!$AD$33,stack_9p_cp_759_band3!$AE$33,stack_9p_cp_759_band3!$AF$33,stack_9p_cp_759_band3!$AG$33,stack_9p_cp_759_band3!$AH$33,stack_9p_cp_759_band3!$AI$33,stack_9p_cp_759_band3!$AJ$33)</c:f>
              <c:numCache>
                <c:formatCode>General</c:formatCode>
                <c:ptCount val="10"/>
                <c:pt idx="0">
                  <c:v>52.772666059835075</c:v>
                </c:pt>
                <c:pt idx="1">
                  <c:v>-33.503712043831783</c:v>
                </c:pt>
                <c:pt idx="2">
                  <c:v>672.7021214040534</c:v>
                </c:pt>
                <c:pt idx="3">
                  <c:v>33.998010351470093</c:v>
                </c:pt>
                <c:pt idx="4">
                  <c:v>-507.73098935619748</c:v>
                </c:pt>
                <c:pt idx="5">
                  <c:v>18.833596816856186</c:v>
                </c:pt>
                <c:pt idx="6">
                  <c:v>63.306677815260187</c:v>
                </c:pt>
                <c:pt idx="7">
                  <c:v>116.71710399347678</c:v>
                </c:pt>
                <c:pt idx="8">
                  <c:v>50.428430026406723</c:v>
                </c:pt>
                <c:pt idx="9">
                  <c:v>-522.88047917173697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2B-4ED3-96E2-7E79C656DEFA}"/>
            </c:ext>
          </c:extLst>
        </c:ser>
        <c:ser>
          <c:idx val="2"/>
          <c:order val="2"/>
          <c:yVal>
            <c:numRef>
              <c:f>(stack_9p_cp_759_band3!$AA$51,stack_9p_cp_759_band3!$AB$51,stack_9p_cp_759_band3!$AC$51,stack_9p_cp_759_band3!$AD$51,stack_9p_cp_759_band3!$AE$51,stack_9p_cp_759_band3!$AF$51,stack_9p_cp_759_band3!$AG$51,stack_9p_cp_759_band3!$AH$51,stack_9p_cp_759_band3!$AI$51,stack_9p_cp_759_band3!$AJ$51,stack_9p_cp_759_band3!$AK$51)</c:f>
              <c:numCache>
                <c:formatCode>General</c:formatCode>
                <c:ptCount val="11"/>
                <c:pt idx="0">
                  <c:v>65.013466075519929</c:v>
                </c:pt>
                <c:pt idx="1">
                  <c:v>-52.760668554300381</c:v>
                </c:pt>
                <c:pt idx="2">
                  <c:v>813.48533427464224</c:v>
                </c:pt>
                <c:pt idx="3">
                  <c:v>-23.584842117320616</c:v>
                </c:pt>
                <c:pt idx="4">
                  <c:v>-164.31230577286499</c:v>
                </c:pt>
                <c:pt idx="5">
                  <c:v>36.740328477728625</c:v>
                </c:pt>
                <c:pt idx="6">
                  <c:v>80.6179475080977</c:v>
                </c:pt>
                <c:pt idx="7">
                  <c:v>22.533485899264367</c:v>
                </c:pt>
                <c:pt idx="8">
                  <c:v>-1095.6205985357908</c:v>
                </c:pt>
                <c:pt idx="9">
                  <c:v>-80050860.360384926</c:v>
                </c:pt>
                <c:pt idx="10">
                  <c:v>150962665.37273824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2B-4ED3-96E2-7E79C656DEFA}"/>
            </c:ext>
          </c:extLst>
        </c:ser>
        <c:ser>
          <c:idx val="3"/>
          <c:order val="3"/>
          <c:yVal>
            <c:numRef>
              <c:f>(stack_9p_cp_759_band3!$AA$70,stack_9p_cp_759_band3!$AB$70,stack_9p_cp_759_band3!$AC$70,stack_9p_cp_759_band3!$AD$70,stack_9p_cp_759_band3!$AE$70,stack_9p_cp_759_band3!$AF$70,stack_9p_cp_759_band3!$AG$70,stack_9p_cp_759_band3!$AH$70,stack_9p_cp_759_band3!$AI$70,stack_9p_cp_759_band3!$AJ$70,stack_9p_cp_759_band3!$AK$70,stack_9p_cp_759_band3!$AL$70)</c:f>
              <c:numCache>
                <c:formatCode>General</c:formatCode>
                <c:ptCount val="12"/>
                <c:pt idx="0">
                  <c:v>82.0797894251169</c:v>
                </c:pt>
                <c:pt idx="1">
                  <c:v>-103.41101853216269</c:v>
                </c:pt>
                <c:pt idx="2">
                  <c:v>-52.354733061138738</c:v>
                </c:pt>
                <c:pt idx="3">
                  <c:v>-228.77514996283756</c:v>
                </c:pt>
                <c:pt idx="4">
                  <c:v>52.383219612298277</c:v>
                </c:pt>
                <c:pt idx="5">
                  <c:v>-972.24655972486539</c:v>
                </c:pt>
                <c:pt idx="6">
                  <c:v>-83.050495553353358</c:v>
                </c:pt>
                <c:pt idx="7">
                  <c:v>-480.44031806076447</c:v>
                </c:pt>
                <c:pt idx="8">
                  <c:v>-208.56332596744181</c:v>
                </c:pt>
                <c:pt idx="9">
                  <c:v>-1647764582.2775214</c:v>
                </c:pt>
                <c:pt idx="10">
                  <c:v>17273163.835495226</c:v>
                </c:pt>
                <c:pt idx="11">
                  <c:v>77888977.076456666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2B-4ED3-96E2-7E79C656D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71856"/>
        <c:axId val="304072248"/>
      </c:scatterChart>
      <c:valAx>
        <c:axId val="30407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4072248"/>
        <c:crosses val="autoZero"/>
        <c:crossBetween val="midCat"/>
      </c:valAx>
      <c:valAx>
        <c:axId val="30407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071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stack_9p_cp_759_band4!$AA$39:$AL$39</c:f>
              <c:numCache>
                <c:formatCode>General</c:formatCode>
                <c:ptCount val="12"/>
                <c:pt idx="0">
                  <c:v>3.1738654392228791</c:v>
                </c:pt>
                <c:pt idx="1">
                  <c:v>-2.3356148529567404</c:v>
                </c:pt>
                <c:pt idx="2">
                  <c:v>-1.6765043661200647</c:v>
                </c:pt>
                <c:pt idx="3">
                  <c:v>3.9010064331957737</c:v>
                </c:pt>
                <c:pt idx="4">
                  <c:v>7.9127098973787815</c:v>
                </c:pt>
                <c:pt idx="5">
                  <c:v>-2.7293159648258745</c:v>
                </c:pt>
                <c:pt idx="6">
                  <c:v>-16.12353858147474</c:v>
                </c:pt>
                <c:pt idx="7">
                  <c:v>-6.9838287798671361</c:v>
                </c:pt>
                <c:pt idx="8">
                  <c:v>-11.038661625753567</c:v>
                </c:pt>
                <c:pt idx="9">
                  <c:v>221952063680.87173</c:v>
                </c:pt>
                <c:pt idx="10">
                  <c:v>90691978.651840091</c:v>
                </c:pt>
                <c:pt idx="11">
                  <c:v>8221459.5938460985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E64-8ECD-18B44BB5EEDB}"/>
            </c:ext>
          </c:extLst>
        </c:ser>
        <c:ser>
          <c:idx val="1"/>
          <c:order val="1"/>
          <c:invertIfNegative val="0"/>
          <c:val>
            <c:numRef>
              <c:f>stack_9p_cp_759_band4!$AA$40:$AL$40</c:f>
              <c:numCache>
                <c:formatCode>General</c:formatCode>
                <c:ptCount val="12"/>
                <c:pt idx="0">
                  <c:v>3.3095269596824504</c:v>
                </c:pt>
                <c:pt idx="1">
                  <c:v>-9.3255869498935446</c:v>
                </c:pt>
                <c:pt idx="2">
                  <c:v>4.3369456010244072</c:v>
                </c:pt>
                <c:pt idx="3">
                  <c:v>-3.3509162909089478</c:v>
                </c:pt>
                <c:pt idx="4">
                  <c:v>3.784024465818999</c:v>
                </c:pt>
                <c:pt idx="5">
                  <c:v>29.359285855646721</c:v>
                </c:pt>
                <c:pt idx="6">
                  <c:v>-69.72532199671025</c:v>
                </c:pt>
                <c:pt idx="7">
                  <c:v>-1.5702055424267098</c:v>
                </c:pt>
                <c:pt idx="8">
                  <c:v>24.425018138651932</c:v>
                </c:pt>
                <c:pt idx="9">
                  <c:v>-448108264903.245</c:v>
                </c:pt>
                <c:pt idx="10">
                  <c:v>-229937942.3368409</c:v>
                </c:pt>
                <c:pt idx="11">
                  <c:v>-19463339.245328307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E64-8ECD-18B44BB5EEDB}"/>
            </c:ext>
          </c:extLst>
        </c:ser>
        <c:ser>
          <c:idx val="2"/>
          <c:order val="2"/>
          <c:invertIfNegative val="0"/>
          <c:val>
            <c:numRef>
              <c:f>stack_9p_cp_759_band4!$AA$41:$AL$41</c:f>
              <c:numCache>
                <c:formatCode>General</c:formatCode>
                <c:ptCount val="12"/>
                <c:pt idx="0">
                  <c:v>3.1911357985486459</c:v>
                </c:pt>
                <c:pt idx="1">
                  <c:v>-3.1537581818477127</c:v>
                </c:pt>
                <c:pt idx="2">
                  <c:v>3.5642812375651669</c:v>
                </c:pt>
                <c:pt idx="3">
                  <c:v>31.254928804794645</c:v>
                </c:pt>
                <c:pt idx="4">
                  <c:v>-17.736843166116149</c:v>
                </c:pt>
                <c:pt idx="5">
                  <c:v>-10.286699117182373</c:v>
                </c:pt>
                <c:pt idx="6">
                  <c:v>-1.7285945484138605</c:v>
                </c:pt>
                <c:pt idx="7">
                  <c:v>3.1396963360095334</c:v>
                </c:pt>
                <c:pt idx="8">
                  <c:v>6.4235403936832567</c:v>
                </c:pt>
                <c:pt idx="9">
                  <c:v>43740158924.349022</c:v>
                </c:pt>
                <c:pt idx="10">
                  <c:v>19625569.423579622</c:v>
                </c:pt>
                <c:pt idx="11">
                  <c:v>1696423.4197460481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61-4E64-8ECD-18B44BB5EEDB}"/>
            </c:ext>
          </c:extLst>
        </c:ser>
        <c:ser>
          <c:idx val="3"/>
          <c:order val="3"/>
          <c:invertIfNegative val="0"/>
          <c:val>
            <c:numRef>
              <c:f>stack_9p_cp_759_band4!#REF!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61-4E64-8ECD-18B44BB5EEDB}"/>
            </c:ext>
          </c:extLst>
        </c:ser>
        <c:ser>
          <c:idx val="4"/>
          <c:order val="4"/>
          <c:invertIfNegative val="0"/>
          <c:val>
            <c:numRef>
              <c:f>stack_9p_cp_759_band4!$AA$42:$AL$42</c:f>
              <c:numCache>
                <c:formatCode>General</c:formatCode>
                <c:ptCount val="12"/>
                <c:pt idx="0">
                  <c:v>3.2832259131316746</c:v>
                </c:pt>
                <c:pt idx="1">
                  <c:v>-4.4802301415999866</c:v>
                </c:pt>
                <c:pt idx="2">
                  <c:v>6.853916893757825</c:v>
                </c:pt>
                <c:pt idx="3">
                  <c:v>21.3730298473583</c:v>
                </c:pt>
                <c:pt idx="4">
                  <c:v>-2.4636295401751696</c:v>
                </c:pt>
                <c:pt idx="5">
                  <c:v>-5.5312799573464879</c:v>
                </c:pt>
                <c:pt idx="6">
                  <c:v>3.5419503371843506</c:v>
                </c:pt>
                <c:pt idx="7">
                  <c:v>4.0444224893316338</c:v>
                </c:pt>
                <c:pt idx="8">
                  <c:v>-24.849446191303262</c:v>
                </c:pt>
                <c:pt idx="9">
                  <c:v>-113267331996.35774</c:v>
                </c:pt>
                <c:pt idx="10">
                  <c:v>-53675553.189256452</c:v>
                </c:pt>
                <c:pt idx="11">
                  <c:v>-4525813.1475576283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61-4E64-8ECD-18B44BB5EEDB}"/>
            </c:ext>
          </c:extLst>
        </c:ser>
        <c:ser>
          <c:idx val="5"/>
          <c:order val="5"/>
          <c:invertIfNegative val="0"/>
          <c:val>
            <c:numRef>
              <c:f>stack_9p_cp_759_band4!$AA$43:$AL$43</c:f>
              <c:numCache>
                <c:formatCode>General</c:formatCode>
                <c:ptCount val="12"/>
                <c:pt idx="0">
                  <c:v>3.232871055943404</c:v>
                </c:pt>
                <c:pt idx="1">
                  <c:v>-8.3111484300227438</c:v>
                </c:pt>
                <c:pt idx="2">
                  <c:v>4.0277366718049157</c:v>
                </c:pt>
                <c:pt idx="3">
                  <c:v>1.5725172888132055</c:v>
                </c:pt>
                <c:pt idx="4">
                  <c:v>210.15263765832981</c:v>
                </c:pt>
                <c:pt idx="5">
                  <c:v>2.0012252902303227</c:v>
                </c:pt>
                <c:pt idx="6">
                  <c:v>5.4763786211537626</c:v>
                </c:pt>
                <c:pt idx="7">
                  <c:v>-4.2480308046203401</c:v>
                </c:pt>
                <c:pt idx="8">
                  <c:v>-15.931202262821746</c:v>
                </c:pt>
                <c:pt idx="9">
                  <c:v>-22281981316.894592</c:v>
                </c:pt>
                <c:pt idx="10">
                  <c:v>-10226093.263619959</c:v>
                </c:pt>
                <c:pt idx="11">
                  <c:v>-873085.8386328445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61-4E64-8ECD-18B44BB5EEDB}"/>
            </c:ext>
          </c:extLst>
        </c:ser>
        <c:ser>
          <c:idx val="6"/>
          <c:order val="6"/>
          <c:invertIfNegative val="0"/>
          <c:val>
            <c:numRef>
              <c:f>stack_9p_cp_759_band4!#REF!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61-4E64-8ECD-18B44BB5EEDB}"/>
            </c:ext>
          </c:extLst>
        </c:ser>
        <c:ser>
          <c:idx val="7"/>
          <c:order val="7"/>
          <c:invertIfNegative val="0"/>
          <c:val>
            <c:numRef>
              <c:f>stack_9p_cp_759_band4!$AA$44:$AL$44</c:f>
              <c:numCache>
                <c:formatCode>General</c:formatCode>
                <c:ptCount val="12"/>
                <c:pt idx="0">
                  <c:v>3.4749715036799613</c:v>
                </c:pt>
                <c:pt idx="1">
                  <c:v>5.5010221023670347</c:v>
                </c:pt>
                <c:pt idx="2">
                  <c:v>-3.615184525588973</c:v>
                </c:pt>
                <c:pt idx="3">
                  <c:v>-3.0863264018586047</c:v>
                </c:pt>
                <c:pt idx="4">
                  <c:v>-1.8205371049401209</c:v>
                </c:pt>
                <c:pt idx="5">
                  <c:v>2.7344785682971247</c:v>
                </c:pt>
                <c:pt idx="6">
                  <c:v>-2.8423633174837555</c:v>
                </c:pt>
                <c:pt idx="7">
                  <c:v>-5.0417780234888729</c:v>
                </c:pt>
                <c:pt idx="8">
                  <c:v>-4.2973544766454399</c:v>
                </c:pt>
                <c:pt idx="9">
                  <c:v>39260829181.24408</c:v>
                </c:pt>
                <c:pt idx="10">
                  <c:v>17949363.888291948</c:v>
                </c:pt>
                <c:pt idx="11">
                  <c:v>1517770.1493012882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61-4E64-8ECD-18B44BB5EEDB}"/>
            </c:ext>
          </c:extLst>
        </c:ser>
        <c:ser>
          <c:idx val="8"/>
          <c:order val="8"/>
          <c:invertIfNegative val="0"/>
          <c:val>
            <c:numRef>
              <c:f>stack_9p_cp_759_band4!#REF!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61-4E64-8ECD-18B44BB5EEDB}"/>
            </c:ext>
          </c:extLst>
        </c:ser>
        <c:ser>
          <c:idx val="9"/>
          <c:order val="9"/>
          <c:invertIfNegative val="0"/>
          <c:val>
            <c:numRef>
              <c:f>stack_9p_cp_759_band4!$AA$45:$AL$45</c:f>
              <c:numCache>
                <c:formatCode>General</c:formatCode>
                <c:ptCount val="12"/>
                <c:pt idx="0">
                  <c:v>3.4791110871799331</c:v>
                </c:pt>
                <c:pt idx="1">
                  <c:v>20.95638224937991</c:v>
                </c:pt>
                <c:pt idx="2">
                  <c:v>-8.1069900608841277</c:v>
                </c:pt>
                <c:pt idx="3">
                  <c:v>-10.216168423909862</c:v>
                </c:pt>
                <c:pt idx="4">
                  <c:v>5.9163430717973027</c:v>
                </c:pt>
                <c:pt idx="5">
                  <c:v>2.389919089766444</c:v>
                </c:pt>
                <c:pt idx="6">
                  <c:v>5.2743336708908819</c:v>
                </c:pt>
                <c:pt idx="7">
                  <c:v>1.8677089798477948</c:v>
                </c:pt>
                <c:pt idx="8">
                  <c:v>-19.975387205670085</c:v>
                </c:pt>
                <c:pt idx="9">
                  <c:v>-31492765007.840645</c:v>
                </c:pt>
                <c:pt idx="10">
                  <c:v>-14422832.614804558</c:v>
                </c:pt>
                <c:pt idx="11">
                  <c:v>-1237259.4723571632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61-4E64-8ECD-18B44BB5EEDB}"/>
            </c:ext>
          </c:extLst>
        </c:ser>
        <c:ser>
          <c:idx val="10"/>
          <c:order val="10"/>
          <c:invertIfNegative val="0"/>
          <c:val>
            <c:numRef>
              <c:f>stack_9p_cp_759_band4!$AA$46:$AL$46</c:f>
              <c:numCache>
                <c:formatCode>General</c:formatCode>
                <c:ptCount val="12"/>
                <c:pt idx="0">
                  <c:v>3.4904046175216323</c:v>
                </c:pt>
                <c:pt idx="1">
                  <c:v>5.9066990367478693</c:v>
                </c:pt>
                <c:pt idx="2">
                  <c:v>-6.7500292170494332</c:v>
                </c:pt>
                <c:pt idx="3">
                  <c:v>-5.130070283684355</c:v>
                </c:pt>
                <c:pt idx="4">
                  <c:v>1.6789525070120399</c:v>
                </c:pt>
                <c:pt idx="5">
                  <c:v>8.3353454315766129</c:v>
                </c:pt>
                <c:pt idx="6">
                  <c:v>-66.359810725254775</c:v>
                </c:pt>
                <c:pt idx="7">
                  <c:v>6.8832782109682951</c:v>
                </c:pt>
                <c:pt idx="8">
                  <c:v>-12.088142066922435</c:v>
                </c:pt>
                <c:pt idx="9">
                  <c:v>-155555531178.40222</c:v>
                </c:pt>
                <c:pt idx="10">
                  <c:v>-71477831.519316614</c:v>
                </c:pt>
                <c:pt idx="11">
                  <c:v>-6293453.7619383968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61-4E64-8ECD-18B44BB5EEDB}"/>
            </c:ext>
          </c:extLst>
        </c:ser>
        <c:ser>
          <c:idx val="11"/>
          <c:order val="11"/>
          <c:invertIfNegative val="0"/>
          <c:val>
            <c:numRef>
              <c:f>stack_9p_cp_759_band4!$AA$47:$AL$47</c:f>
              <c:numCache>
                <c:formatCode>General</c:formatCode>
                <c:ptCount val="12"/>
                <c:pt idx="0">
                  <c:v>3.4390222683854605</c:v>
                </c:pt>
                <c:pt idx="1">
                  <c:v>29.926384833368747</c:v>
                </c:pt>
                <c:pt idx="2">
                  <c:v>-3.692585703556869</c:v>
                </c:pt>
                <c:pt idx="3">
                  <c:v>-4.2818833518496326</c:v>
                </c:pt>
                <c:pt idx="4">
                  <c:v>-6.9535037404141988</c:v>
                </c:pt>
                <c:pt idx="5">
                  <c:v>-11.93876061846864</c:v>
                </c:pt>
                <c:pt idx="6">
                  <c:v>2.4065252160731658</c:v>
                </c:pt>
                <c:pt idx="7">
                  <c:v>-28.570888270211704</c:v>
                </c:pt>
                <c:pt idx="8">
                  <c:v>2.5167288198365001</c:v>
                </c:pt>
                <c:pt idx="9">
                  <c:v>-62981629829.539818</c:v>
                </c:pt>
                <c:pt idx="10">
                  <c:v>-28956224.599875804</c:v>
                </c:pt>
                <c:pt idx="11">
                  <c:v>-2444615.9220895977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61-4E64-8ECD-18B44BB5EEDB}"/>
            </c:ext>
          </c:extLst>
        </c:ser>
        <c:ser>
          <c:idx val="12"/>
          <c:order val="12"/>
          <c:invertIfNegative val="0"/>
          <c:val>
            <c:numRef>
              <c:f>stack_9p_cp_759_band4!#REF!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561-4E64-8ECD-18B44BB5EEDB}"/>
            </c:ext>
          </c:extLst>
        </c:ser>
        <c:ser>
          <c:idx val="13"/>
          <c:order val="13"/>
          <c:invertIfNegative val="0"/>
          <c:val>
            <c:numRef>
              <c:f>stack_9p_cp_759_band4!#REF!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561-4E64-8ECD-18B44BB5EEDB}"/>
            </c:ext>
          </c:extLst>
        </c:ser>
        <c:ser>
          <c:idx val="14"/>
          <c:order val="14"/>
          <c:invertIfNegative val="0"/>
          <c:val>
            <c:numRef>
              <c:f>stack_9p_cp_759_band4!#REF!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561-4E64-8ECD-18B44BB5EEDB}"/>
            </c:ext>
          </c:extLst>
        </c:ser>
        <c:ser>
          <c:idx val="15"/>
          <c:order val="15"/>
          <c:invertIfNegative val="0"/>
          <c:val>
            <c:numRef>
              <c:f>stack_9p_cp_759_band4!#REF!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561-4E64-8ECD-18B44BB5EEDB}"/>
            </c:ext>
          </c:extLst>
        </c:ser>
        <c:ser>
          <c:idx val="16"/>
          <c:order val="16"/>
          <c:invertIfNegative val="0"/>
          <c:val>
            <c:numRef>
              <c:f>stack_9p_cp_759_band4!$AA$48:$AL$48</c:f>
              <c:numCache>
                <c:formatCode>General</c:formatCode>
                <c:ptCount val="12"/>
                <c:pt idx="0">
                  <c:v>3.8363454690467593</c:v>
                </c:pt>
                <c:pt idx="1">
                  <c:v>1.3493386767696265</c:v>
                </c:pt>
                <c:pt idx="2">
                  <c:v>-12.811402683113814</c:v>
                </c:pt>
                <c:pt idx="3">
                  <c:v>2.4065553021279129</c:v>
                </c:pt>
                <c:pt idx="4">
                  <c:v>-16.709427206907748</c:v>
                </c:pt>
                <c:pt idx="5">
                  <c:v>-3.5166898730485356</c:v>
                </c:pt>
                <c:pt idx="6">
                  <c:v>-9.2165411649885076</c:v>
                </c:pt>
                <c:pt idx="7">
                  <c:v>-31.295801940751804</c:v>
                </c:pt>
                <c:pt idx="8">
                  <c:v>10.806753387737588</c:v>
                </c:pt>
                <c:pt idx="9">
                  <c:v>27872985063.254932</c:v>
                </c:pt>
                <c:pt idx="10">
                  <c:v>12877971.350206554</c:v>
                </c:pt>
                <c:pt idx="11">
                  <c:v>1092708.2495942861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561-4E64-8ECD-18B44BB5EEDB}"/>
            </c:ext>
          </c:extLst>
        </c:ser>
        <c:ser>
          <c:idx val="17"/>
          <c:order val="17"/>
          <c:invertIfNegative val="0"/>
          <c:val>
            <c:numRef>
              <c:f>stack_9p_cp_759_band4!$AA$49:$AL$49</c:f>
              <c:numCache>
                <c:formatCode>General</c:formatCode>
                <c:ptCount val="12"/>
                <c:pt idx="0">
                  <c:v>4.0643361997584293</c:v>
                </c:pt>
                <c:pt idx="1">
                  <c:v>7.1517381905311783</c:v>
                </c:pt>
                <c:pt idx="2">
                  <c:v>3.9243869482861062</c:v>
                </c:pt>
                <c:pt idx="3">
                  <c:v>-13.357361203022633</c:v>
                </c:pt>
                <c:pt idx="4">
                  <c:v>6.3907188995163304</c:v>
                </c:pt>
                <c:pt idx="5">
                  <c:v>-3.6712022946067666</c:v>
                </c:pt>
                <c:pt idx="6">
                  <c:v>-5.9002316303579541</c:v>
                </c:pt>
                <c:pt idx="7">
                  <c:v>15.01354116854197</c:v>
                </c:pt>
                <c:pt idx="8">
                  <c:v>-5.8575932417798366</c:v>
                </c:pt>
                <c:pt idx="9">
                  <c:v>39122849801.137329</c:v>
                </c:pt>
                <c:pt idx="10">
                  <c:v>17830239.713162743</c:v>
                </c:pt>
                <c:pt idx="11">
                  <c:v>1513598.932016595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561-4E64-8ECD-18B44BB5EEDB}"/>
            </c:ext>
          </c:extLst>
        </c:ser>
        <c:ser>
          <c:idx val="18"/>
          <c:order val="18"/>
          <c:invertIfNegative val="0"/>
          <c:val>
            <c:numRef>
              <c:f>stack_9p_cp_759_band4!#REF!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561-4E64-8ECD-18B44BB5EEDB}"/>
            </c:ext>
          </c:extLst>
        </c:ser>
        <c:ser>
          <c:idx val="19"/>
          <c:order val="19"/>
          <c:invertIfNegative val="0"/>
          <c:val>
            <c:numRef>
              <c:f>stack_9p_cp_759_band4!$AA$50:$AL$50</c:f>
              <c:numCache>
                <c:formatCode>General</c:formatCode>
                <c:ptCount val="12"/>
                <c:pt idx="0">
                  <c:v>4.0085287528478268</c:v>
                </c:pt>
                <c:pt idx="1">
                  <c:v>12.4530300550341</c:v>
                </c:pt>
                <c:pt idx="2">
                  <c:v>2.4218917397759383</c:v>
                </c:pt>
                <c:pt idx="3">
                  <c:v>-4.4279354003604556</c:v>
                </c:pt>
                <c:pt idx="4">
                  <c:v>-11.298136179046692</c:v>
                </c:pt>
                <c:pt idx="5">
                  <c:v>-4.2812960658632946</c:v>
                </c:pt>
                <c:pt idx="6">
                  <c:v>3.9659473105419196</c:v>
                </c:pt>
                <c:pt idx="7">
                  <c:v>-232.024238700794</c:v>
                </c:pt>
                <c:pt idx="8">
                  <c:v>38.60791169133293</c:v>
                </c:pt>
                <c:pt idx="9">
                  <c:v>331949589726.13092</c:v>
                </c:pt>
                <c:pt idx="10">
                  <c:v>147990142.02481976</c:v>
                </c:pt>
                <c:pt idx="11">
                  <c:v>12385707.841027023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561-4E64-8ECD-18B44BB5EEDB}"/>
            </c:ext>
          </c:extLst>
        </c:ser>
        <c:ser>
          <c:idx val="20"/>
          <c:order val="20"/>
          <c:invertIfNegative val="0"/>
          <c:val>
            <c:numRef>
              <c:f>stack_9p_cp_759_band4!#REF!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561-4E64-8ECD-18B44BB5EEDB}"/>
            </c:ext>
          </c:extLst>
        </c:ser>
        <c:ser>
          <c:idx val="21"/>
          <c:order val="21"/>
          <c:invertIfNegative val="0"/>
          <c:val>
            <c:numRef>
              <c:f>stack_9p_cp_759_band4!#REF!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561-4E64-8ECD-18B44BB5E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04762064"/>
        <c:axId val="304762456"/>
        <c:axId val="303523696"/>
      </c:bar3DChart>
      <c:catAx>
        <c:axId val="30476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304762456"/>
        <c:crosses val="autoZero"/>
        <c:auto val="1"/>
        <c:lblAlgn val="ctr"/>
        <c:lblOffset val="100"/>
        <c:noMultiLvlLbl val="0"/>
      </c:catAx>
      <c:valAx>
        <c:axId val="304762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762064"/>
        <c:crosses val="autoZero"/>
        <c:crossBetween val="between"/>
      </c:valAx>
      <c:serAx>
        <c:axId val="30352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04762456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5!$AA$16,stack_9p_cp_759_band5!$AB$16,stack_9p_cp_759_band5!$AC$16,stack_9p_cp_759_band5!$AD$16,stack_9p_cp_759_band5!$AE$16,stack_9p_cp_759_band5!$AF$16,stack_9p_cp_759_band5!$AG$16,stack_9p_cp_759_band5!$AH$16,stack_9p_cp_759_band5!$AI$16,stack_9p_cp_759_band5!$AJ$16)</c:f>
              <c:numCache>
                <c:formatCode>General</c:formatCode>
                <c:ptCount val="10"/>
                <c:pt idx="0">
                  <c:v>104.63601349802421</c:v>
                </c:pt>
                <c:pt idx="1">
                  <c:v>6674.5939360666061</c:v>
                </c:pt>
                <c:pt idx="2">
                  <c:v>1182.9454267455744</c:v>
                </c:pt>
                <c:pt idx="3">
                  <c:v>2443.8441267389439</c:v>
                </c:pt>
                <c:pt idx="4">
                  <c:v>2016.9572449881475</c:v>
                </c:pt>
                <c:pt idx="5">
                  <c:v>757.71719243859502</c:v>
                </c:pt>
                <c:pt idx="6">
                  <c:v>749806.49104971834</c:v>
                </c:pt>
                <c:pt idx="7">
                  <c:v>1577.9481541239875</c:v>
                </c:pt>
                <c:pt idx="8">
                  <c:v>1115.9087165982946</c:v>
                </c:pt>
                <c:pt idx="9">
                  <c:v>141.38032330685499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F-4293-866E-47760D73A2AE}"/>
            </c:ext>
          </c:extLst>
        </c:ser>
        <c:ser>
          <c:idx val="2"/>
          <c:order val="1"/>
          <c:yVal>
            <c:numRef>
              <c:f>(stack_9p_cp_759_band5!$AA$34,stack_9p_cp_759_band5!$AB$34,stack_9p_cp_759_band5!$AC$34,stack_9p_cp_759_band5!$AD$34,stack_9p_cp_759_band5!$AE$34,stack_9p_cp_759_band5!$AF$34,stack_9p_cp_759_band5!$AG$34,stack_9p_cp_759_band5!$AH$34,stack_9p_cp_759_band5!$AI$34,stack_9p_cp_759_band5!$AJ$34,stack_9p_cp_759_band5!$AK$34)</c:f>
              <c:numCache>
                <c:formatCode>General</c:formatCode>
                <c:ptCount val="11"/>
                <c:pt idx="0">
                  <c:v>132.33049894165333</c:v>
                </c:pt>
                <c:pt idx="1">
                  <c:v>1574.8951570741208</c:v>
                </c:pt>
                <c:pt idx="2">
                  <c:v>1941.3365081989916</c:v>
                </c:pt>
                <c:pt idx="3">
                  <c:v>507.64885902860533</c:v>
                </c:pt>
                <c:pt idx="4">
                  <c:v>1300.1448542207866</c:v>
                </c:pt>
                <c:pt idx="5">
                  <c:v>8069.4462928091025</c:v>
                </c:pt>
                <c:pt idx="6">
                  <c:v>1028.3758501487637</c:v>
                </c:pt>
                <c:pt idx="7">
                  <c:v>868.89805434053642</c:v>
                </c:pt>
                <c:pt idx="8">
                  <c:v>208817.46621450695</c:v>
                </c:pt>
                <c:pt idx="9">
                  <c:v>8.9154821999412237E+17</c:v>
                </c:pt>
                <c:pt idx="10">
                  <c:v>274243320349274.59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9F-4293-866E-47760D73A2AE}"/>
            </c:ext>
          </c:extLst>
        </c:ser>
        <c:ser>
          <c:idx val="3"/>
          <c:order val="2"/>
          <c:yVal>
            <c:numRef>
              <c:f>(stack_9p_cp_759_band5!$AA$53,stack_9p_cp_759_band5!$AB$53,stack_9p_cp_759_band5!$AC$53,stack_9p_cp_759_band5!$AD$53,stack_9p_cp_759_band5!$AE$53,stack_9p_cp_759_band5!$AF$53,stack_9p_cp_759_band5!$AG$53,stack_9p_cp_759_band5!$AH$53,stack_9p_cp_759_band5!$AI$53,stack_9p_cp_759_band5!$AJ$53,stack_9p_cp_759_band5!$AK$53,stack_9p_cp_759_band5!$AL$53)</c:f>
              <c:numCache>
                <c:formatCode>General</c:formatCode>
                <c:ptCount val="12"/>
                <c:pt idx="0">
                  <c:v>166.78766555033604</c:v>
                </c:pt>
                <c:pt idx="1">
                  <c:v>1932.4936021980757</c:v>
                </c:pt>
                <c:pt idx="2">
                  <c:v>5827.3978137506156</c:v>
                </c:pt>
                <c:pt idx="3">
                  <c:v>525.70569562647324</c:v>
                </c:pt>
                <c:pt idx="4">
                  <c:v>27506.749730949061</c:v>
                </c:pt>
                <c:pt idx="5">
                  <c:v>718360.57181316079</c:v>
                </c:pt>
                <c:pt idx="6">
                  <c:v>55261.565252842891</c:v>
                </c:pt>
                <c:pt idx="7">
                  <c:v>29640.866713951807</c:v>
                </c:pt>
                <c:pt idx="8">
                  <c:v>10910.960852003442</c:v>
                </c:pt>
                <c:pt idx="9">
                  <c:v>4.526615461379413E+22</c:v>
                </c:pt>
                <c:pt idx="10">
                  <c:v>4.6269594660022989E+18</c:v>
                </c:pt>
                <c:pt idx="11">
                  <c:v>1634862918953157.8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E29F-4293-866E-47760D73A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9504"/>
        <c:axId val="304069896"/>
        <c:extLst/>
      </c:scatterChart>
      <c:valAx>
        <c:axId val="30406950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304069896"/>
        <c:crosses val="autoZero"/>
        <c:crossBetween val="midCat"/>
      </c:valAx>
      <c:valAx>
        <c:axId val="304069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40695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5!$AU$16,stack_9p_cp_759_band5!$AV$16,stack_9p_cp_759_band5!$AW$16,stack_9p_cp_759_band5!$AX$16,stack_9p_cp_759_band5!$AY$16,stack_9p_cp_759_band5!$AZ$16,stack_9p_cp_759_band5!$BA$16,stack_9p_cp_759_band5!$BB$16,stack_9p_cp_759_band5!$BC$16,stack_9p_cp_759_band5!$BD$16)</c:f>
              <c:numCache>
                <c:formatCode>General</c:formatCode>
                <c:ptCount val="10"/>
                <c:pt idx="0">
                  <c:v>13.671697070814785</c:v>
                </c:pt>
                <c:pt idx="1">
                  <c:v>51.264613099497033</c:v>
                </c:pt>
                <c:pt idx="2">
                  <c:v>31.941201788947204</c:v>
                </c:pt>
                <c:pt idx="3">
                  <c:v>37.343964068120869</c:v>
                </c:pt>
                <c:pt idx="4">
                  <c:v>36.540736704261789</c:v>
                </c:pt>
                <c:pt idx="5">
                  <c:v>23.752229331062473</c:v>
                </c:pt>
                <c:pt idx="6">
                  <c:v>80.538999110515235</c:v>
                </c:pt>
                <c:pt idx="7">
                  <c:v>42.245832858091404</c:v>
                </c:pt>
                <c:pt idx="8">
                  <c:v>38.026711419437412</c:v>
                </c:pt>
                <c:pt idx="9">
                  <c:v>16.004623810965914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D76-49C2-A677-B3EE4B7218B2}"/>
            </c:ext>
          </c:extLst>
        </c:ser>
        <c:ser>
          <c:idx val="2"/>
          <c:order val="1"/>
          <c:yVal>
            <c:numRef>
              <c:f>(stack_9p_cp_759_band5!$AU$34,stack_9p_cp_759_band5!$AV$34,stack_9p_cp_759_band5!$AW$34,stack_9p_cp_759_band5!$AX$34,stack_9p_cp_759_band5!$AY$34,stack_9p_cp_759_band5!$AZ$34,stack_9p_cp_759_band5!$BA$34,stack_9p_cp_759_band5!$BB$34,stack_9p_cp_759_band5!$BC$34,stack_9p_cp_759_band5!$BD$34,stack_9p_cp_759_band5!$BE$34)</c:f>
              <c:numCache>
                <c:formatCode>General</c:formatCode>
                <c:ptCount val="11"/>
                <c:pt idx="0">
                  <c:v>16.745514733966289</c:v>
                </c:pt>
                <c:pt idx="1">
                  <c:v>44.432026519943612</c:v>
                </c:pt>
                <c:pt idx="2">
                  <c:v>36.506738886068497</c:v>
                </c:pt>
                <c:pt idx="3">
                  <c:v>32.901465942655427</c:v>
                </c:pt>
                <c:pt idx="4">
                  <c:v>42.52189228181458</c:v>
                </c:pt>
                <c:pt idx="5">
                  <c:v>55.073725242855055</c:v>
                </c:pt>
                <c:pt idx="6">
                  <c:v>36.343662850872242</c:v>
                </c:pt>
                <c:pt idx="7">
                  <c:v>35.210754665836568</c:v>
                </c:pt>
                <c:pt idx="8">
                  <c:v>100.45166624795706</c:v>
                </c:pt>
                <c:pt idx="9">
                  <c:v>3784.6623425280154</c:v>
                </c:pt>
                <c:pt idx="10">
                  <c:v>2375.3644176263142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D76-49C2-A677-B3EE4B7218B2}"/>
            </c:ext>
          </c:extLst>
        </c:ser>
        <c:ser>
          <c:idx val="3"/>
          <c:order val="2"/>
          <c:yVal>
            <c:numRef>
              <c:f>(stack_9p_cp_759_band5!$AU$53,stack_9p_cp_759_band5!$AV$53,stack_9p_cp_759_band5!$AW$53,stack_9p_cp_759_band5!$AX$53,stack_9p_cp_759_band5!$AY$53,stack_9p_cp_759_band5!$AZ$53,stack_9p_cp_759_band5!$BA$53,stack_9p_cp_759_band5!$BB$53,stack_9p_cp_759_band5!$BC$53,stack_9p_cp_759_band5!$BD$53,stack_9p_cp_759_band5!$BE$53,stack_9p_cp_759_band5!$BF$53)</c:f>
              <c:numCache>
                <c:formatCode>General</c:formatCode>
                <c:ptCount val="12"/>
                <c:pt idx="0">
                  <c:v>20.25110085255826</c:v>
                </c:pt>
                <c:pt idx="1">
                  <c:v>53.070605880481324</c:v>
                </c:pt>
                <c:pt idx="2">
                  <c:v>61.246504211718793</c:v>
                </c:pt>
                <c:pt idx="3">
                  <c:v>35.858823597755141</c:v>
                </c:pt>
                <c:pt idx="4">
                  <c:v>72.525045041145319</c:v>
                </c:pt>
                <c:pt idx="5">
                  <c:v>77.309119766658085</c:v>
                </c:pt>
                <c:pt idx="6">
                  <c:v>70.503719644915009</c:v>
                </c:pt>
                <c:pt idx="7">
                  <c:v>84.811131165943294</c:v>
                </c:pt>
                <c:pt idx="8">
                  <c:v>92.143906005880126</c:v>
                </c:pt>
                <c:pt idx="9">
                  <c:v>6727.90273110403</c:v>
                </c:pt>
                <c:pt idx="10">
                  <c:v>3881.985983466192</c:v>
                </c:pt>
                <c:pt idx="11">
                  <c:v>2257.135549359823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D76-49C2-A677-B3EE4B72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70680"/>
        <c:axId val="304071072"/>
        <c:extLst/>
      </c:scatterChart>
      <c:valAx>
        <c:axId val="30407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4071072"/>
        <c:crosses val="autoZero"/>
        <c:crossBetween val="midCat"/>
      </c:valAx>
      <c:valAx>
        <c:axId val="3040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070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5!$AA$15,stack_9p_cp_759_band5!$AB$15,stack_9p_cp_759_band5!$AC$15,stack_9p_cp_759_band5!$AD$15,stack_9p_cp_759_band5!$AE$15,stack_9p_cp_759_band5!$AF$15,stack_9p_cp_759_band5!$AG$15,stack_9p_cp_759_band5!$AH$15,stack_9p_cp_759_band5!$AI$15,stack_9p_cp_759_band5!$AJ$15)</c:f>
              <c:numCache>
                <c:formatCode>General</c:formatCode>
                <c:ptCount val="10"/>
                <c:pt idx="0">
                  <c:v>32.207508560780852</c:v>
                </c:pt>
                <c:pt idx="1">
                  <c:v>139.85526899882458</c:v>
                </c:pt>
                <c:pt idx="2">
                  <c:v>-47.089830402492836</c:v>
                </c:pt>
                <c:pt idx="3">
                  <c:v>-38.84061531435033</c:v>
                </c:pt>
                <c:pt idx="4">
                  <c:v>15.678455792149293</c:v>
                </c:pt>
                <c:pt idx="5">
                  <c:v>19.2193039953832</c:v>
                </c:pt>
                <c:pt idx="6">
                  <c:v>-802.90555383879689</c:v>
                </c:pt>
                <c:pt idx="7">
                  <c:v>3.1715578701245732</c:v>
                </c:pt>
                <c:pt idx="8">
                  <c:v>2.1092633901900086</c:v>
                </c:pt>
                <c:pt idx="9">
                  <c:v>-35.815213510746915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4-40DE-93CE-3CB6A7BD6B3E}"/>
            </c:ext>
          </c:extLst>
        </c:ser>
        <c:ser>
          <c:idx val="2"/>
          <c:order val="1"/>
          <c:yVal>
            <c:numRef>
              <c:f>(stack_9p_cp_759_band5!$AA$33,stack_9p_cp_759_band5!$AB$33,stack_9p_cp_759_band5!$AC$33,stack_9p_cp_759_band5!$AD$33,stack_9p_cp_759_band5!$AE$33,stack_9p_cp_759_band5!$AF$33,stack_9p_cp_759_band5!$AG$33,stack_9p_cp_759_band5!$AH$33,stack_9p_cp_759_band5!$AI$33,stack_9p_cp_759_band5!$AJ$33,stack_9p_cp_759_band5!$AK$33)</c:f>
              <c:numCache>
                <c:formatCode>General</c:formatCode>
                <c:ptCount val="11"/>
                <c:pt idx="0">
                  <c:v>37.823686436102783</c:v>
                </c:pt>
                <c:pt idx="1">
                  <c:v>78.3646369800191</c:v>
                </c:pt>
                <c:pt idx="2">
                  <c:v>-44.229398065853708</c:v>
                </c:pt>
                <c:pt idx="3">
                  <c:v>11.054881015393356</c:v>
                </c:pt>
                <c:pt idx="4">
                  <c:v>-10.586627176048422</c:v>
                </c:pt>
                <c:pt idx="5">
                  <c:v>-105.7445439087777</c:v>
                </c:pt>
                <c:pt idx="6">
                  <c:v>-19.371367593448017</c:v>
                </c:pt>
                <c:pt idx="7">
                  <c:v>17.846684783997567</c:v>
                </c:pt>
                <c:pt idx="8">
                  <c:v>-559.77029305583949</c:v>
                </c:pt>
                <c:pt idx="9">
                  <c:v>-1108544661.092123</c:v>
                </c:pt>
                <c:pt idx="10">
                  <c:v>3922892.586097376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84-40DE-93CE-3CB6A7BD6B3E}"/>
            </c:ext>
          </c:extLst>
        </c:ser>
        <c:ser>
          <c:idx val="3"/>
          <c:order val="2"/>
          <c:yVal>
            <c:numRef>
              <c:f>(stack_9p_cp_759_band5!$AA$52,stack_9p_cp_759_band5!$AB$52,stack_9p_cp_759_band5!$AC$52,stack_9p_cp_759_band5!$AD$52,stack_9p_cp_759_band5!$AE$52,stack_9p_cp_759_band5!$AF$52,stack_9p_cp_759_band5!$AG$52,stack_9p_cp_759_band5!$AH$52,stack_9p_cp_759_band5!$AI$52,stack_9p_cp_759_band5!$AJ$52,stack_9p_cp_759_band5!$AK$52,stack_9p_cp_759_band5!$AL$52)</c:f>
              <c:numCache>
                <c:formatCode>General</c:formatCode>
                <c:ptCount val="12"/>
                <c:pt idx="0">
                  <c:v>44.109595039241754</c:v>
                </c:pt>
                <c:pt idx="1">
                  <c:v>49.012124041711431</c:v>
                </c:pt>
                <c:pt idx="2">
                  <c:v>-27.120113507307234</c:v>
                </c:pt>
                <c:pt idx="3">
                  <c:v>-1.8170729430827084</c:v>
                </c:pt>
                <c:pt idx="4">
                  <c:v>167.64964689355998</c:v>
                </c:pt>
                <c:pt idx="5">
                  <c:v>-869.09172538977612</c:v>
                </c:pt>
                <c:pt idx="6">
                  <c:v>276.86205749028085</c:v>
                </c:pt>
                <c:pt idx="7">
                  <c:v>-274.93853122724607</c:v>
                </c:pt>
                <c:pt idx="8">
                  <c:v>-13.380788940996482</c:v>
                </c:pt>
                <c:pt idx="9">
                  <c:v>128699615505.23318</c:v>
                </c:pt>
                <c:pt idx="10">
                  <c:v>1111988833.3255396</c:v>
                </c:pt>
                <c:pt idx="11">
                  <c:v>18625612.870702673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84-40DE-93CE-3CB6A7BD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71856"/>
        <c:axId val="304072248"/>
      </c:scatterChart>
      <c:valAx>
        <c:axId val="30407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4072248"/>
        <c:crosses val="autoZero"/>
        <c:crossBetween val="midCat"/>
      </c:valAx>
      <c:valAx>
        <c:axId val="30407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071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5!$AU$15,stack_9p_cp_759_band5!$AV$15,stack_9p_cp_759_band5!$AW$15,stack_9p_cp_759_band5!$AX$15,stack_9p_cp_759_band5!$AY$15,stack_9p_cp_759_band5!$AZ$15,stack_9p_cp_759_band5!$BA$15,stack_9p_cp_759_band5!$BB$15,stack_9p_cp_759_band5!$BC$15,stack_9p_cp_759_band5!$BD$15)</c:f>
              <c:numCache>
                <c:formatCode>General</c:formatCode>
                <c:ptCount val="10"/>
                <c:pt idx="0">
                  <c:v>11.644802090204374</c:v>
                </c:pt>
                <c:pt idx="1">
                  <c:v>20.156062175301152</c:v>
                </c:pt>
                <c:pt idx="2">
                  <c:v>15.702102611891828</c:v>
                </c:pt>
                <c:pt idx="3">
                  <c:v>16.988384638489883</c:v>
                </c:pt>
                <c:pt idx="4">
                  <c:v>16.514861309108333</c:v>
                </c:pt>
                <c:pt idx="5">
                  <c:v>13.845552520961618</c:v>
                </c:pt>
                <c:pt idx="6">
                  <c:v>22.09588067717932</c:v>
                </c:pt>
                <c:pt idx="7">
                  <c:v>18.319643519113697</c:v>
                </c:pt>
                <c:pt idx="8">
                  <c:v>17.474206272156806</c:v>
                </c:pt>
                <c:pt idx="9">
                  <c:v>12.287942128210458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82-4D73-909A-0C03D0A7FA52}"/>
            </c:ext>
          </c:extLst>
        </c:ser>
        <c:ser>
          <c:idx val="2"/>
          <c:order val="1"/>
          <c:yVal>
            <c:numRef>
              <c:f>(stack_9p_cp_759_band5!$AU$33,stack_9p_cp_759_band5!$AV$33,stack_9p_cp_759_band5!$AW$33,stack_9p_cp_759_band5!$AX$33,stack_9p_cp_759_band5!$AY$33,stack_9p_cp_759_band5!$AZ$33,stack_9p_cp_759_band5!$BA$33,stack_9p_cp_759_band5!$BB$33,stack_9p_cp_759_band5!$BC$33,stack_9p_cp_759_band5!$BD$33,stack_9p_cp_759_band5!$BE$33)</c:f>
              <c:numCache>
                <c:formatCode>General</c:formatCode>
                <c:ptCount val="11"/>
                <c:pt idx="0">
                  <c:v>13.472450080171685</c:v>
                </c:pt>
                <c:pt idx="1">
                  <c:v>20.364865886486896</c:v>
                </c:pt>
                <c:pt idx="2">
                  <c:v>17.882893111949464</c:v>
                </c:pt>
                <c:pt idx="3">
                  <c:v>17.696047635820499</c:v>
                </c:pt>
                <c:pt idx="4">
                  <c:v>19.809441502085786</c:v>
                </c:pt>
                <c:pt idx="5">
                  <c:v>20.938113111682359</c:v>
                </c:pt>
                <c:pt idx="6">
                  <c:v>18.384219814282289</c:v>
                </c:pt>
                <c:pt idx="7">
                  <c:v>17.855408813316213</c:v>
                </c:pt>
                <c:pt idx="8">
                  <c:v>27.813263740325255</c:v>
                </c:pt>
                <c:pt idx="9">
                  <c:v>203.71441223998698</c:v>
                </c:pt>
                <c:pt idx="10">
                  <c:v>161.47119683154608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82-4D73-909A-0C03D0A7FA52}"/>
            </c:ext>
          </c:extLst>
        </c:ser>
        <c:ser>
          <c:idx val="3"/>
          <c:order val="2"/>
          <c:yVal>
            <c:numRef>
              <c:f>(stack_9p_cp_759_band5!$AU$52,stack_9p_cp_759_band5!$AV$52,stack_9p_cp_759_band5!$AW$52,stack_9p_cp_759_band5!$AX$52,stack_9p_cp_759_band5!$AY$52,stack_9p_cp_759_band5!$AZ$52,stack_9p_cp_759_band5!$BA$52,stack_9p_cp_759_band5!$BB$52,stack_9p_cp_759_band5!$BC$52,stack_9p_cp_759_band5!$BD$52,stack_9p_cp_759_band5!$BE$52,stack_9p_cp_759_band5!$BF$52)</c:f>
              <c:numCache>
                <c:formatCode>General</c:formatCode>
                <c:ptCount val="12"/>
                <c:pt idx="0">
                  <c:v>15.417862569405939</c:v>
                </c:pt>
                <c:pt idx="1">
                  <c:v>23.247119027388401</c:v>
                </c:pt>
                <c:pt idx="2">
                  <c:v>23.999640113574262</c:v>
                </c:pt>
                <c:pt idx="3">
                  <c:v>19.569266536313144</c:v>
                </c:pt>
                <c:pt idx="4">
                  <c:v>25.325866285063313</c:v>
                </c:pt>
                <c:pt idx="5">
                  <c:v>23.804612188684629</c:v>
                </c:pt>
                <c:pt idx="6">
                  <c:v>24.362490266044411</c:v>
                </c:pt>
                <c:pt idx="7">
                  <c:v>28.002426886117387</c:v>
                </c:pt>
                <c:pt idx="8">
                  <c:v>30.184852455948942</c:v>
                </c:pt>
                <c:pt idx="9">
                  <c:v>283.79815452757703</c:v>
                </c:pt>
                <c:pt idx="10">
                  <c:v>214.90990555747234</c:v>
                </c:pt>
                <c:pt idx="11">
                  <c:v>163.17062779875945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82-4D73-909A-0C03D0A7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0424"/>
        <c:axId val="305010816"/>
      </c:scatterChart>
      <c:valAx>
        <c:axId val="30501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0816"/>
        <c:crosses val="autoZero"/>
        <c:crossBetween val="midCat"/>
      </c:valAx>
      <c:valAx>
        <c:axId val="30501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0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5!$BF$4,stack_9p_cp_759_band5!$BF$5,stack_9p_cp_759_band5!$BF$6,stack_9p_cp_759_band5!$BF$7,stack_9p_cp_759_band5!$BF$8,stack_9p_cp_759_band5!$BF$9,stack_9p_cp_759_band5!$BF$10,stack_9p_cp_759_band5!$BF$11,stack_9p_cp_759_band5!$BF$12,stack_9p_cp_759_band5!$BF$13)</c:f>
              <c:numCache>
                <c:formatCode>General</c:formatCode>
                <c:ptCount val="10"/>
                <c:pt idx="0">
                  <c:v>15.807747161378511</c:v>
                </c:pt>
                <c:pt idx="1">
                  <c:v>15.846762166530549</c:v>
                </c:pt>
                <c:pt idx="2">
                  <c:v>13.785003064920989</c:v>
                </c:pt>
                <c:pt idx="3">
                  <c:v>17.054286638812258</c:v>
                </c:pt>
                <c:pt idx="4">
                  <c:v>17.653904881710091</c:v>
                </c:pt>
                <c:pt idx="5">
                  <c:v>14.64884801228629</c:v>
                </c:pt>
                <c:pt idx="6">
                  <c:v>16.473343874409558</c:v>
                </c:pt>
                <c:pt idx="7">
                  <c:v>14.99169295652775</c:v>
                </c:pt>
                <c:pt idx="8">
                  <c:v>12.926034353184523</c:v>
                </c:pt>
                <c:pt idx="9">
                  <c:v>25.841814832856947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1A-4983-B12F-D3C695EF5960}"/>
            </c:ext>
          </c:extLst>
        </c:ser>
        <c:ser>
          <c:idx val="2"/>
          <c:order val="1"/>
          <c:yVal>
            <c:numRef>
              <c:f>(stack_9p_cp_759_band5!$BG$21,stack_9p_cp_759_band5!$BG$22,stack_9p_cp_759_band5!$BG$23,stack_9p_cp_759_band5!$BG$24,stack_9p_cp_759_band5!$BG$25,stack_9p_cp_759_band5!$BG$26,stack_9p_cp_759_band5!$BG$27,stack_9p_cp_759_band5!$BG$28,stack_9p_cp_759_band5!$BG$29,stack_9p_cp_759_band5!$BG$30,stack_9p_cp_759_band5!$BG$31)</c:f>
              <c:numCache>
                <c:formatCode>General</c:formatCode>
                <c:ptCount val="11"/>
                <c:pt idx="0">
                  <c:v>50.364293691834419</c:v>
                </c:pt>
                <c:pt idx="1">
                  <c:v>52.092868880368734</c:v>
                </c:pt>
                <c:pt idx="2">
                  <c:v>45.302799085553481</c:v>
                </c:pt>
                <c:pt idx="3">
                  <c:v>45.305677189684076</c:v>
                </c:pt>
                <c:pt idx="4">
                  <c:v>50.57717323096081</c:v>
                </c:pt>
                <c:pt idx="5">
                  <c:v>46.370832441303271</c:v>
                </c:pt>
                <c:pt idx="6">
                  <c:v>52.922664082695306</c:v>
                </c:pt>
                <c:pt idx="7">
                  <c:v>46.755988929117947</c:v>
                </c:pt>
                <c:pt idx="8">
                  <c:v>47.913569675702</c:v>
                </c:pt>
                <c:pt idx="9">
                  <c:v>53.280832874286844</c:v>
                </c:pt>
                <c:pt idx="10">
                  <c:v>48.515612686146618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1A-4983-B12F-D3C695EF5960}"/>
            </c:ext>
          </c:extLst>
        </c:ser>
        <c:ser>
          <c:idx val="3"/>
          <c:order val="2"/>
          <c:yVal>
            <c:numRef>
              <c:f>(stack_9p_cp_759_band5!$BH$39,stack_9p_cp_759_band5!$BH$40,stack_9p_cp_759_band5!$BH$41,stack_9p_cp_759_band5!$BH$42,stack_9p_cp_759_band5!$BH$43,stack_9p_cp_759_band5!$BH$44,stack_9p_cp_759_band5!$BH$45,stack_9p_cp_759_band5!$BH$46,stack_9p_cp_759_band5!$BH$47,stack_9p_cp_759_band5!$BH$48,stack_9p_cp_759_band5!$BH$49,stack_9p_cp_759_band5!$BH$50)</c:f>
              <c:numCache>
                <c:formatCode>General</c:formatCode>
                <c:ptCount val="12"/>
                <c:pt idx="0">
                  <c:v>79.846396281996391</c:v>
                </c:pt>
                <c:pt idx="1">
                  <c:v>69.59500241512454</c:v>
                </c:pt>
                <c:pt idx="2">
                  <c:v>66.823269459647861</c:v>
                </c:pt>
                <c:pt idx="3">
                  <c:v>65.001610502414934</c:v>
                </c:pt>
                <c:pt idx="4">
                  <c:v>69.463421782647004</c:v>
                </c:pt>
                <c:pt idx="5">
                  <c:v>83.26183636409759</c:v>
                </c:pt>
                <c:pt idx="6">
                  <c:v>70.985166463827042</c:v>
                </c:pt>
                <c:pt idx="7">
                  <c:v>65.154447834038336</c:v>
                </c:pt>
                <c:pt idx="8">
                  <c:v>71.136759356219557</c:v>
                </c:pt>
                <c:pt idx="9">
                  <c:v>80.137047495166129</c:v>
                </c:pt>
                <c:pt idx="10">
                  <c:v>71.097490912312139</c:v>
                </c:pt>
                <c:pt idx="11">
                  <c:v>83.29037534485775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1A-4983-B12F-D3C695EF5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1600"/>
        <c:axId val="305011992"/>
      </c:scatterChart>
      <c:valAx>
        <c:axId val="30501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1992"/>
        <c:crosses val="autoZero"/>
        <c:crossBetween val="midCat"/>
      </c:valAx>
      <c:valAx>
        <c:axId val="30501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1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5!$BG$4,stack_9p_cp_759_band5!$BG$5,stack_9p_cp_759_band5!$BG$6,stack_9p_cp_759_band5!$BG$7,stack_9p_cp_759_band5!$BG$8,stack_9p_cp_759_band5!$BG$9,stack_9p_cp_759_band5!$BG$10,stack_9p_cp_759_band5!$BG$11,stack_9p_cp_759_band5!$BG$12,stack_9p_cp_759_band5!$BG$13)</c:f>
              <c:numCache>
                <c:formatCode>General</c:formatCode>
                <c:ptCount val="10"/>
                <c:pt idx="0">
                  <c:v>35.341146006133449</c:v>
                </c:pt>
                <c:pt idx="1">
                  <c:v>32.171940045935692</c:v>
                </c:pt>
                <c:pt idx="2">
                  <c:v>23.584950585212194</c:v>
                </c:pt>
                <c:pt idx="3">
                  <c:v>39.872351585565923</c:v>
                </c:pt>
                <c:pt idx="4">
                  <c:v>37.750850187411544</c:v>
                </c:pt>
                <c:pt idx="5">
                  <c:v>26.304866840672556</c:v>
                </c:pt>
                <c:pt idx="6">
                  <c:v>34.130812116147361</c:v>
                </c:pt>
                <c:pt idx="7">
                  <c:v>26.513726533182378</c:v>
                </c:pt>
                <c:pt idx="8">
                  <c:v>18.058000060220341</c:v>
                </c:pt>
                <c:pt idx="9">
                  <c:v>97.601965301232681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DC-4957-BDFC-3627CEFFD770}"/>
            </c:ext>
          </c:extLst>
        </c:ser>
        <c:ser>
          <c:idx val="2"/>
          <c:order val="1"/>
          <c:yVal>
            <c:numRef>
              <c:f>(stack_9p_cp_759_band5!$BH$21,stack_9p_cp_759_band5!$BH$22,stack_9p_cp_759_band5!$BH$23,stack_9p_cp_759_band5!$BH$24,stack_9p_cp_759_band5!$BH$25,stack_9p_cp_759_band5!$BH$26,stack_9p_cp_759_band5!$BH$27,stack_9p_cp_759_band5!$BH$28,stack_9p_cp_759_band5!$BH$29,stack_9p_cp_759_band5!$BH$30,stack_9p_cp_759_band5!$BH$31)</c:f>
              <c:numCache>
                <c:formatCode>General</c:formatCode>
                <c:ptCount val="11"/>
                <c:pt idx="0">
                  <c:v>659.9818221715268</c:v>
                </c:pt>
                <c:pt idx="1">
                  <c:v>600.48727655443122</c:v>
                </c:pt>
                <c:pt idx="2">
                  <c:v>531.65767411739091</c:v>
                </c:pt>
                <c:pt idx="3">
                  <c:v>517.9368167832273</c:v>
                </c:pt>
                <c:pt idx="4">
                  <c:v>625.67594038385096</c:v>
                </c:pt>
                <c:pt idx="5">
                  <c:v>534.98073901833379</c:v>
                </c:pt>
                <c:pt idx="6">
                  <c:v>697.15465564283807</c:v>
                </c:pt>
                <c:pt idx="7">
                  <c:v>577.22009925831765</c:v>
                </c:pt>
                <c:pt idx="8">
                  <c:v>654.27592196990781</c:v>
                </c:pt>
                <c:pt idx="9">
                  <c:v>617.33505038315172</c:v>
                </c:pt>
                <c:pt idx="10">
                  <c:v>543.5082112433231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DC-4957-BDFC-3627CEFFD770}"/>
            </c:ext>
          </c:extLst>
        </c:ser>
        <c:ser>
          <c:idx val="3"/>
          <c:order val="2"/>
          <c:yVal>
            <c:numRef>
              <c:f>(stack_9p_cp_759_band5!$BI$39,stack_9p_cp_759_band5!$BI$40,stack_9p_cp_759_band5!$BI$41,stack_9p_cp_759_band5!$BI$42,stack_9p_cp_759_band5!$BI$43,stack_9p_cp_759_band5!$BI$44,stack_9p_cp_759_band5!$BI$45,stack_9p_cp_759_band5!$BI$46,stack_9p_cp_759_band5!$BI$47,stack_9p_cp_759_band5!$BI$48,stack_9p_cp_759_band5!$BI$49,stack_9p_cp_759_band5!$BI$50)</c:f>
              <c:numCache>
                <c:formatCode>General</c:formatCode>
                <c:ptCount val="12"/>
                <c:pt idx="0">
                  <c:v>1284.6873924633353</c:v>
                </c:pt>
                <c:pt idx="1">
                  <c:v>1061.5591522369332</c:v>
                </c:pt>
                <c:pt idx="2">
                  <c:v>955.76481210681618</c:v>
                </c:pt>
                <c:pt idx="3">
                  <c:v>922.06907206135611</c:v>
                </c:pt>
                <c:pt idx="4">
                  <c:v>1010.7917098130665</c:v>
                </c:pt>
                <c:pt idx="5">
                  <c:v>1394.5265840853017</c:v>
                </c:pt>
                <c:pt idx="6">
                  <c:v>1173.1690237757221</c:v>
                </c:pt>
                <c:pt idx="7">
                  <c:v>879.85729075214897</c:v>
                </c:pt>
                <c:pt idx="8">
                  <c:v>1096.5810576646031</c:v>
                </c:pt>
                <c:pt idx="9">
                  <c:v>1200.4323293259918</c:v>
                </c:pt>
                <c:pt idx="10">
                  <c:v>1080.0412582873057</c:v>
                </c:pt>
                <c:pt idx="11">
                  <c:v>1375.2645375245202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DC-4957-BDFC-3627CEFFD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3168"/>
        <c:axId val="305013560"/>
      </c:scatterChart>
      <c:valAx>
        <c:axId val="30501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3560"/>
        <c:crosses val="autoZero"/>
        <c:crossBetween val="midCat"/>
      </c:valAx>
      <c:valAx>
        <c:axId val="30501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5!$AL$4,stack_9p_cp_759_band5!$AL$5,stack_9p_cp_759_band5!$AL$6,stack_9p_cp_759_band5!$AL$7,stack_9p_cp_759_band5!$AL$8,stack_9p_cp_759_band5!$AL$9,stack_9p_cp_759_band5!$AL$10,stack_9p_cp_759_band5!$AL$11,stack_9p_cp_759_band5!$AL$12,stack_9p_cp_759_band5!$AL$13)</c:f>
              <c:numCache>
                <c:formatCode>General</c:formatCode>
                <c:ptCount val="10"/>
                <c:pt idx="0">
                  <c:v>84.639265543992025</c:v>
                </c:pt>
                <c:pt idx="1">
                  <c:v>9.2101673388864604</c:v>
                </c:pt>
                <c:pt idx="2">
                  <c:v>-13.983108472467734</c:v>
                </c:pt>
                <c:pt idx="3">
                  <c:v>83.101209743069262</c:v>
                </c:pt>
                <c:pt idx="4">
                  <c:v>6.9767086317690037</c:v>
                </c:pt>
                <c:pt idx="5">
                  <c:v>17.133942576326145</c:v>
                </c:pt>
                <c:pt idx="6">
                  <c:v>-28.987606422236674</c:v>
                </c:pt>
                <c:pt idx="7">
                  <c:v>25.21051617772703</c:v>
                </c:pt>
                <c:pt idx="8">
                  <c:v>-4.2042631192290489</c:v>
                </c:pt>
                <c:pt idx="9">
                  <c:v>-891.50668645677092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AC-463E-8E38-AED3A7DE7D8E}"/>
            </c:ext>
          </c:extLst>
        </c:ser>
        <c:ser>
          <c:idx val="2"/>
          <c:order val="1"/>
          <c:yVal>
            <c:numRef>
              <c:f>(stack_9p_cp_759_band5!$AM$21,stack_9p_cp_759_band5!$AM$22,stack_9p_cp_759_band5!$AM$23,stack_9p_cp_759_band5!$AM$24,stack_9p_cp_759_band5!$AM$25,stack_9p_cp_759_band5!$AM$26,stack_9p_cp_759_band5!$AM$27,stack_9p_cp_759_band5!$AM$28,stack_9p_cp_759_band5!$AM$29,stack_9p_cp_759_band5!$AM$30,stack_9p_cp_759_band5!$AM$31)</c:f>
              <c:numCache>
                <c:formatCode>General</c:formatCode>
                <c:ptCount val="11"/>
                <c:pt idx="0">
                  <c:v>-596808207.30301654</c:v>
                </c:pt>
                <c:pt idx="1">
                  <c:v>84582893.769986972</c:v>
                </c:pt>
                <c:pt idx="2">
                  <c:v>-35944517.238673598</c:v>
                </c:pt>
                <c:pt idx="3">
                  <c:v>30769703.06267605</c:v>
                </c:pt>
                <c:pt idx="4">
                  <c:v>227571159.0201686</c:v>
                </c:pt>
                <c:pt idx="5">
                  <c:v>44182465.611115634</c:v>
                </c:pt>
                <c:pt idx="6">
                  <c:v>-645311519.44459915</c:v>
                </c:pt>
                <c:pt idx="7">
                  <c:v>-113287944.76966293</c:v>
                </c:pt>
                <c:pt idx="8">
                  <c:v>-175991849.67952532</c:v>
                </c:pt>
                <c:pt idx="9">
                  <c:v>104443092.14044014</c:v>
                </c:pt>
                <c:pt idx="10">
                  <c:v>-28827638.287276454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AC-463E-8E38-AED3A7DE7D8E}"/>
            </c:ext>
          </c:extLst>
        </c:ser>
        <c:ser>
          <c:idx val="3"/>
          <c:order val="2"/>
          <c:yVal>
            <c:numRef>
              <c:f>(stack_9p_cp_759_band5!$AQ$39,stack_9p_cp_759_band5!$AQ$40,stack_9p_cp_759_band5!$AQ$41,stack_9p_cp_759_band5!$AQ$42,stack_9p_cp_759_band5!$AQ$43,stack_9p_cp_759_band5!$AQ$44,stack_9p_cp_759_band5!$AQ$45,stack_9p_cp_759_band5!$AQ$46,stack_9p_cp_759_band5!$AQ$47,stack_9p_cp_759_band5!$AQ$48,stack_9p_cp_759_band5!$AQ$49,stack_9p_cp_759_band5!$AQ$50)</c:f>
              <c:numCache>
                <c:formatCode>General</c:formatCode>
                <c:ptCount val="12"/>
                <c:pt idx="0">
                  <c:v>180840110966.52359</c:v>
                </c:pt>
                <c:pt idx="1">
                  <c:v>-20464533933.212463</c:v>
                </c:pt>
                <c:pt idx="2">
                  <c:v>5467894891.2866011</c:v>
                </c:pt>
                <c:pt idx="3">
                  <c:v>-4678609271.2884274</c:v>
                </c:pt>
                <c:pt idx="4">
                  <c:v>-11189820852.499199</c:v>
                </c:pt>
                <c:pt idx="5">
                  <c:v>35705898377.015724</c:v>
                </c:pt>
                <c:pt idx="6">
                  <c:v>-93627074669.557983</c:v>
                </c:pt>
                <c:pt idx="7">
                  <c:v>2496751911.2632718</c:v>
                </c:pt>
                <c:pt idx="8">
                  <c:v>16350531874.609343</c:v>
                </c:pt>
                <c:pt idx="9">
                  <c:v>18720026978.383648</c:v>
                </c:pt>
                <c:pt idx="10">
                  <c:v>-25976101616.040482</c:v>
                </c:pt>
                <c:pt idx="11">
                  <c:v>26185154646.231026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AC-463E-8E38-AED3A7DE7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4344"/>
        <c:axId val="305014736"/>
      </c:scatterChart>
      <c:valAx>
        <c:axId val="30501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4736"/>
        <c:crosses val="autoZero"/>
        <c:crossBetween val="midCat"/>
      </c:valAx>
      <c:valAx>
        <c:axId val="30501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4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5!$AM$4,stack_9p_cp_759_band5!$AM$5,stack_9p_cp_759_band5!$AM$6,stack_9p_cp_759_band5!$AM$7,stack_9p_cp_759_band5!$AM$8,stack_9p_cp_759_band5!$AM$9,stack_9p_cp_759_band5!$AM$10,stack_9p_cp_759_band5!$AM$11,stack_9p_cp_759_band5!$AM$12,stack_9p_cp_759_band5!$AM$13)</c:f>
              <c:numCache>
                <c:formatCode>General</c:formatCode>
                <c:ptCount val="10"/>
                <c:pt idx="0">
                  <c:v>6206.9068361566869</c:v>
                </c:pt>
                <c:pt idx="1">
                  <c:v>977.52077185881717</c:v>
                </c:pt>
                <c:pt idx="2">
                  <c:v>608.81735960872129</c:v>
                </c:pt>
                <c:pt idx="3">
                  <c:v>3108.92680126909</c:v>
                </c:pt>
                <c:pt idx="4">
                  <c:v>1358.3428689741452</c:v>
                </c:pt>
                <c:pt idx="5">
                  <c:v>507.85561479053405</c:v>
                </c:pt>
                <c:pt idx="6">
                  <c:v>2362.0902882150203</c:v>
                </c:pt>
                <c:pt idx="7">
                  <c:v>411.45415428041844</c:v>
                </c:pt>
                <c:pt idx="8">
                  <c:v>179.43908647686021</c:v>
                </c:pt>
                <c:pt idx="9">
                  <c:v>750101.06840259314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0-46DB-B181-530DA779E03B}"/>
            </c:ext>
          </c:extLst>
        </c:ser>
        <c:ser>
          <c:idx val="2"/>
          <c:order val="1"/>
          <c:yVal>
            <c:numRef>
              <c:f>(stack_9p_cp_759_band5!$AN$21,stack_9p_cp_759_band5!$AN$22,stack_9p_cp_759_band5!$AN$23,stack_9p_cp_759_band5!$AN$24,stack_9p_cp_759_band5!$AN$25,stack_9p_cp_759_band5!$AN$26,stack_9p_cp_759_band5!$AN$27,stack_9p_cp_759_band5!$AN$28,stack_9p_cp_759_band5!$AN$29,stack_9p_cp_759_band5!$AN$30,stack_9p_cp_759_band5!$AN$31)</c:f>
              <c:numCache>
                <c:formatCode>General</c:formatCode>
                <c:ptCount val="11"/>
                <c:pt idx="0">
                  <c:v>3.5327021922317434E+17</c:v>
                </c:pt>
                <c:pt idx="1">
                  <c:v>7459418297868363</c:v>
                </c:pt>
                <c:pt idx="2">
                  <c:v>1411019829595188.3</c:v>
                </c:pt>
                <c:pt idx="3">
                  <c:v>1016183914590720.1</c:v>
                </c:pt>
                <c:pt idx="4">
                  <c:v>5.3095741371327096E+16</c:v>
                </c:pt>
                <c:pt idx="5">
                  <c:v>2071412751521599.3</c:v>
                </c:pt>
                <c:pt idx="6">
                  <c:v>4.1119965236908531E+17</c:v>
                </c:pt>
                <c:pt idx="7">
                  <c:v>1.32375227980363E+16</c:v>
                </c:pt>
                <c:pt idx="8">
                  <c:v>3.666585861792456E+16</c:v>
                </c:pt>
                <c:pt idx="9">
                  <c:v>1.1456537322374264E+16</c:v>
                </c:pt>
                <c:pt idx="10">
                  <c:v>938896819198267.5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0-46DB-B181-530DA779E03B}"/>
            </c:ext>
          </c:extLst>
        </c:ser>
        <c:ser>
          <c:idx val="3"/>
          <c:order val="2"/>
          <c:yVal>
            <c:numRef>
              <c:f>(stack_9p_cp_759_band5!$AR$39,stack_9p_cp_759_band5!$AR$40,stack_9p_cp_759_band5!$AR$41,stack_9p_cp_759_band5!$AR$42,stack_9p_cp_759_band5!$AR$43,stack_9p_cp_759_band5!$AR$44,stack_9p_cp_759_band5!$AR$45,stack_9p_cp_759_band5!$AR$46,stack_9p_cp_759_band5!$AR$47,stack_9p_cp_759_band5!$AR$48,stack_9p_cp_759_band5!$AR$49,stack_9p_cp_759_band5!$AR$50)</c:f>
              <c:numCache>
                <c:formatCode>General</c:formatCode>
                <c:ptCount val="12"/>
                <c:pt idx="0">
                  <c:v>3.2656997749139175E+22</c:v>
                </c:pt>
                <c:pt idx="1">
                  <c:v>4.2006205706413598E+20</c:v>
                </c:pt>
                <c:pt idx="2">
                  <c:v>3.0057912905408422E+19</c:v>
                </c:pt>
                <c:pt idx="3">
                  <c:v>2.1979371017152938E+19</c:v>
                </c:pt>
                <c:pt idx="4">
                  <c:v>1.2565995003628406E+20</c:v>
                </c:pt>
                <c:pt idx="5">
                  <c:v>1.3381757631916716E+21</c:v>
                </c:pt>
                <c:pt idx="6">
                  <c:v>8.7782192055426199E+21</c:v>
                </c:pt>
                <c:pt idx="7">
                  <c:v>6.2643914738017311E+18</c:v>
                </c:pt>
                <c:pt idx="8">
                  <c:v>2.6947324345183247E+20</c:v>
                </c:pt>
                <c:pt idx="9">
                  <c:v>3.5525096607953945E+20</c:v>
                </c:pt>
                <c:pt idx="10">
                  <c:v>6.7631329962949791E+20</c:v>
                </c:pt>
                <c:pt idx="11">
                  <c:v>5.9232929859192462E+20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0-46DB-B181-530DA779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5520"/>
        <c:axId val="305015912"/>
      </c:scatterChart>
      <c:valAx>
        <c:axId val="30501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5912"/>
        <c:crosses val="autoZero"/>
        <c:crossBetween val="midCat"/>
      </c:valAx>
      <c:valAx>
        <c:axId val="30501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5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5!$AA$4,stack_9p_cp_759_band5!$AB$4,stack_9p_cp_759_band5!$AC$4,stack_9p_cp_759_band5!$AD$4,stack_9p_cp_759_band5!$AE$4,stack_9p_cp_759_band5!$AF$4,stack_9p_cp_759_band5!$AG$4,stack_9p_cp_759_band5!$AH$4,stack_9p_cp_759_band5!$AI$4,stack_9p_cp_759_band5!$AJ$4)</c:f>
              <c:numCache>
                <c:formatCode>General</c:formatCode>
                <c:ptCount val="10"/>
                <c:pt idx="0">
                  <c:v>3.533167392945328</c:v>
                </c:pt>
                <c:pt idx="1">
                  <c:v>77.728124501059654</c:v>
                </c:pt>
                <c:pt idx="2">
                  <c:v>3.8705013140088962</c:v>
                </c:pt>
                <c:pt idx="3">
                  <c:v>1.6883207998569285</c:v>
                </c:pt>
                <c:pt idx="4">
                  <c:v>-4.2955232060651021</c:v>
                </c:pt>
                <c:pt idx="5">
                  <c:v>-5.8018938191653726</c:v>
                </c:pt>
                <c:pt idx="6">
                  <c:v>2.7216211287315626</c:v>
                </c:pt>
                <c:pt idx="7">
                  <c:v>1.9706501321969629</c:v>
                </c:pt>
                <c:pt idx="8">
                  <c:v>7.3710025629946188</c:v>
                </c:pt>
                <c:pt idx="9">
                  <c:v>-4.1467052625714462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C4-4CBE-93BF-7BCD83910059}"/>
            </c:ext>
          </c:extLst>
        </c:ser>
        <c:ser>
          <c:idx val="2"/>
          <c:order val="1"/>
          <c:yVal>
            <c:numRef>
              <c:f>(stack_9p_cp_759_band5!$AA$21,stack_9p_cp_759_band5!$AB$21,stack_9p_cp_759_band5!$AC$21,stack_9p_cp_759_band5!$AD$21,stack_9p_cp_759_band5!$AE$21,stack_9p_cp_759_band5!$AF$21,stack_9p_cp_759_band5!$AG$21,stack_9p_cp_759_band5!$AH$21,stack_9p_cp_759_band5!$AI$21,stack_9p_cp_759_band5!$AJ$21,stack_9p_cp_759_band5!$AK$21)</c:f>
              <c:numCache>
                <c:formatCode>General</c:formatCode>
                <c:ptCount val="11"/>
                <c:pt idx="0">
                  <c:v>3.8856118776389428</c:v>
                </c:pt>
                <c:pt idx="1">
                  <c:v>32.917676901655952</c:v>
                </c:pt>
                <c:pt idx="2">
                  <c:v>4.0428011021675676</c:v>
                </c:pt>
                <c:pt idx="3">
                  <c:v>1.6552001225807702</c:v>
                </c:pt>
                <c:pt idx="4">
                  <c:v>-25.448453085425186</c:v>
                </c:pt>
                <c:pt idx="5">
                  <c:v>-4.0591755338417581</c:v>
                </c:pt>
                <c:pt idx="6">
                  <c:v>-8.052130420771654</c:v>
                </c:pt>
                <c:pt idx="7">
                  <c:v>1.6977543674118023</c:v>
                </c:pt>
                <c:pt idx="8">
                  <c:v>4.2441511684422286</c:v>
                </c:pt>
                <c:pt idx="9">
                  <c:v>-594360351.27754676</c:v>
                </c:pt>
                <c:pt idx="10">
                  <c:v>-2447866.908906186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C4-4CBE-93BF-7BCD83910059}"/>
            </c:ext>
          </c:extLst>
        </c:ser>
        <c:ser>
          <c:idx val="3"/>
          <c:order val="2"/>
          <c:yVal>
            <c:numRef>
              <c:f>(stack_9p_cp_759_band5!$AA$21,stack_9p_cp_759_band5!$AB$21,stack_9p_cp_759_band5!$AC$21,stack_9p_cp_759_band5!$AD$21,stack_9p_cp_759_band5!$AE$21,stack_9p_cp_759_band5!$AF$21,stack_9p_cp_759_band5!$AG$21,stack_9p_cp_759_band5!$AH$21,stack_9p_cp_759_band5!$AI$21,stack_9p_cp_759_band5!$AJ$21,stack_9p_cp_759_band5!$AK$21)</c:f>
              <c:numCache>
                <c:formatCode>General</c:formatCode>
                <c:ptCount val="11"/>
                <c:pt idx="0">
                  <c:v>3.8856118776389428</c:v>
                </c:pt>
                <c:pt idx="1">
                  <c:v>32.917676901655952</c:v>
                </c:pt>
                <c:pt idx="2">
                  <c:v>4.0428011021675676</c:v>
                </c:pt>
                <c:pt idx="3">
                  <c:v>1.6552001225807702</c:v>
                </c:pt>
                <c:pt idx="4">
                  <c:v>-25.448453085425186</c:v>
                </c:pt>
                <c:pt idx="5">
                  <c:v>-4.0591755338417581</c:v>
                </c:pt>
                <c:pt idx="6">
                  <c:v>-8.052130420771654</c:v>
                </c:pt>
                <c:pt idx="7">
                  <c:v>1.6977543674118023</c:v>
                </c:pt>
                <c:pt idx="8">
                  <c:v>4.2441511684422286</c:v>
                </c:pt>
                <c:pt idx="9">
                  <c:v>-594360351.27754676</c:v>
                </c:pt>
                <c:pt idx="10">
                  <c:v>-2447866.908906186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C4-4CBE-93BF-7BCD83910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2776"/>
        <c:axId val="305016696"/>
      </c:scatterChart>
      <c:valAx>
        <c:axId val="30501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6696"/>
        <c:crosses val="autoZero"/>
        <c:crossBetween val="midCat"/>
      </c:valAx>
      <c:valAx>
        <c:axId val="30501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2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(stack_9p_cp_759_band3!$AX$17,stack_9p_cp_759_band3!$AY$17,stack_9p_cp_759_band3!$AZ$17,stack_9p_cp_759_band3!$BA$17,stack_9p_cp_759_band3!$BB$17,stack_9p_cp_759_band3!$BC$17,stack_9p_cp_759_band3!$BD$17,stack_9p_cp_759_band3!$BE$17,stack_9p_cp_759_band3!$BF$17)</c:f>
              <c:numCache>
                <c:formatCode>General</c:formatCode>
                <c:ptCount val="9"/>
                <c:pt idx="0">
                  <c:v>10.150519503942153</c:v>
                </c:pt>
                <c:pt idx="1">
                  <c:v>19.025629105925841</c:v>
                </c:pt>
                <c:pt idx="2">
                  <c:v>12.168944389929123</c:v>
                </c:pt>
                <c:pt idx="3">
                  <c:v>14.358712803763177</c:v>
                </c:pt>
                <c:pt idx="4">
                  <c:v>14.523454491467977</c:v>
                </c:pt>
                <c:pt idx="5">
                  <c:v>14.557060709057241</c:v>
                </c:pt>
                <c:pt idx="6">
                  <c:v>15.109794128689121</c:v>
                </c:pt>
                <c:pt idx="7">
                  <c:v>13.670788102393031</c:v>
                </c:pt>
                <c:pt idx="8">
                  <c:v>15.833902720511368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5-4BAB-BBA8-AEEAFDA897BA}"/>
            </c:ext>
          </c:extLst>
        </c:ser>
        <c:ser>
          <c:idx val="1"/>
          <c:order val="1"/>
          <c:yVal>
            <c:numRef>
              <c:f>(stack_9p_cp_759_band3!$AX$33,stack_9p_cp_759_band3!$AY$33,stack_9p_cp_759_band3!$AZ$33,stack_9p_cp_759_band3!$BA$33,stack_9p_cp_759_band3!$BB$33,stack_9p_cp_759_band3!$BC$33,stack_9p_cp_759_band3!$BD$33,stack_9p_cp_759_band3!$BE$33,stack_9p_cp_759_band3!$BF$33,stack_9p_cp_759_band3!$BG$33)</c:f>
              <c:numCache>
                <c:formatCode>General</c:formatCode>
                <c:ptCount val="10"/>
                <c:pt idx="0">
                  <c:v>15.777499276255842</c:v>
                </c:pt>
                <c:pt idx="1">
                  <c:v>12.663950062303506</c:v>
                </c:pt>
                <c:pt idx="2">
                  <c:v>24.907029824615037</c:v>
                </c:pt>
                <c:pt idx="3">
                  <c:v>15.350433713843039</c:v>
                </c:pt>
                <c:pt idx="4">
                  <c:v>22.171666657185149</c:v>
                </c:pt>
                <c:pt idx="5">
                  <c:v>15.748989764065367</c:v>
                </c:pt>
                <c:pt idx="6">
                  <c:v>19.152071836909602</c:v>
                </c:pt>
                <c:pt idx="7">
                  <c:v>16.95508120498156</c:v>
                </c:pt>
                <c:pt idx="8">
                  <c:v>17.96380028801142</c:v>
                </c:pt>
                <c:pt idx="9">
                  <c:v>38.710511659500241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45-4BAB-BBA8-AEEAFDA897BA}"/>
            </c:ext>
          </c:extLst>
        </c:ser>
        <c:ser>
          <c:idx val="2"/>
          <c:order val="2"/>
          <c:yVal>
            <c:numRef>
              <c:f>(stack_9p_cp_759_band3!$AX$51,stack_9p_cp_759_band3!$AY$51,stack_9p_cp_759_band3!$AZ$51,stack_9p_cp_759_band3!$BA$51,stack_9p_cp_759_band3!$BB$51,stack_9p_cp_759_band3!$BC$51,stack_9p_cp_759_band3!$BD$51,stack_9p_cp_759_band3!$BE$51,stack_9p_cp_759_band3!$BF$51,stack_9p_cp_759_band3!$BG$51,stack_9p_cp_759_band3!$BH$51)</c:f>
              <c:numCache>
                <c:formatCode>General</c:formatCode>
                <c:ptCount val="11"/>
                <c:pt idx="0">
                  <c:v>18.173612832921133</c:v>
                </c:pt>
                <c:pt idx="1">
                  <c:v>16.662337772716803</c:v>
                </c:pt>
                <c:pt idx="2">
                  <c:v>24.732735173773342</c:v>
                </c:pt>
                <c:pt idx="3">
                  <c:v>19.01626740504814</c:v>
                </c:pt>
                <c:pt idx="4">
                  <c:v>20.373380315481846</c:v>
                </c:pt>
                <c:pt idx="5">
                  <c:v>19.08459110631879</c:v>
                </c:pt>
                <c:pt idx="6">
                  <c:v>21.344095509459361</c:v>
                </c:pt>
                <c:pt idx="7">
                  <c:v>19.35416565183105</c:v>
                </c:pt>
                <c:pt idx="8">
                  <c:v>23.968947466867917</c:v>
                </c:pt>
                <c:pt idx="9">
                  <c:v>185.88073654722189</c:v>
                </c:pt>
                <c:pt idx="10">
                  <c:v>189.72693181107209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45-4BAB-BBA8-AEEAFDA897BA}"/>
            </c:ext>
          </c:extLst>
        </c:ser>
        <c:ser>
          <c:idx val="3"/>
          <c:order val="3"/>
          <c:yVal>
            <c:numRef>
              <c:f>(stack_9p_cp_759_band3!$AX$70,stack_9p_cp_759_band3!$AY$70,stack_9p_cp_759_band3!$AZ$70,stack_9p_cp_759_band3!$BA$70,stack_9p_cp_759_band3!$BB$70,stack_9p_cp_759_band3!$BC$70,stack_9p_cp_759_band3!$BD$70,stack_9p_cp_759_band3!$BE$70,stack_9p_cp_759_band3!$BF$70,stack_9p_cp_759_band3!$BG$70,stack_9p_cp_759_band3!$BH$70,stack_9p_cp_759_band3!$BI$70)</c:f>
              <c:numCache>
                <c:formatCode>General</c:formatCode>
                <c:ptCount val="12"/>
                <c:pt idx="0">
                  <c:v>21.039520796298632</c:v>
                </c:pt>
                <c:pt idx="1">
                  <c:v>23.552802382813258</c:v>
                </c:pt>
                <c:pt idx="2">
                  <c:v>23.081080175529308</c:v>
                </c:pt>
                <c:pt idx="3">
                  <c:v>29.031392400812329</c:v>
                </c:pt>
                <c:pt idx="4">
                  <c:v>22.767642889995042</c:v>
                </c:pt>
                <c:pt idx="5">
                  <c:v>27.738886807301085</c:v>
                </c:pt>
                <c:pt idx="6">
                  <c:v>24.531447829897669</c:v>
                </c:pt>
                <c:pt idx="7">
                  <c:v>34.619543359153752</c:v>
                </c:pt>
                <c:pt idx="8">
                  <c:v>24.32117293776346</c:v>
                </c:pt>
                <c:pt idx="9">
                  <c:v>219.79400033827889</c:v>
                </c:pt>
                <c:pt idx="10">
                  <c:v>174.99408189619825</c:v>
                </c:pt>
                <c:pt idx="11">
                  <c:v>189.86459114610349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45-4BAB-BBA8-AEEAFDA8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0424"/>
        <c:axId val="305010816"/>
      </c:scatterChart>
      <c:valAx>
        <c:axId val="30501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0816"/>
        <c:crosses val="autoZero"/>
        <c:crossBetween val="midCat"/>
      </c:valAx>
      <c:valAx>
        <c:axId val="30501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0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stack_9p_cp_759_band5!$AA$39:$AL$39</c:f>
              <c:numCache>
                <c:formatCode>General</c:formatCode>
                <c:ptCount val="12"/>
                <c:pt idx="0">
                  <c:v>4.2883421598106493</c:v>
                </c:pt>
                <c:pt idx="1">
                  <c:v>30.01310097054542</c:v>
                </c:pt>
                <c:pt idx="2">
                  <c:v>4.2558445271516394</c:v>
                </c:pt>
                <c:pt idx="3">
                  <c:v>-7.5814749166261155</c:v>
                </c:pt>
                <c:pt idx="4">
                  <c:v>-25.851556573932836</c:v>
                </c:pt>
                <c:pt idx="5">
                  <c:v>1.9967724044802733</c:v>
                </c:pt>
                <c:pt idx="6">
                  <c:v>-9.5891576718276763</c:v>
                </c:pt>
                <c:pt idx="7">
                  <c:v>-8.7253292167115113</c:v>
                </c:pt>
                <c:pt idx="8">
                  <c:v>-67.458521554387701</c:v>
                </c:pt>
                <c:pt idx="9">
                  <c:v>180712426277.47488</c:v>
                </c:pt>
                <c:pt idx="10">
                  <c:v>129364698.48013236</c:v>
                </c:pt>
                <c:pt idx="11">
                  <c:v>-1679930.7794576159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5-41EF-ADFD-4AD9D0EB74C0}"/>
            </c:ext>
          </c:extLst>
        </c:ser>
        <c:ser>
          <c:idx val="1"/>
          <c:order val="1"/>
          <c:invertIfNegative val="0"/>
          <c:val>
            <c:numRef>
              <c:f>stack_9p_cp_759_band5!$AA$40:$AL$40</c:f>
              <c:numCache>
                <c:formatCode>General</c:formatCode>
                <c:ptCount val="12"/>
                <c:pt idx="0">
                  <c:v>3.955190291486931</c:v>
                </c:pt>
                <c:pt idx="1">
                  <c:v>4.0468884121075392</c:v>
                </c:pt>
                <c:pt idx="2">
                  <c:v>-3.5607908551742571</c:v>
                </c:pt>
                <c:pt idx="3">
                  <c:v>-12.269771465020114</c:v>
                </c:pt>
                <c:pt idx="4">
                  <c:v>4.5937459896317119</c:v>
                </c:pt>
                <c:pt idx="5">
                  <c:v>-2.1052726434796094</c:v>
                </c:pt>
                <c:pt idx="6">
                  <c:v>-2.9685238223104311</c:v>
                </c:pt>
                <c:pt idx="7">
                  <c:v>-45.248032457067886</c:v>
                </c:pt>
                <c:pt idx="8">
                  <c:v>-7.4255366472479345</c:v>
                </c:pt>
                <c:pt idx="9">
                  <c:v>-20495391691.507439</c:v>
                </c:pt>
                <c:pt idx="10">
                  <c:v>31246199.523150336</c:v>
                </c:pt>
                <c:pt idx="11">
                  <c:v>-388380.24607519468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5-41EF-ADFD-4AD9D0EB74C0}"/>
            </c:ext>
          </c:extLst>
        </c:ser>
        <c:ser>
          <c:idx val="2"/>
          <c:order val="2"/>
          <c:invertIfNegative val="0"/>
          <c:val>
            <c:numRef>
              <c:f>stack_9p_cp_759_band5!$AA$41:$AL$41</c:f>
              <c:numCache>
                <c:formatCode>General</c:formatCode>
                <c:ptCount val="12"/>
                <c:pt idx="0">
                  <c:v>3.9266769148956118</c:v>
                </c:pt>
                <c:pt idx="1">
                  <c:v>4.676006462299668</c:v>
                </c:pt>
                <c:pt idx="2">
                  <c:v>-6.1320172730950357</c:v>
                </c:pt>
                <c:pt idx="3">
                  <c:v>-1.4341960361073069</c:v>
                </c:pt>
                <c:pt idx="4">
                  <c:v>34.520022030353722</c:v>
                </c:pt>
                <c:pt idx="5">
                  <c:v>9.8875360386959326</c:v>
                </c:pt>
                <c:pt idx="6">
                  <c:v>-6.1511163153674717</c:v>
                </c:pt>
                <c:pt idx="7">
                  <c:v>-5.7039569236413454</c:v>
                </c:pt>
                <c:pt idx="8">
                  <c:v>3.6516580204093718</c:v>
                </c:pt>
                <c:pt idx="9">
                  <c:v>5482489805.8329449</c:v>
                </c:pt>
                <c:pt idx="10">
                  <c:v>-14778386.179913541</c:v>
                </c:pt>
                <c:pt idx="11">
                  <c:v>183434.39295670865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5-41EF-ADFD-4AD9D0EB74C0}"/>
            </c:ext>
          </c:extLst>
        </c:ser>
        <c:ser>
          <c:idx val="3"/>
          <c:order val="3"/>
          <c:invertIfNegative val="0"/>
          <c:val>
            <c:numRef>
              <c:f>stack_9p_cp_759_band5!#REF!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45-41EF-ADFD-4AD9D0EB74C0}"/>
            </c:ext>
          </c:extLst>
        </c:ser>
        <c:ser>
          <c:idx val="4"/>
          <c:order val="4"/>
          <c:invertIfNegative val="0"/>
          <c:val>
            <c:numRef>
              <c:f>stack_9p_cp_759_band5!$AA$42:$AL$42</c:f>
              <c:numCache>
                <c:formatCode>General</c:formatCode>
                <c:ptCount val="12"/>
                <c:pt idx="0">
                  <c:v>4.0098011723835167</c:v>
                </c:pt>
                <c:pt idx="1">
                  <c:v>5.4904981958669312</c:v>
                </c:pt>
                <c:pt idx="2">
                  <c:v>40.854944579529793</c:v>
                </c:pt>
                <c:pt idx="3">
                  <c:v>-4.4852332455948067</c:v>
                </c:pt>
                <c:pt idx="4">
                  <c:v>4.7282369429054203</c:v>
                </c:pt>
                <c:pt idx="5">
                  <c:v>3.534894238790542</c:v>
                </c:pt>
                <c:pt idx="6">
                  <c:v>6.2457464456541274</c:v>
                </c:pt>
                <c:pt idx="7">
                  <c:v>2.6727178716627287</c:v>
                </c:pt>
                <c:pt idx="8">
                  <c:v>-2.7158516703857782</c:v>
                </c:pt>
                <c:pt idx="9">
                  <c:v>-4688206112.13626</c:v>
                </c:pt>
                <c:pt idx="10">
                  <c:v>9718663.7775450349</c:v>
                </c:pt>
                <c:pt idx="11">
                  <c:v>-121883.26546698964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45-41EF-ADFD-4AD9D0EB74C0}"/>
            </c:ext>
          </c:extLst>
        </c:ser>
        <c:ser>
          <c:idx val="5"/>
          <c:order val="5"/>
          <c:invertIfNegative val="0"/>
          <c:val>
            <c:numRef>
              <c:f>stack_9p_cp_759_band5!$AA$43:$AL$43</c:f>
              <c:numCache>
                <c:formatCode>General</c:formatCode>
                <c:ptCount val="12"/>
                <c:pt idx="0">
                  <c:v>3.9492595235705594</c:v>
                </c:pt>
                <c:pt idx="1">
                  <c:v>12.185361770515494</c:v>
                </c:pt>
                <c:pt idx="2">
                  <c:v>22.196615146612885</c:v>
                </c:pt>
                <c:pt idx="3">
                  <c:v>-4.9008269075681374</c:v>
                </c:pt>
                <c:pt idx="4">
                  <c:v>13.815518210197522</c:v>
                </c:pt>
                <c:pt idx="5">
                  <c:v>-4.0850011543097473</c:v>
                </c:pt>
                <c:pt idx="6">
                  <c:v>1.6433085038843604</c:v>
                </c:pt>
                <c:pt idx="7">
                  <c:v>-7.0843127142026887</c:v>
                </c:pt>
                <c:pt idx="8">
                  <c:v>-7.3545442027520771</c:v>
                </c:pt>
                <c:pt idx="9">
                  <c:v>-11209796636.467758</c:v>
                </c:pt>
                <c:pt idx="10">
                  <c:v>20232142.372929573</c:v>
                </c:pt>
                <c:pt idx="11">
                  <c:v>-256388.76974888894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45-41EF-ADFD-4AD9D0EB74C0}"/>
            </c:ext>
          </c:extLst>
        </c:ser>
        <c:ser>
          <c:idx val="6"/>
          <c:order val="6"/>
          <c:invertIfNegative val="0"/>
          <c:val>
            <c:numRef>
              <c:f>stack_9p_cp_759_band5!#REF!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45-41EF-ADFD-4AD9D0EB74C0}"/>
            </c:ext>
          </c:extLst>
        </c:ser>
        <c:ser>
          <c:idx val="7"/>
          <c:order val="7"/>
          <c:invertIfNegative val="0"/>
          <c:val>
            <c:numRef>
              <c:f>stack_9p_cp_759_band5!$AA$44:$AL$44</c:f>
              <c:numCache>
                <c:formatCode>General</c:formatCode>
                <c:ptCount val="12"/>
                <c:pt idx="0">
                  <c:v>4.0745202270660874</c:v>
                </c:pt>
                <c:pt idx="1">
                  <c:v>7.3753709312135296</c:v>
                </c:pt>
                <c:pt idx="2">
                  <c:v>-4.4694789096215857</c:v>
                </c:pt>
                <c:pt idx="3">
                  <c:v>5.20508766121341</c:v>
                </c:pt>
                <c:pt idx="4">
                  <c:v>-3.7433490798610749</c:v>
                </c:pt>
                <c:pt idx="5">
                  <c:v>-847.05001794922396</c:v>
                </c:pt>
                <c:pt idx="6">
                  <c:v>-2.0588192249981336</c:v>
                </c:pt>
                <c:pt idx="7">
                  <c:v>10.732093018215684</c:v>
                </c:pt>
                <c:pt idx="8">
                  <c:v>-24.482457794416529</c:v>
                </c:pt>
                <c:pt idx="9">
                  <c:v>36569976584.975021</c:v>
                </c:pt>
                <c:pt idx="10">
                  <c:v>-900686161.34611535</c:v>
                </c:pt>
                <c:pt idx="11">
                  <c:v>36608807.803868458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45-41EF-ADFD-4AD9D0EB74C0}"/>
            </c:ext>
          </c:extLst>
        </c:ser>
        <c:ser>
          <c:idx val="8"/>
          <c:order val="8"/>
          <c:invertIfNegative val="0"/>
          <c:val>
            <c:numRef>
              <c:f>stack_9p_cp_759_band5!#REF!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45-41EF-ADFD-4AD9D0EB74C0}"/>
            </c:ext>
          </c:extLst>
        </c:ser>
        <c:ser>
          <c:idx val="9"/>
          <c:order val="9"/>
          <c:invertIfNegative val="0"/>
          <c:val>
            <c:numRef>
              <c:f>stack_9p_cp_759_band5!$AA$45:$AL$45</c:f>
              <c:numCache>
                <c:formatCode>General</c:formatCode>
                <c:ptCount val="12"/>
                <c:pt idx="0">
                  <c:v>4.0862515507942661</c:v>
                </c:pt>
                <c:pt idx="1">
                  <c:v>4.6969659045774801</c:v>
                </c:pt>
                <c:pt idx="2">
                  <c:v>-6.6752064782729663</c:v>
                </c:pt>
                <c:pt idx="3">
                  <c:v>4.7536162249794467</c:v>
                </c:pt>
                <c:pt idx="4">
                  <c:v>-2.9260434855351338</c:v>
                </c:pt>
                <c:pt idx="5">
                  <c:v>-4.379721169555526</c:v>
                </c:pt>
                <c:pt idx="6">
                  <c:v>3.2665834714541342</c:v>
                </c:pt>
                <c:pt idx="7">
                  <c:v>-2.4089923525173145</c:v>
                </c:pt>
                <c:pt idx="8">
                  <c:v>-21.659322228514682</c:v>
                </c:pt>
                <c:pt idx="9">
                  <c:v>-93692128087.070862</c:v>
                </c:pt>
                <c:pt idx="10">
                  <c:v>65874009.973874882</c:v>
                </c:pt>
                <c:pt idx="11">
                  <c:v>-820571.21512908128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45-41EF-ADFD-4AD9D0EB74C0}"/>
            </c:ext>
          </c:extLst>
        </c:ser>
        <c:ser>
          <c:idx val="10"/>
          <c:order val="10"/>
          <c:invertIfNegative val="0"/>
          <c:val>
            <c:numRef>
              <c:f>stack_9p_cp_759_band5!$AA$46:$AL$46</c:f>
              <c:numCache>
                <c:formatCode>General</c:formatCode>
                <c:ptCount val="12"/>
                <c:pt idx="0">
                  <c:v>4.0130248029074052</c:v>
                </c:pt>
                <c:pt idx="1">
                  <c:v>9.0772605575440366</c:v>
                </c:pt>
                <c:pt idx="2">
                  <c:v>-58.625453036693777</c:v>
                </c:pt>
                <c:pt idx="3">
                  <c:v>8.9314172472372739</c:v>
                </c:pt>
                <c:pt idx="4">
                  <c:v>-10.879640228222966</c:v>
                </c:pt>
                <c:pt idx="5">
                  <c:v>-5.7243528698376327</c:v>
                </c:pt>
                <c:pt idx="6">
                  <c:v>5.2252968219186595</c:v>
                </c:pt>
                <c:pt idx="7">
                  <c:v>1.514240950423968</c:v>
                </c:pt>
                <c:pt idx="8">
                  <c:v>1.7446294956087831</c:v>
                </c:pt>
                <c:pt idx="9">
                  <c:v>2502868972.2053394</c:v>
                </c:pt>
                <c:pt idx="10">
                  <c:v>-6194814.0418589879</c:v>
                </c:pt>
                <c:pt idx="11">
                  <c:v>77797.823367419536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45-41EF-ADFD-4AD9D0EB74C0}"/>
            </c:ext>
          </c:extLst>
        </c:ser>
        <c:ser>
          <c:idx val="11"/>
          <c:order val="11"/>
          <c:invertIfNegative val="0"/>
          <c:val>
            <c:numRef>
              <c:f>stack_9p_cp_759_band5!$AA$47:$AL$47</c:f>
              <c:numCache>
                <c:formatCode>General</c:formatCode>
                <c:ptCount val="12"/>
                <c:pt idx="0">
                  <c:v>3.9331007833092588</c:v>
                </c:pt>
                <c:pt idx="1">
                  <c:v>4.5658734105338183</c:v>
                </c:pt>
                <c:pt idx="2">
                  <c:v>-7.466451801632485</c:v>
                </c:pt>
                <c:pt idx="3">
                  <c:v>3.8501457391036458</c:v>
                </c:pt>
                <c:pt idx="4">
                  <c:v>-2.4638495384480441</c:v>
                </c:pt>
                <c:pt idx="5">
                  <c:v>2.3433745333051994</c:v>
                </c:pt>
                <c:pt idx="6">
                  <c:v>10.747600995180221</c:v>
                </c:pt>
                <c:pt idx="7">
                  <c:v>-11.11764428445545</c:v>
                </c:pt>
                <c:pt idx="8">
                  <c:v>24.293150765653284</c:v>
                </c:pt>
                <c:pt idx="9">
                  <c:v>16415508250.436813</c:v>
                </c:pt>
                <c:pt idx="10">
                  <c:v>-65815106.565885551</c:v>
                </c:pt>
                <c:pt idx="11">
                  <c:v>838702.05311362667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45-41EF-ADFD-4AD9D0EB74C0}"/>
            </c:ext>
          </c:extLst>
        </c:ser>
        <c:ser>
          <c:idx val="12"/>
          <c:order val="12"/>
          <c:invertIfNegative val="0"/>
          <c:val>
            <c:numRef>
              <c:f>stack_9p_cp_759_band5!#REF!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45-41EF-ADFD-4AD9D0EB74C0}"/>
            </c:ext>
          </c:extLst>
        </c:ser>
        <c:ser>
          <c:idx val="13"/>
          <c:order val="13"/>
          <c:invertIfNegative val="0"/>
          <c:val>
            <c:numRef>
              <c:f>stack_9p_cp_759_band5!#REF!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A45-41EF-ADFD-4AD9D0EB74C0}"/>
            </c:ext>
          </c:extLst>
        </c:ser>
        <c:ser>
          <c:idx val="14"/>
          <c:order val="14"/>
          <c:invertIfNegative val="0"/>
          <c:val>
            <c:numRef>
              <c:f>stack_9p_cp_759_band5!#REF!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A45-41EF-ADFD-4AD9D0EB74C0}"/>
            </c:ext>
          </c:extLst>
        </c:ser>
        <c:ser>
          <c:idx val="15"/>
          <c:order val="15"/>
          <c:invertIfNegative val="0"/>
          <c:val>
            <c:numRef>
              <c:f>stack_9p_cp_759_band5!#REF!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A45-41EF-ADFD-4AD9D0EB74C0}"/>
            </c:ext>
          </c:extLst>
        </c:ser>
        <c:ser>
          <c:idx val="16"/>
          <c:order val="16"/>
          <c:invertIfNegative val="0"/>
          <c:val>
            <c:numRef>
              <c:f>stack_9p_cp_759_band5!$AA$48:$AL$48</c:f>
              <c:numCache>
                <c:formatCode>General</c:formatCode>
                <c:ptCount val="12"/>
                <c:pt idx="0">
                  <c:v>2.8582601959435219</c:v>
                </c:pt>
                <c:pt idx="1">
                  <c:v>-1.185671780442211</c:v>
                </c:pt>
                <c:pt idx="2">
                  <c:v>-4.5404878141865588</c:v>
                </c:pt>
                <c:pt idx="3">
                  <c:v>-5.6880260753528962</c:v>
                </c:pt>
                <c:pt idx="4">
                  <c:v>-4.7107921905408441</c:v>
                </c:pt>
                <c:pt idx="5">
                  <c:v>-24.769871079866583</c:v>
                </c:pt>
                <c:pt idx="6">
                  <c:v>229.7224855291874</c:v>
                </c:pt>
                <c:pt idx="7">
                  <c:v>-160.43890665403111</c:v>
                </c:pt>
                <c:pt idx="8">
                  <c:v>45.321062013282898</c:v>
                </c:pt>
                <c:pt idx="9">
                  <c:v>18847659818.996456</c:v>
                </c:pt>
                <c:pt idx="10">
                  <c:v>-129163019.90690774</c:v>
                </c:pt>
                <c:pt idx="11">
                  <c:v>1530102.7260460272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A45-41EF-ADFD-4AD9D0EB74C0}"/>
            </c:ext>
          </c:extLst>
        </c:ser>
        <c:ser>
          <c:idx val="17"/>
          <c:order val="17"/>
          <c:invertIfNegative val="0"/>
          <c:val>
            <c:numRef>
              <c:f>stack_9p_cp_759_band5!$AA$49:$AL$49</c:f>
              <c:numCache>
                <c:formatCode>General</c:formatCode>
                <c:ptCount val="12"/>
                <c:pt idx="0">
                  <c:v>2.652305670254357</c:v>
                </c:pt>
                <c:pt idx="1">
                  <c:v>-8.0913389524089236</c:v>
                </c:pt>
                <c:pt idx="2">
                  <c:v>-4.2149098891759369</c:v>
                </c:pt>
                <c:pt idx="3">
                  <c:v>2.3511514768467334</c:v>
                </c:pt>
                <c:pt idx="4">
                  <c:v>1.6950434845391655</c:v>
                </c:pt>
                <c:pt idx="5">
                  <c:v>6.0931046826741362</c:v>
                </c:pt>
                <c:pt idx="6">
                  <c:v>46.076497832654574</c:v>
                </c:pt>
                <c:pt idx="7">
                  <c:v>-35.36028597442548</c:v>
                </c:pt>
                <c:pt idx="8">
                  <c:v>-6.9565159393205915</c:v>
                </c:pt>
                <c:pt idx="9">
                  <c:v>-26006006652.945648</c:v>
                </c:pt>
                <c:pt idx="10">
                  <c:v>30289415.548698347</c:v>
                </c:pt>
                <c:pt idx="11">
                  <c:v>-384382.88858364156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A45-41EF-ADFD-4AD9D0EB74C0}"/>
            </c:ext>
          </c:extLst>
        </c:ser>
        <c:ser>
          <c:idx val="18"/>
          <c:order val="18"/>
          <c:invertIfNegative val="0"/>
          <c:val>
            <c:numRef>
              <c:f>stack_9p_cp_759_band5!#REF!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A45-41EF-ADFD-4AD9D0EB74C0}"/>
            </c:ext>
          </c:extLst>
        </c:ser>
        <c:ser>
          <c:idx val="19"/>
          <c:order val="19"/>
          <c:invertIfNegative val="0"/>
          <c:val>
            <c:numRef>
              <c:f>stack_9p_cp_759_band5!$AA$50:$AL$50</c:f>
              <c:numCache>
                <c:formatCode>General</c:formatCode>
                <c:ptCount val="12"/>
                <c:pt idx="0">
                  <c:v>2.362861746819588</c:v>
                </c:pt>
                <c:pt idx="1">
                  <c:v>-23.838191840641354</c:v>
                </c:pt>
                <c:pt idx="2">
                  <c:v>1.2572782972510501</c:v>
                </c:pt>
                <c:pt idx="3">
                  <c:v>9.4510373538061589</c:v>
                </c:pt>
                <c:pt idx="4">
                  <c:v>158.87231133247334</c:v>
                </c:pt>
                <c:pt idx="5">
                  <c:v>-4.8331704214492577</c:v>
                </c:pt>
                <c:pt idx="6">
                  <c:v>-5.2978450751489072</c:v>
                </c:pt>
                <c:pt idx="7">
                  <c:v>-13.770122490495675</c:v>
                </c:pt>
                <c:pt idx="8">
                  <c:v>49.66146080107449</c:v>
                </c:pt>
                <c:pt idx="9">
                  <c:v>24260214975.439701</c:v>
                </c:pt>
                <c:pt idx="10">
                  <c:v>1941901191.6898901</c:v>
                </c:pt>
                <c:pt idx="11">
                  <c:v>-16961694.764188152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A45-41EF-ADFD-4AD9D0EB74C0}"/>
            </c:ext>
          </c:extLst>
        </c:ser>
        <c:ser>
          <c:idx val="20"/>
          <c:order val="20"/>
          <c:invertIfNegative val="0"/>
          <c:val>
            <c:numRef>
              <c:f>stack_9p_cp_759_band5!#REF!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A45-41EF-ADFD-4AD9D0EB74C0}"/>
            </c:ext>
          </c:extLst>
        </c:ser>
        <c:ser>
          <c:idx val="21"/>
          <c:order val="21"/>
          <c:invertIfNegative val="0"/>
          <c:val>
            <c:numRef>
              <c:f>stack_9p_cp_759_band5!#REF!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A45-41EF-ADFD-4AD9D0EB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04762064"/>
        <c:axId val="304762456"/>
        <c:axId val="303523696"/>
      </c:bar3DChart>
      <c:catAx>
        <c:axId val="30476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304762456"/>
        <c:crosses val="autoZero"/>
        <c:auto val="1"/>
        <c:lblAlgn val="ctr"/>
        <c:lblOffset val="100"/>
        <c:noMultiLvlLbl val="0"/>
      </c:catAx>
      <c:valAx>
        <c:axId val="304762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762064"/>
        <c:crosses val="autoZero"/>
        <c:crossBetween val="between"/>
      </c:valAx>
      <c:serAx>
        <c:axId val="30352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04762456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6!$AA$16,stack_9p_cp_759_band6!$AB$16,stack_9p_cp_759_band6!$AC$16,stack_9p_cp_759_band6!$AD$16,stack_9p_cp_759_band6!$AE$16,stack_9p_cp_759_band6!$AF$16,stack_9p_cp_759_band6!$AG$16,stack_9p_cp_759_band6!$AH$16,stack_9p_cp_759_band6!$AI$16,stack_9p_cp_759_band6!$AJ$16)</c:f>
              <c:numCache>
                <c:formatCode>General</c:formatCode>
                <c:ptCount val="10"/>
                <c:pt idx="0">
                  <c:v>122.44288874361396</c:v>
                </c:pt>
                <c:pt idx="1">
                  <c:v>402.18022683495803</c:v>
                </c:pt>
                <c:pt idx="2">
                  <c:v>2129.6148427351877</c:v>
                </c:pt>
                <c:pt idx="3">
                  <c:v>1243.4669762308429</c:v>
                </c:pt>
                <c:pt idx="4">
                  <c:v>5480.7793718325202</c:v>
                </c:pt>
                <c:pt idx="5">
                  <c:v>46178.54757100498</c:v>
                </c:pt>
                <c:pt idx="6">
                  <c:v>4133.8720715222835</c:v>
                </c:pt>
                <c:pt idx="7">
                  <c:v>12461.229384922242</c:v>
                </c:pt>
                <c:pt idx="8">
                  <c:v>1859.2179214834377</c:v>
                </c:pt>
                <c:pt idx="9">
                  <c:v>78.074349380664415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02-4A98-A035-6CE21BD11882}"/>
            </c:ext>
          </c:extLst>
        </c:ser>
        <c:ser>
          <c:idx val="2"/>
          <c:order val="1"/>
          <c:yVal>
            <c:numRef>
              <c:f>(stack_9p_cp_759_band6!$AA$34,stack_9p_cp_759_band6!$AB$34,stack_9p_cp_759_band6!$AC$34,stack_9p_cp_759_band6!$AD$34,stack_9p_cp_759_band6!$AE$34,stack_9p_cp_759_band6!$AF$34,stack_9p_cp_759_band6!$AG$34,stack_9p_cp_759_band6!$AH$34,stack_9p_cp_759_band6!$AI$34,stack_9p_cp_759_band6!$AJ$34,stack_9p_cp_759_band6!$AK$34)</c:f>
              <c:numCache>
                <c:formatCode>General</c:formatCode>
                <c:ptCount val="11"/>
                <c:pt idx="0">
                  <c:v>175.98030894293012</c:v>
                </c:pt>
                <c:pt idx="1">
                  <c:v>5432.6225923986121</c:v>
                </c:pt>
                <c:pt idx="2">
                  <c:v>1565.8013285340733</c:v>
                </c:pt>
                <c:pt idx="3">
                  <c:v>910.14015809352452</c:v>
                </c:pt>
                <c:pt idx="4">
                  <c:v>4923.2664284359535</c:v>
                </c:pt>
                <c:pt idx="5">
                  <c:v>16746.984332883389</c:v>
                </c:pt>
                <c:pt idx="6">
                  <c:v>10973.333082618155</c:v>
                </c:pt>
                <c:pt idx="7">
                  <c:v>4791.102604212605</c:v>
                </c:pt>
                <c:pt idx="8">
                  <c:v>34860.099898552573</c:v>
                </c:pt>
                <c:pt idx="9">
                  <c:v>2.175189707918505E+23</c:v>
                </c:pt>
                <c:pt idx="10">
                  <c:v>7.413973924304008E+20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02-4A98-A035-6CE21BD11882}"/>
            </c:ext>
          </c:extLst>
        </c:ser>
        <c:ser>
          <c:idx val="3"/>
          <c:order val="2"/>
          <c:yVal>
            <c:numRef>
              <c:f>(stack_9p_cp_759_band6!$AA$53,stack_9p_cp_759_band6!$AB$53,stack_9p_cp_759_band6!$AC$53,stack_9p_cp_759_band6!$AD$53,stack_9p_cp_759_band6!$AE$53,stack_9p_cp_759_band6!$AF$53,stack_9p_cp_759_band6!$AG$53,stack_9p_cp_759_band6!$AH$53,stack_9p_cp_759_band6!$AI$53,stack_9p_cp_759_band6!$AJ$53,stack_9p_cp_759_band6!$AK$53,stack_9p_cp_759_band6!$AL$53)</c:f>
              <c:numCache>
                <c:formatCode>General</c:formatCode>
                <c:ptCount val="12"/>
                <c:pt idx="0">
                  <c:v>261.74229630331996</c:v>
                </c:pt>
                <c:pt idx="1">
                  <c:v>1340.3594301662708</c:v>
                </c:pt>
                <c:pt idx="2">
                  <c:v>148508.76097255741</c:v>
                </c:pt>
                <c:pt idx="3">
                  <c:v>13100.416017867588</c:v>
                </c:pt>
                <c:pt idx="4">
                  <c:v>4610.2254299109381</c:v>
                </c:pt>
                <c:pt idx="5">
                  <c:v>1669.0696244173221</c:v>
                </c:pt>
                <c:pt idx="6">
                  <c:v>3006871.8077164674</c:v>
                </c:pt>
                <c:pt idx="7">
                  <c:v>2208.367437290658</c:v>
                </c:pt>
                <c:pt idx="8">
                  <c:v>1690.270205177656</c:v>
                </c:pt>
                <c:pt idx="9">
                  <c:v>2.3017456718882282E+20</c:v>
                </c:pt>
                <c:pt idx="10">
                  <c:v>2.9335981921118406E+17</c:v>
                </c:pt>
                <c:pt idx="11">
                  <c:v>14276976175437.496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602-4A98-A035-6CE21BD1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9504"/>
        <c:axId val="304069896"/>
        <c:extLst/>
      </c:scatterChart>
      <c:valAx>
        <c:axId val="30406950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304069896"/>
        <c:crosses val="autoZero"/>
        <c:crossBetween val="midCat"/>
      </c:valAx>
      <c:valAx>
        <c:axId val="304069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40695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6!$AU$16,stack_9p_cp_759_band6!$AV$16,stack_9p_cp_759_band6!$AW$16,stack_9p_cp_759_band6!$AX$16,stack_9p_cp_759_band6!$AY$16,stack_9p_cp_759_band6!$AZ$16,stack_9p_cp_759_band6!$BA$16,stack_9p_cp_759_band6!$BB$16,stack_9p_cp_759_band6!$BC$16,stack_9p_cp_759_band6!$BD$16)</c:f>
              <c:numCache>
                <c:formatCode>General</c:formatCode>
                <c:ptCount val="10"/>
                <c:pt idx="0">
                  <c:v>15.31339459408416</c:v>
                </c:pt>
                <c:pt idx="1">
                  <c:v>28.896784496117849</c:v>
                </c:pt>
                <c:pt idx="2">
                  <c:v>38.157787461615953</c:v>
                </c:pt>
                <c:pt idx="3">
                  <c:v>34.809148572604926</c:v>
                </c:pt>
                <c:pt idx="4">
                  <c:v>39.525244855341938</c:v>
                </c:pt>
                <c:pt idx="5">
                  <c:v>46.804158389931722</c:v>
                </c:pt>
                <c:pt idx="6">
                  <c:v>36.647220256996299</c:v>
                </c:pt>
                <c:pt idx="7">
                  <c:v>64.109449679761411</c:v>
                </c:pt>
                <c:pt idx="8">
                  <c:v>40.163818621981548</c:v>
                </c:pt>
                <c:pt idx="9">
                  <c:v>10.346544515208171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4E08-47D0-8402-A68651779DB2}"/>
            </c:ext>
          </c:extLst>
        </c:ser>
        <c:ser>
          <c:idx val="2"/>
          <c:order val="1"/>
          <c:yVal>
            <c:numRef>
              <c:f>(stack_9p_cp_759_band6!$AU$34,stack_9p_cp_759_band6!$AV$34,stack_9p_cp_759_band6!$AW$34,stack_9p_cp_759_band6!$AX$34,stack_9p_cp_759_band6!$AY$34,stack_9p_cp_759_band6!$AZ$34,stack_9p_cp_759_band6!$BA$34,stack_9p_cp_759_band6!$BB$34,stack_9p_cp_759_band6!$BC$34,stack_9p_cp_759_band6!$BD$34,stack_9p_cp_759_band6!$BE$34)</c:f>
              <c:numCache>
                <c:formatCode>General</c:formatCode>
                <c:ptCount val="11"/>
                <c:pt idx="0">
                  <c:v>20.166942001402834</c:v>
                </c:pt>
                <c:pt idx="1">
                  <c:v>47.567831232238447</c:v>
                </c:pt>
                <c:pt idx="2">
                  <c:v>53.004160954909935</c:v>
                </c:pt>
                <c:pt idx="3">
                  <c:v>42.169641897718705</c:v>
                </c:pt>
                <c:pt idx="4">
                  <c:v>55.74599471064203</c:v>
                </c:pt>
                <c:pt idx="5">
                  <c:v>80.706973552186739</c:v>
                </c:pt>
                <c:pt idx="6">
                  <c:v>54.438368874596421</c:v>
                </c:pt>
                <c:pt idx="7">
                  <c:v>42.133268161907047</c:v>
                </c:pt>
                <c:pt idx="8">
                  <c:v>54.834395615965391</c:v>
                </c:pt>
                <c:pt idx="9">
                  <c:v>6477.6715587922536</c:v>
                </c:pt>
                <c:pt idx="10">
                  <c:v>5418.0154892624896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4E08-47D0-8402-A68651779DB2}"/>
            </c:ext>
          </c:extLst>
        </c:ser>
        <c:ser>
          <c:idx val="3"/>
          <c:order val="2"/>
          <c:yVal>
            <c:numRef>
              <c:f>(stack_9p_cp_759_band6!$AU$53,stack_9p_cp_759_band6!$AV$53,stack_9p_cp_759_band6!$AW$53,stack_9p_cp_759_band6!$AX$53,stack_9p_cp_759_band6!$AY$53,stack_9p_cp_759_band6!$AZ$53,stack_9p_cp_759_band6!$BA$53,stack_9p_cp_759_band6!$BB$53,stack_9p_cp_759_band6!$BC$53,stack_9p_cp_759_band6!$BD$53,stack_9p_cp_759_band6!$BE$53,stack_9p_cp_759_band6!$BF$53)</c:f>
              <c:numCache>
                <c:formatCode>General</c:formatCode>
                <c:ptCount val="12"/>
                <c:pt idx="0">
                  <c:v>26.487440371250337</c:v>
                </c:pt>
                <c:pt idx="1">
                  <c:v>50.633168053335943</c:v>
                </c:pt>
                <c:pt idx="2">
                  <c:v>95.318278037190325</c:v>
                </c:pt>
                <c:pt idx="3">
                  <c:v>69.989612912429834</c:v>
                </c:pt>
                <c:pt idx="4">
                  <c:v>71.935443131626684</c:v>
                </c:pt>
                <c:pt idx="5">
                  <c:v>50.509564579784438</c:v>
                </c:pt>
                <c:pt idx="6">
                  <c:v>137.97003145258367</c:v>
                </c:pt>
                <c:pt idx="7">
                  <c:v>49.244114782443731</c:v>
                </c:pt>
                <c:pt idx="8">
                  <c:v>54.64376315595787</c:v>
                </c:pt>
                <c:pt idx="9">
                  <c:v>5586.341495712395</c:v>
                </c:pt>
                <c:pt idx="10">
                  <c:v>3450.2146330655387</c:v>
                </c:pt>
                <c:pt idx="11">
                  <c:v>2205.7202299318396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E08-47D0-8402-A68651779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70680"/>
        <c:axId val="304071072"/>
        <c:extLst/>
      </c:scatterChart>
      <c:valAx>
        <c:axId val="30407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4071072"/>
        <c:crosses val="autoZero"/>
        <c:crossBetween val="midCat"/>
      </c:valAx>
      <c:valAx>
        <c:axId val="3040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070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6!$AA$15,stack_9p_cp_759_band6!$AB$15,stack_9p_cp_759_band6!$AC$15,stack_9p_cp_759_band6!$AD$15,stack_9p_cp_759_band6!$AE$15,stack_9p_cp_759_band6!$AF$15,stack_9p_cp_759_band6!$AG$15,stack_9p_cp_759_band6!$AH$15,stack_9p_cp_759_band6!$AI$15,stack_9p_cp_759_band6!$AJ$15)</c:f>
              <c:numCache>
                <c:formatCode>General</c:formatCode>
                <c:ptCount val="10"/>
                <c:pt idx="0">
                  <c:v>34.494395643730734</c:v>
                </c:pt>
                <c:pt idx="1">
                  <c:v>54.514283323857832</c:v>
                </c:pt>
                <c:pt idx="2">
                  <c:v>32.651017884724205</c:v>
                </c:pt>
                <c:pt idx="3">
                  <c:v>-52.380257966940576</c:v>
                </c:pt>
                <c:pt idx="4">
                  <c:v>39.998930682704298</c:v>
                </c:pt>
                <c:pt idx="5">
                  <c:v>202.02190478973606</c:v>
                </c:pt>
                <c:pt idx="6">
                  <c:v>-62.9054675983161</c:v>
                </c:pt>
                <c:pt idx="7">
                  <c:v>39.61568614032344</c:v>
                </c:pt>
                <c:pt idx="8">
                  <c:v>64.326496852718009</c:v>
                </c:pt>
                <c:pt idx="9">
                  <c:v>27.570283311005646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8F-4524-B2BF-C0542A4BF207}"/>
            </c:ext>
          </c:extLst>
        </c:ser>
        <c:ser>
          <c:idx val="2"/>
          <c:order val="1"/>
          <c:yVal>
            <c:numRef>
              <c:f>(stack_9p_cp_759_band6!$AA$33,stack_9p_cp_759_band6!$AB$33,stack_9p_cp_759_band6!$AC$33,stack_9p_cp_759_band6!$AD$33,stack_9p_cp_759_band6!$AE$33,stack_9p_cp_759_band6!$AF$33,stack_9p_cp_759_band6!$AG$33,stack_9p_cp_759_band6!$AH$33,stack_9p_cp_759_band6!$AI$33,stack_9p_cp_759_band6!$AJ$33,stack_9p_cp_759_band6!$AK$33)</c:f>
              <c:numCache>
                <c:formatCode>General</c:formatCode>
                <c:ptCount val="11"/>
                <c:pt idx="0">
                  <c:v>42.802855437716886</c:v>
                </c:pt>
                <c:pt idx="1">
                  <c:v>126.32557897568435</c:v>
                </c:pt>
                <c:pt idx="2">
                  <c:v>-16.11358895684798</c:v>
                </c:pt>
                <c:pt idx="3">
                  <c:v>36.828408446077816</c:v>
                </c:pt>
                <c:pt idx="4">
                  <c:v>-32.820624378388743</c:v>
                </c:pt>
                <c:pt idx="5">
                  <c:v>231.78378039359058</c:v>
                </c:pt>
                <c:pt idx="6">
                  <c:v>93.922955527022779</c:v>
                </c:pt>
                <c:pt idx="7">
                  <c:v>-92.870711874128247</c:v>
                </c:pt>
                <c:pt idx="8">
                  <c:v>-184.35807463754222</c:v>
                </c:pt>
                <c:pt idx="9">
                  <c:v>-93897536154.750244</c:v>
                </c:pt>
                <c:pt idx="10">
                  <c:v>-17981365895.101398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8F-4524-B2BF-C0542A4BF207}"/>
            </c:ext>
          </c:extLst>
        </c:ser>
        <c:ser>
          <c:idx val="3"/>
          <c:order val="2"/>
          <c:yVal>
            <c:numRef>
              <c:f>(stack_9p_cp_759_band6!$AA$52,stack_9p_cp_759_band6!$AB$52,stack_9p_cp_759_band6!$AC$52,stack_9p_cp_759_band6!$AD$52,stack_9p_cp_759_band6!$AE$52,stack_9p_cp_759_band6!$AF$52,stack_9p_cp_759_band6!$AG$52,stack_9p_cp_759_band6!$AH$52,stack_9p_cp_759_band6!$AI$52,stack_9p_cp_759_band6!$AJ$52,stack_9p_cp_759_band6!$AK$52,stack_9p_cp_759_band6!$AL$52)</c:f>
              <c:numCache>
                <c:formatCode>General</c:formatCode>
                <c:ptCount val="12"/>
                <c:pt idx="0">
                  <c:v>53.657698888620999</c:v>
                </c:pt>
                <c:pt idx="1">
                  <c:v>66.962284478671577</c:v>
                </c:pt>
                <c:pt idx="2">
                  <c:v>-181.74894560225769</c:v>
                </c:pt>
                <c:pt idx="3">
                  <c:v>-15.252090223335756</c:v>
                </c:pt>
                <c:pt idx="4">
                  <c:v>57.176087425179247</c:v>
                </c:pt>
                <c:pt idx="5">
                  <c:v>32.561360814413014</c:v>
                </c:pt>
                <c:pt idx="6">
                  <c:v>-1798.0601077726258</c:v>
                </c:pt>
                <c:pt idx="7">
                  <c:v>-58.706133923452484</c:v>
                </c:pt>
                <c:pt idx="8">
                  <c:v>51.900664127077512</c:v>
                </c:pt>
                <c:pt idx="9">
                  <c:v>-18476379479.968742</c:v>
                </c:pt>
                <c:pt idx="10">
                  <c:v>188645047.79787737</c:v>
                </c:pt>
                <c:pt idx="11">
                  <c:v>4218533.5085806604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8F-4524-B2BF-C0542A4B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71856"/>
        <c:axId val="304072248"/>
      </c:scatterChart>
      <c:valAx>
        <c:axId val="30407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4072248"/>
        <c:crosses val="autoZero"/>
        <c:crossBetween val="midCat"/>
      </c:valAx>
      <c:valAx>
        <c:axId val="30407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071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6!$AU$15,stack_9p_cp_759_band6!$AV$15,stack_9p_cp_759_band6!$AW$15,stack_9p_cp_759_band6!$AX$15,stack_9p_cp_759_band6!$AY$15,stack_9p_cp_759_band6!$AZ$15,stack_9p_cp_759_band6!$BA$15,stack_9p_cp_759_band6!$BB$15,stack_9p_cp_759_band6!$BC$15,stack_9p_cp_759_band6!$BD$15)</c:f>
              <c:numCache>
                <c:formatCode>General</c:formatCode>
                <c:ptCount val="10"/>
                <c:pt idx="0">
                  <c:v>12.17952728226971</c:v>
                </c:pt>
                <c:pt idx="1">
                  <c:v>15.993351144248978</c:v>
                </c:pt>
                <c:pt idx="2">
                  <c:v>16.85866049972228</c:v>
                </c:pt>
                <c:pt idx="3">
                  <c:v>16.978051243588069</c:v>
                </c:pt>
                <c:pt idx="4">
                  <c:v>16.46179198101332</c:v>
                </c:pt>
                <c:pt idx="5">
                  <c:v>17.071028793187025</c:v>
                </c:pt>
                <c:pt idx="6">
                  <c:v>16.668759190838713</c:v>
                </c:pt>
                <c:pt idx="7">
                  <c:v>22.023895763125104</c:v>
                </c:pt>
                <c:pt idx="8">
                  <c:v>17.636779439154495</c:v>
                </c:pt>
                <c:pt idx="9">
                  <c:v>9.9562599655922313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C-4957-9013-CC9C5AEFBA84}"/>
            </c:ext>
          </c:extLst>
        </c:ser>
        <c:ser>
          <c:idx val="2"/>
          <c:order val="1"/>
          <c:yVal>
            <c:numRef>
              <c:f>(stack_9p_cp_759_band6!$AU$33,stack_9p_cp_759_band6!$AV$33,stack_9p_cp_759_band6!$AW$33,stack_9p_cp_759_band6!$AX$33,stack_9p_cp_759_band6!$AY$33,stack_9p_cp_759_band6!$AZ$33,stack_9p_cp_759_band6!$BA$33,stack_9p_cp_759_band6!$BB$33,stack_9p_cp_759_band6!$BC$33,stack_9p_cp_759_band6!$BD$33,stack_9p_cp_759_band6!$BE$33)</c:f>
              <c:numCache>
                <c:formatCode>General</c:formatCode>
                <c:ptCount val="11"/>
                <c:pt idx="0">
                  <c:v>14.51270514171626</c:v>
                </c:pt>
                <c:pt idx="1">
                  <c:v>20.386544086656311</c:v>
                </c:pt>
                <c:pt idx="2">
                  <c:v>21.961767454017465</c:v>
                </c:pt>
                <c:pt idx="3">
                  <c:v>19.810411071026039</c:v>
                </c:pt>
                <c:pt idx="4">
                  <c:v>21.511106997264157</c:v>
                </c:pt>
                <c:pt idx="5">
                  <c:v>25.378488151344417</c:v>
                </c:pt>
                <c:pt idx="6">
                  <c:v>20.519290211757955</c:v>
                </c:pt>
                <c:pt idx="7">
                  <c:v>18.549654518880441</c:v>
                </c:pt>
                <c:pt idx="8">
                  <c:v>20.457645847853218</c:v>
                </c:pt>
                <c:pt idx="9">
                  <c:v>266.69177026030763</c:v>
                </c:pt>
                <c:pt idx="10">
                  <c:v>243.95020714628976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4C-4957-9013-CC9C5AEFBA84}"/>
            </c:ext>
          </c:extLst>
        </c:ser>
        <c:ser>
          <c:idx val="3"/>
          <c:order val="2"/>
          <c:yVal>
            <c:numRef>
              <c:f>(stack_9p_cp_759_band6!$AU$52,stack_9p_cp_759_band6!$AV$52,stack_9p_cp_759_band6!$AW$52,stack_9p_cp_759_band6!$AX$52,stack_9p_cp_759_band6!$AY$52,stack_9p_cp_759_band6!$AZ$52,stack_9p_cp_759_band6!$BA$52,stack_9p_cp_759_band6!$BB$52,stack_9p_cp_759_band6!$BC$52,stack_9p_cp_759_band6!$BD$52,stack_9p_cp_759_band6!$BE$52,stack_9p_cp_759_band6!$BF$52)</c:f>
              <c:numCache>
                <c:formatCode>General</c:formatCode>
                <c:ptCount val="12"/>
                <c:pt idx="0">
                  <c:v>17.200800702572707</c:v>
                </c:pt>
                <c:pt idx="1">
                  <c:v>23.006038666529456</c:v>
                </c:pt>
                <c:pt idx="2">
                  <c:v>28.068576415241992</c:v>
                </c:pt>
                <c:pt idx="3">
                  <c:v>25.415208038600145</c:v>
                </c:pt>
                <c:pt idx="4">
                  <c:v>26.555851409604632</c:v>
                </c:pt>
                <c:pt idx="5">
                  <c:v>22.344591745609804</c:v>
                </c:pt>
                <c:pt idx="6">
                  <c:v>32.922698701337261</c:v>
                </c:pt>
                <c:pt idx="7">
                  <c:v>21.702583732639976</c:v>
                </c:pt>
                <c:pt idx="8">
                  <c:v>24.243991223250326</c:v>
                </c:pt>
                <c:pt idx="9">
                  <c:v>258.69506439528641</c:v>
                </c:pt>
                <c:pt idx="10">
                  <c:v>202.66490692755517</c:v>
                </c:pt>
                <c:pt idx="11">
                  <c:v>162.49381257334815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4C-4957-9013-CC9C5AEF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0424"/>
        <c:axId val="305010816"/>
      </c:scatterChart>
      <c:valAx>
        <c:axId val="30501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0816"/>
        <c:crosses val="autoZero"/>
        <c:crossBetween val="midCat"/>
      </c:valAx>
      <c:valAx>
        <c:axId val="30501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0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6!$BF$4,stack_9p_cp_759_band6!$BF$5,stack_9p_cp_759_band6!$BF$6,stack_9p_cp_759_band6!$BF$7,stack_9p_cp_759_band6!$BF$8,stack_9p_cp_759_band6!$BF$9,stack_9p_cp_759_band6!$BF$10,stack_9p_cp_759_band6!$BF$11,stack_9p_cp_759_band6!$BF$12,stack_9p_cp_759_band6!$BF$13)</c:f>
              <c:numCache>
                <c:formatCode>General</c:formatCode>
                <c:ptCount val="10"/>
                <c:pt idx="0">
                  <c:v>13.318211030974028</c:v>
                </c:pt>
                <c:pt idx="1">
                  <c:v>12.384795670550476</c:v>
                </c:pt>
                <c:pt idx="2">
                  <c:v>15.004406977355641</c:v>
                </c:pt>
                <c:pt idx="3">
                  <c:v>13.638512019045368</c:v>
                </c:pt>
                <c:pt idx="4">
                  <c:v>18.293724787007442</c:v>
                </c:pt>
                <c:pt idx="5">
                  <c:v>13.614159947667869</c:v>
                </c:pt>
                <c:pt idx="6">
                  <c:v>16.338479284865436</c:v>
                </c:pt>
                <c:pt idx="7">
                  <c:v>19.113412592515424</c:v>
                </c:pt>
                <c:pt idx="8">
                  <c:v>13.798001168059544</c:v>
                </c:pt>
                <c:pt idx="9">
                  <c:v>26.3244018246987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8-4B54-B320-DAB9BCE1D00E}"/>
            </c:ext>
          </c:extLst>
        </c:ser>
        <c:ser>
          <c:idx val="2"/>
          <c:order val="1"/>
          <c:yVal>
            <c:numRef>
              <c:f>(stack_9p_cp_759_band6!$BG$21,stack_9p_cp_759_band6!$BG$22,stack_9p_cp_759_band6!$BG$23,stack_9p_cp_759_band6!$BG$24,stack_9p_cp_759_band6!$BG$25,stack_9p_cp_759_band6!$BG$26,stack_9p_cp_759_band6!$BG$27,stack_9p_cp_759_band6!$BG$28,stack_9p_cp_759_band6!$BG$29,stack_9p_cp_759_band6!$BG$30,stack_9p_cp_759_band6!$BG$31)</c:f>
              <c:numCache>
                <c:formatCode>General</c:formatCode>
                <c:ptCount val="11"/>
                <c:pt idx="0">
                  <c:v>62.436641988588221</c:v>
                </c:pt>
                <c:pt idx="1">
                  <c:v>59.219654861496792</c:v>
                </c:pt>
                <c:pt idx="2">
                  <c:v>61.019100527566565</c:v>
                </c:pt>
                <c:pt idx="3">
                  <c:v>61.962044922888381</c:v>
                </c:pt>
                <c:pt idx="4">
                  <c:v>61.034325549343762</c:v>
                </c:pt>
                <c:pt idx="5">
                  <c:v>63.048830399512994</c:v>
                </c:pt>
                <c:pt idx="6">
                  <c:v>66.919858772881184</c:v>
                </c:pt>
                <c:pt idx="7">
                  <c:v>68.695279793499324</c:v>
                </c:pt>
                <c:pt idx="8">
                  <c:v>62.977212319857578</c:v>
                </c:pt>
                <c:pt idx="9">
                  <c:v>65.269728448638801</c:v>
                </c:pt>
                <c:pt idx="10">
                  <c:v>61.146913302840062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08-4B54-B320-DAB9BCE1D00E}"/>
            </c:ext>
          </c:extLst>
        </c:ser>
        <c:ser>
          <c:idx val="3"/>
          <c:order val="2"/>
          <c:yVal>
            <c:numRef>
              <c:f>(stack_9p_cp_759_band6!$BH$39,stack_9p_cp_759_band6!$BH$40,stack_9p_cp_759_band6!$BH$41,stack_9p_cp_759_band6!$BH$42,stack_9p_cp_759_band6!$BH$43,stack_9p_cp_759_band6!$BH$44,stack_9p_cp_759_band6!$BH$45,stack_9p_cp_759_band6!$BH$46,stack_9p_cp_759_band6!$BH$47,stack_9p_cp_759_band6!$BH$48,stack_9p_cp_759_band6!$BH$49,stack_9p_cp_759_band6!$BH$50)</c:f>
              <c:numCache>
                <c:formatCode>General</c:formatCode>
                <c:ptCount val="12"/>
                <c:pt idx="0">
                  <c:v>66.633997060484077</c:v>
                </c:pt>
                <c:pt idx="1">
                  <c:v>65.341693250597459</c:v>
                </c:pt>
                <c:pt idx="2">
                  <c:v>68.846453995440754</c:v>
                </c:pt>
                <c:pt idx="3">
                  <c:v>73.937607395570168</c:v>
                </c:pt>
                <c:pt idx="4">
                  <c:v>67.342463556376032</c:v>
                </c:pt>
                <c:pt idx="5">
                  <c:v>64.253931149246725</c:v>
                </c:pt>
                <c:pt idx="6">
                  <c:v>66.316009821132724</c:v>
                </c:pt>
                <c:pt idx="7">
                  <c:v>73.47151472136359</c:v>
                </c:pt>
                <c:pt idx="8">
                  <c:v>78.969983192210094</c:v>
                </c:pt>
                <c:pt idx="9">
                  <c:v>76.14198680539522</c:v>
                </c:pt>
                <c:pt idx="10">
                  <c:v>71.048858558460765</c:v>
                </c:pt>
                <c:pt idx="11">
                  <c:v>73.009625025298448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08-4B54-B320-DAB9BCE1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1600"/>
        <c:axId val="305011992"/>
      </c:scatterChart>
      <c:valAx>
        <c:axId val="30501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1992"/>
        <c:crosses val="autoZero"/>
        <c:crossBetween val="midCat"/>
      </c:valAx>
      <c:valAx>
        <c:axId val="30501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1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6!$BG$4,stack_9p_cp_759_band6!$BG$5,stack_9p_cp_759_band6!$BG$6,stack_9p_cp_759_band6!$BG$7,stack_9p_cp_759_band6!$BG$8,stack_9p_cp_759_band6!$BG$9,stack_9p_cp_759_band6!$BG$10,stack_9p_cp_759_band6!$BG$11,stack_9p_cp_759_band6!$BG$12,stack_9p_cp_759_band6!$BG$13)</c:f>
              <c:numCache>
                <c:formatCode>General</c:formatCode>
                <c:ptCount val="10"/>
                <c:pt idx="0">
                  <c:v>19.016087072947933</c:v>
                </c:pt>
                <c:pt idx="1">
                  <c:v>17.117165644982514</c:v>
                </c:pt>
                <c:pt idx="2">
                  <c:v>30.692170192464474</c:v>
                </c:pt>
                <c:pt idx="3">
                  <c:v>21.718551975844509</c:v>
                </c:pt>
                <c:pt idx="4">
                  <c:v>43.813282281201573</c:v>
                </c:pt>
                <c:pt idx="5">
                  <c:v>20.560633900602951</c:v>
                </c:pt>
                <c:pt idx="6">
                  <c:v>29.358783508605217</c:v>
                </c:pt>
                <c:pt idx="7">
                  <c:v>51.960055359383048</c:v>
                </c:pt>
                <c:pt idx="8">
                  <c:v>22.918816050350966</c:v>
                </c:pt>
                <c:pt idx="9">
                  <c:v>97.618005457260793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38-4D71-AFDF-1764B0E227E2}"/>
            </c:ext>
          </c:extLst>
        </c:ser>
        <c:ser>
          <c:idx val="2"/>
          <c:order val="1"/>
          <c:yVal>
            <c:numRef>
              <c:f>(stack_9p_cp_759_band6!$BH$21,stack_9p_cp_759_band6!$BH$22,stack_9p_cp_759_band6!$BH$23,stack_9p_cp_759_band6!$BH$24,stack_9p_cp_759_band6!$BH$25,stack_9p_cp_759_band6!$BH$26,stack_9p_cp_759_band6!$BH$27,stack_9p_cp_759_band6!$BH$28,stack_9p_cp_759_band6!$BH$29,stack_9p_cp_759_band6!$BH$30,stack_9p_cp_759_band6!$BH$31)</c:f>
              <c:numCache>
                <c:formatCode>General</c:formatCode>
                <c:ptCount val="11"/>
                <c:pt idx="0">
                  <c:v>1126.5453264301755</c:v>
                </c:pt>
                <c:pt idx="1">
                  <c:v>1129.6703092579444</c:v>
                </c:pt>
                <c:pt idx="2">
                  <c:v>1044.5718524377</c:v>
                </c:pt>
                <c:pt idx="3">
                  <c:v>1195.157043972923</c:v>
                </c:pt>
                <c:pt idx="4">
                  <c:v>1038.8472472028559</c:v>
                </c:pt>
                <c:pt idx="5">
                  <c:v>1174.0130444568188</c:v>
                </c:pt>
                <c:pt idx="6">
                  <c:v>1156.0890898798939</c:v>
                </c:pt>
                <c:pt idx="7">
                  <c:v>1192.5279678147294</c:v>
                </c:pt>
                <c:pt idx="8">
                  <c:v>1120.9580899960717</c:v>
                </c:pt>
                <c:pt idx="9">
                  <c:v>1108.279535702796</c:v>
                </c:pt>
                <c:pt idx="10">
                  <c:v>1059.7951179044032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38-4D71-AFDF-1764B0E227E2}"/>
            </c:ext>
          </c:extLst>
        </c:ser>
        <c:ser>
          <c:idx val="3"/>
          <c:order val="2"/>
          <c:yVal>
            <c:numRef>
              <c:f>(stack_9p_cp_759_band6!$BI$39,stack_9p_cp_759_band6!$BI$40,stack_9p_cp_759_band6!$BI$41,stack_9p_cp_759_band6!$BI$42,stack_9p_cp_759_band6!$BI$43,stack_9p_cp_759_band6!$BI$44,stack_9p_cp_759_band6!$BI$45,stack_9p_cp_759_band6!$BI$46,stack_9p_cp_759_band6!$BI$47,stack_9p_cp_759_band6!$BI$48,stack_9p_cp_759_band6!$BI$49,stack_9p_cp_759_band6!$BI$50)</c:f>
              <c:numCache>
                <c:formatCode>General</c:formatCode>
                <c:ptCount val="12"/>
                <c:pt idx="0">
                  <c:v>849.31030359226224</c:v>
                </c:pt>
                <c:pt idx="1">
                  <c:v>943.17552526028999</c:v>
                </c:pt>
                <c:pt idx="2">
                  <c:v>900.61319937356109</c:v>
                </c:pt>
                <c:pt idx="3">
                  <c:v>1085.7802390292434</c:v>
                </c:pt>
                <c:pt idx="4">
                  <c:v>878.26245258438428</c:v>
                </c:pt>
                <c:pt idx="5">
                  <c:v>884.45876059029422</c:v>
                </c:pt>
                <c:pt idx="6">
                  <c:v>863.1284384239483</c:v>
                </c:pt>
                <c:pt idx="7">
                  <c:v>1109.6729485212263</c:v>
                </c:pt>
                <c:pt idx="8">
                  <c:v>1196.3518763328934</c:v>
                </c:pt>
                <c:pt idx="9">
                  <c:v>1058.2839805910235</c:v>
                </c:pt>
                <c:pt idx="10">
                  <c:v>1102.1139297843217</c:v>
                </c:pt>
                <c:pt idx="11">
                  <c:v>977.85612110292698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38-4D71-AFDF-1764B0E2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3168"/>
        <c:axId val="305013560"/>
      </c:scatterChart>
      <c:valAx>
        <c:axId val="30501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3560"/>
        <c:crosses val="autoZero"/>
        <c:crossBetween val="midCat"/>
      </c:valAx>
      <c:valAx>
        <c:axId val="30501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6!$AL$4,stack_9p_cp_759_band6!$AL$5,stack_9p_cp_759_band6!$AL$6,stack_9p_cp_759_band6!$AL$7,stack_9p_cp_759_band6!$AL$8,stack_9p_cp_759_band6!$AL$9,stack_9p_cp_759_band6!$AL$10,stack_9p_cp_759_band6!$AL$11,stack_9p_cp_759_band6!$AL$12,stack_9p_cp_759_band6!$AL$13)</c:f>
              <c:numCache>
                <c:formatCode>General</c:formatCode>
                <c:ptCount val="10"/>
                <c:pt idx="0">
                  <c:v>-11.156004714649157</c:v>
                </c:pt>
                <c:pt idx="1">
                  <c:v>-1.4229275412708962</c:v>
                </c:pt>
                <c:pt idx="2">
                  <c:v>-14.05777411679014</c:v>
                </c:pt>
                <c:pt idx="3">
                  <c:v>1.4629428982967929</c:v>
                </c:pt>
                <c:pt idx="4">
                  <c:v>87.697174975042998</c:v>
                </c:pt>
                <c:pt idx="5">
                  <c:v>17.331969674662567</c:v>
                </c:pt>
                <c:pt idx="6">
                  <c:v>-4.4813567528139542</c:v>
                </c:pt>
                <c:pt idx="7">
                  <c:v>91.837601542477998</c:v>
                </c:pt>
                <c:pt idx="8">
                  <c:v>44.430981812726657</c:v>
                </c:pt>
                <c:pt idx="9">
                  <c:v>168.26466528586067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A-4629-ACA4-AF4EFDEED274}"/>
            </c:ext>
          </c:extLst>
        </c:ser>
        <c:ser>
          <c:idx val="2"/>
          <c:order val="1"/>
          <c:yVal>
            <c:numRef>
              <c:f>(stack_9p_cp_759_band6!$AM$21,stack_9p_cp_759_band6!$AM$22,stack_9p_cp_759_band6!$AM$23,stack_9p_cp_759_band6!$AM$24,stack_9p_cp_759_band6!$AM$25,stack_9p_cp_759_band6!$AM$26,stack_9p_cp_759_band6!$AM$27,stack_9p_cp_759_band6!$AM$28,stack_9p_cp_759_band6!$AM$29,stack_9p_cp_759_band6!$AM$30,stack_9p_cp_759_band6!$AM$31)</c:f>
              <c:numCache>
                <c:formatCode>General</c:formatCode>
                <c:ptCount val="11"/>
                <c:pt idx="0">
                  <c:v>11240094577.617348</c:v>
                </c:pt>
                <c:pt idx="1">
                  <c:v>127691852683.99228</c:v>
                </c:pt>
                <c:pt idx="2">
                  <c:v>13121530456.120022</c:v>
                </c:pt>
                <c:pt idx="3">
                  <c:v>-439628875205.25659</c:v>
                </c:pt>
                <c:pt idx="4">
                  <c:v>13212717174.271158</c:v>
                </c:pt>
                <c:pt idx="5">
                  <c:v>5896759074.7778816</c:v>
                </c:pt>
                <c:pt idx="6">
                  <c:v>14613986804.02343</c:v>
                </c:pt>
                <c:pt idx="7">
                  <c:v>43609866668.770424</c:v>
                </c:pt>
                <c:pt idx="8">
                  <c:v>60198268961.904549</c:v>
                </c:pt>
                <c:pt idx="9">
                  <c:v>20456219407.528839</c:v>
                </c:pt>
                <c:pt idx="10">
                  <c:v>17708677551.899544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5A-4629-ACA4-AF4EFDEED274}"/>
            </c:ext>
          </c:extLst>
        </c:ser>
        <c:ser>
          <c:idx val="3"/>
          <c:order val="2"/>
          <c:yVal>
            <c:numRef>
              <c:f>(stack_9p_cp_759_band6!$AQ$39,stack_9p_cp_759_band6!$AQ$40,stack_9p_cp_759_band6!$AQ$41,stack_9p_cp_759_band6!$AQ$42,stack_9p_cp_759_band6!$AQ$43,stack_9p_cp_759_band6!$AQ$44,stack_9p_cp_759_band6!$AQ$45,stack_9p_cp_759_band6!$AQ$46,stack_9p_cp_759_band6!$AQ$47,stack_9p_cp_759_band6!$AQ$48,stack_9p_cp_759_band6!$AQ$49,stack_9p_cp_759_band6!$AQ$50)</c:f>
              <c:numCache>
                <c:formatCode>General</c:formatCode>
                <c:ptCount val="12"/>
                <c:pt idx="0">
                  <c:v>-634222769.84878659</c:v>
                </c:pt>
                <c:pt idx="1">
                  <c:v>-2029151471.2360044</c:v>
                </c:pt>
                <c:pt idx="2">
                  <c:v>1120183642.2217743</c:v>
                </c:pt>
                <c:pt idx="3">
                  <c:v>5815155770.4358168</c:v>
                </c:pt>
                <c:pt idx="4">
                  <c:v>1016081835.5107893</c:v>
                </c:pt>
                <c:pt idx="5">
                  <c:v>1266588485.7608728</c:v>
                </c:pt>
                <c:pt idx="6">
                  <c:v>-868274870.26627755</c:v>
                </c:pt>
                <c:pt idx="7">
                  <c:v>-8265059903.2372169</c:v>
                </c:pt>
                <c:pt idx="8">
                  <c:v>-7937695001.6993017</c:v>
                </c:pt>
                <c:pt idx="9">
                  <c:v>-3392201903.0475559</c:v>
                </c:pt>
                <c:pt idx="10">
                  <c:v>-6018971370.2357702</c:v>
                </c:pt>
                <c:pt idx="11">
                  <c:v>1644049865.470197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5A-4629-ACA4-AF4EFDEED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4344"/>
        <c:axId val="305014736"/>
      </c:scatterChart>
      <c:valAx>
        <c:axId val="30501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4736"/>
        <c:crosses val="autoZero"/>
        <c:crossBetween val="midCat"/>
      </c:valAx>
      <c:valAx>
        <c:axId val="30501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4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6!$AM$4,stack_9p_cp_759_band6!$AM$5,stack_9p_cp_759_band6!$AM$6,stack_9p_cp_759_band6!$AM$7,stack_9p_cp_759_band6!$AM$8,stack_9p_cp_759_band6!$AM$9,stack_9p_cp_759_band6!$AM$10,stack_9p_cp_759_band6!$AM$11,stack_9p_cp_759_band6!$AM$12,stack_9p_cp_759_band6!$AM$13)</c:f>
              <c:numCache>
                <c:formatCode>General</c:formatCode>
                <c:ptCount val="10"/>
                <c:pt idx="0">
                  <c:v>190.00816873766968</c:v>
                </c:pt>
                <c:pt idx="1">
                  <c:v>182.35760939860361</c:v>
                </c:pt>
                <c:pt idx="2">
                  <c:v>2382.2584430517049</c:v>
                </c:pt>
                <c:pt idx="3">
                  <c:v>280.60187231818867</c:v>
                </c:pt>
                <c:pt idx="4">
                  <c:v>2809.8259521110322</c:v>
                </c:pt>
                <c:pt idx="5">
                  <c:v>208.2557059120511</c:v>
                </c:pt>
                <c:pt idx="6">
                  <c:v>484.43978360750958</c:v>
                </c:pt>
                <c:pt idx="7">
                  <c:v>10968.407289784724</c:v>
                </c:pt>
                <c:pt idx="8">
                  <c:v>408.74527348081222</c:v>
                </c:pt>
                <c:pt idx="9">
                  <c:v>56174.525506288432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CB-4A23-9B06-7A9284A6D9E8}"/>
            </c:ext>
          </c:extLst>
        </c:ser>
        <c:ser>
          <c:idx val="2"/>
          <c:order val="1"/>
          <c:yVal>
            <c:numRef>
              <c:f>(stack_9p_cp_759_band6!$AN$21,stack_9p_cp_759_band6!$AN$22,stack_9p_cp_759_band6!$AN$23,stack_9p_cp_759_band6!$AN$24,stack_9p_cp_759_band6!$AN$25,stack_9p_cp_759_band6!$AN$26,stack_9p_cp_759_band6!$AN$27,stack_9p_cp_759_band6!$AN$28,stack_9p_cp_759_band6!$AN$29,stack_9p_cp_759_band6!$AN$30,stack_9p_cp_759_band6!$AN$31)</c:f>
              <c:numCache>
                <c:formatCode>General</c:formatCode>
                <c:ptCount val="11"/>
                <c:pt idx="0">
                  <c:v>4.9636313844385146E+20</c:v>
                </c:pt>
                <c:pt idx="1">
                  <c:v>1.5832329715060302E+22</c:v>
                </c:pt>
                <c:pt idx="2">
                  <c:v>2.3206435086177966E+20</c:v>
                </c:pt>
                <c:pt idx="3">
                  <c:v>1.9465701938598694E+23</c:v>
                </c:pt>
                <c:pt idx="4">
                  <c:v>2.2922203474717557E+20</c:v>
                </c:pt>
                <c:pt idx="5">
                  <c:v>1.075805853523943E+21</c:v>
                </c:pt>
                <c:pt idx="6">
                  <c:v>6.9759186523377789E+20</c:v>
                </c:pt>
                <c:pt idx="7">
                  <c:v>1.2629083378985497E+21</c:v>
                </c:pt>
                <c:pt idx="8">
                  <c:v>3.310321658931008E+21</c:v>
                </c:pt>
                <c:pt idx="9">
                  <c:v>2.3529232971937802E+20</c:v>
                </c:pt>
                <c:pt idx="10">
                  <c:v>2.31449513874175E+20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CB-4A23-9B06-7A9284A6D9E8}"/>
            </c:ext>
          </c:extLst>
        </c:ser>
        <c:ser>
          <c:idx val="3"/>
          <c:order val="2"/>
          <c:yVal>
            <c:numRef>
              <c:f>(stack_9p_cp_759_band6!$AR$39,stack_9p_cp_759_band6!$AR$40,stack_9p_cp_759_band6!$AR$41,stack_9p_cp_759_band6!$AR$42,stack_9p_cp_759_band6!$AR$43,stack_9p_cp_759_band6!$AR$44,stack_9p_cp_759_band6!$AR$45,stack_9p_cp_759_band6!$AR$46,stack_9p_cp_759_band6!$AR$47,stack_9p_cp_759_band6!$AR$48,stack_9p_cp_759_band6!$AR$49,stack_9p_cp_759_band6!$AR$50)</c:f>
              <c:numCache>
                <c:formatCode>General</c:formatCode>
                <c:ptCount val="12"/>
                <c:pt idx="0">
                  <c:v>4.0762371957072128E+17</c:v>
                </c:pt>
                <c:pt idx="1">
                  <c:v>4.1809898272225731E+18</c:v>
                </c:pt>
                <c:pt idx="2">
                  <c:v>1.2696110558212068E+18</c:v>
                </c:pt>
                <c:pt idx="3">
                  <c:v>3.4429790074590593E+19</c:v>
                </c:pt>
                <c:pt idx="4">
                  <c:v>1.0455264229155867E+18</c:v>
                </c:pt>
                <c:pt idx="5">
                  <c:v>1.622093347386986E+18</c:v>
                </c:pt>
                <c:pt idx="6">
                  <c:v>7.642696717604855E+17</c:v>
                </c:pt>
                <c:pt idx="7">
                  <c:v>6.7004720796463342E+19</c:v>
                </c:pt>
                <c:pt idx="8">
                  <c:v>7.1344286758741516E+19</c:v>
                </c:pt>
                <c:pt idx="9">
                  <c:v>1.1738290913814047E+19</c:v>
                </c:pt>
                <c:pt idx="10">
                  <c:v>3.3922049256416432E+19</c:v>
                </c:pt>
                <c:pt idx="11">
                  <c:v>2.738689440309868E+18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CB-4A23-9B06-7A9284A6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5520"/>
        <c:axId val="305015912"/>
      </c:scatterChart>
      <c:valAx>
        <c:axId val="30501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5912"/>
        <c:crosses val="autoZero"/>
        <c:crossBetween val="midCat"/>
      </c:valAx>
      <c:valAx>
        <c:axId val="30501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5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(stack_9p_cp_759_band6!$AA$4,stack_9p_cp_759_band6!$AB$4,stack_9p_cp_759_band6!$AC$4,stack_9p_cp_759_band6!$AD$4,stack_9p_cp_759_band6!$AE$4,stack_9p_cp_759_band6!$AF$4,stack_9p_cp_759_band6!$AG$4,stack_9p_cp_759_band6!$AH$4,stack_9p_cp_759_band6!$AI$4,stack_9p_cp_759_band6!$AJ$4)</c:f>
              <c:numCache>
                <c:formatCode>General</c:formatCode>
                <c:ptCount val="10"/>
                <c:pt idx="0">
                  <c:v>3.0671521217207638</c:v>
                </c:pt>
                <c:pt idx="1">
                  <c:v>5.0533595210506235</c:v>
                </c:pt>
                <c:pt idx="2">
                  <c:v>-2.6669844542553078</c:v>
                </c:pt>
                <c:pt idx="3">
                  <c:v>-4.3882769362997642</c:v>
                </c:pt>
                <c:pt idx="4">
                  <c:v>-2.5088967251020891</c:v>
                </c:pt>
                <c:pt idx="5">
                  <c:v>-3.344627542417645</c:v>
                </c:pt>
                <c:pt idx="6">
                  <c:v>4.1089539950836755</c:v>
                </c:pt>
                <c:pt idx="7">
                  <c:v>-7.9857772851469555</c:v>
                </c:pt>
                <c:pt idx="8">
                  <c:v>-4.9505161727233524</c:v>
                </c:pt>
                <c:pt idx="9">
                  <c:v>2.4596087634408956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BB-43E4-81C1-A2DA771022B8}"/>
            </c:ext>
          </c:extLst>
        </c:ser>
        <c:ser>
          <c:idx val="2"/>
          <c:order val="1"/>
          <c:yVal>
            <c:numRef>
              <c:f>(stack_9p_cp_759_band6!$AA$21,stack_9p_cp_759_band6!$AB$21,stack_9p_cp_759_band6!$AC$21,stack_9p_cp_759_band6!$AD$21,stack_9p_cp_759_band6!$AE$21,stack_9p_cp_759_band6!$AF$21,stack_9p_cp_759_band6!$AG$21,stack_9p_cp_759_band6!$AH$21,stack_9p_cp_759_band6!$AI$21,stack_9p_cp_759_band6!$AJ$21,stack_9p_cp_759_band6!$AK$21)</c:f>
              <c:numCache>
                <c:formatCode>General</c:formatCode>
                <c:ptCount val="11"/>
                <c:pt idx="0">
                  <c:v>3.6411506582825792</c:v>
                </c:pt>
                <c:pt idx="1">
                  <c:v>5.1350520306551841</c:v>
                </c:pt>
                <c:pt idx="2">
                  <c:v>-3.191262646328429</c:v>
                </c:pt>
                <c:pt idx="3">
                  <c:v>-7.8244756944727616</c:v>
                </c:pt>
                <c:pt idx="4">
                  <c:v>1.9412469532431789</c:v>
                </c:pt>
                <c:pt idx="5">
                  <c:v>84.005212522586817</c:v>
                </c:pt>
                <c:pt idx="6">
                  <c:v>-6.3561214863029623</c:v>
                </c:pt>
                <c:pt idx="7">
                  <c:v>-2.5767638865544105</c:v>
                </c:pt>
                <c:pt idx="8">
                  <c:v>-5.6602386900952064</c:v>
                </c:pt>
                <c:pt idx="9">
                  <c:v>20337269753.144112</c:v>
                </c:pt>
                <c:pt idx="10">
                  <c:v>-9097175244.640564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BB-43E4-81C1-A2DA771022B8}"/>
            </c:ext>
          </c:extLst>
        </c:ser>
        <c:ser>
          <c:idx val="3"/>
          <c:order val="2"/>
          <c:yVal>
            <c:numRef>
              <c:f>(stack_9p_cp_759_band6!$AA$21,stack_9p_cp_759_band6!$AB$21,stack_9p_cp_759_band6!$AC$21,stack_9p_cp_759_band6!$AD$21,stack_9p_cp_759_band6!$AE$21,stack_9p_cp_759_band6!$AF$21,stack_9p_cp_759_band6!$AG$21,stack_9p_cp_759_band6!$AH$21,stack_9p_cp_759_band6!$AI$21,stack_9p_cp_759_band6!$AJ$21,stack_9p_cp_759_band6!$AK$21)</c:f>
              <c:numCache>
                <c:formatCode>General</c:formatCode>
                <c:ptCount val="11"/>
                <c:pt idx="0">
                  <c:v>3.6411506582825792</c:v>
                </c:pt>
                <c:pt idx="1">
                  <c:v>5.1350520306551841</c:v>
                </c:pt>
                <c:pt idx="2">
                  <c:v>-3.191262646328429</c:v>
                </c:pt>
                <c:pt idx="3">
                  <c:v>-7.8244756944727616</c:v>
                </c:pt>
                <c:pt idx="4">
                  <c:v>1.9412469532431789</c:v>
                </c:pt>
                <c:pt idx="5">
                  <c:v>84.005212522586817</c:v>
                </c:pt>
                <c:pt idx="6">
                  <c:v>-6.3561214863029623</c:v>
                </c:pt>
                <c:pt idx="7">
                  <c:v>-2.5767638865544105</c:v>
                </c:pt>
                <c:pt idx="8">
                  <c:v>-5.6602386900952064</c:v>
                </c:pt>
                <c:pt idx="9">
                  <c:v>20337269753.144112</c:v>
                </c:pt>
                <c:pt idx="10">
                  <c:v>-9097175244.640564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BB-43E4-81C1-A2DA77102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2776"/>
        <c:axId val="305016696"/>
      </c:scatterChart>
      <c:valAx>
        <c:axId val="30501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6696"/>
        <c:crosses val="autoZero"/>
        <c:crossBetween val="midCat"/>
      </c:valAx>
      <c:valAx>
        <c:axId val="30501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2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(stack_9p_cp_759_band3!$BH$3,stack_9p_cp_759_band3!$BH$4,stack_9p_cp_759_band3!$BH$5,stack_9p_cp_759_band3!$BH$7,stack_9p_cp_759_band3!$BH$8,stack_9p_cp_759_band3!$BH$10,stack_9p_cp_759_band3!$BH$12,stack_9p_cp_759_band3!$BH$13,stack_9p_cp_759_band3!$BH$14)</c:f>
              <c:numCache>
                <c:formatCode>General</c:formatCode>
                <c:ptCount val="9"/>
                <c:pt idx="0">
                  <c:v>15.703201056050858</c:v>
                </c:pt>
                <c:pt idx="1">
                  <c:v>12.690247510474441</c:v>
                </c:pt>
                <c:pt idx="2">
                  <c:v>15.523692939896208</c:v>
                </c:pt>
                <c:pt idx="3">
                  <c:v>12.236390477529692</c:v>
                </c:pt>
                <c:pt idx="4">
                  <c:v>18.879199221389719</c:v>
                </c:pt>
                <c:pt idx="5">
                  <c:v>12.063287372341911</c:v>
                </c:pt>
                <c:pt idx="6">
                  <c:v>16.723920868944919</c:v>
                </c:pt>
                <c:pt idx="7">
                  <c:v>14.678834421588078</c:v>
                </c:pt>
                <c:pt idx="8">
                  <c:v>10.900032087463204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D0-472F-A179-5BF83E6EDC36}"/>
            </c:ext>
          </c:extLst>
        </c:ser>
        <c:ser>
          <c:idx val="1"/>
          <c:order val="1"/>
          <c:yVal>
            <c:numRef>
              <c:f>(stack_9p_cp_759_band3!$BI$22,stack_9p_cp_759_band3!$BI$23,stack_9p_cp_759_band3!$BI$24,stack_9p_cp_759_band3!$BI$25,stack_9p_cp_759_band3!$BI$26,stack_9p_cp_759_band3!$BI$27,stack_9p_cp_759_band3!$BI$28,stack_9p_cp_759_band3!$BI$29,stack_9p_cp_759_band3!$BI$30,stack_9p_cp_759_band3!$BI$31)</c:f>
              <c:numCache>
                <c:formatCode>General</c:formatCode>
                <c:ptCount val="10"/>
                <c:pt idx="0">
                  <c:v>16.795622092903404</c:v>
                </c:pt>
                <c:pt idx="1">
                  <c:v>18.18310276463556</c:v>
                </c:pt>
                <c:pt idx="2">
                  <c:v>20.254193043892712</c:v>
                </c:pt>
                <c:pt idx="3">
                  <c:v>17.446862472937987</c:v>
                </c:pt>
                <c:pt idx="4">
                  <c:v>18.150295312025811</c:v>
                </c:pt>
                <c:pt idx="5">
                  <c:v>18.483492562334625</c:v>
                </c:pt>
                <c:pt idx="6">
                  <c:v>21.80105120089425</c:v>
                </c:pt>
                <c:pt idx="7">
                  <c:v>16.671971262023874</c:v>
                </c:pt>
                <c:pt idx="8">
                  <c:v>17.134414175429367</c:v>
                </c:pt>
                <c:pt idx="9">
                  <c:v>34.48002940059316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D0-472F-A179-5BF83E6EDC36}"/>
            </c:ext>
          </c:extLst>
        </c:ser>
        <c:ser>
          <c:idx val="2"/>
          <c:order val="2"/>
          <c:yVal>
            <c:numRef>
              <c:f>(stack_9p_cp_759_band3!$BJ$39,stack_9p_cp_759_band3!$BJ$40,stack_9p_cp_759_band3!$BJ$41,stack_9p_cp_759_band3!$BJ$42,stack_9p_cp_759_band3!$BJ$43,stack_9p_cp_759_band3!$BJ$44,stack_9p_cp_759_band3!$BJ$45,stack_9p_cp_759_band3!$BJ$46,stack_9p_cp_759_band3!$BJ$47,stack_9p_cp_759_band3!$BJ$48,stack_9p_cp_759_band3!$BJ$49)</c:f>
              <c:numCache>
                <c:formatCode>General</c:formatCode>
                <c:ptCount val="11"/>
                <c:pt idx="0">
                  <c:v>49.894854473687495</c:v>
                </c:pt>
                <c:pt idx="1">
                  <c:v>51.972997616051146</c:v>
                </c:pt>
                <c:pt idx="2">
                  <c:v>49.331145997274881</c:v>
                </c:pt>
                <c:pt idx="3">
                  <c:v>46.852172306764196</c:v>
                </c:pt>
                <c:pt idx="4">
                  <c:v>50.9430182387093</c:v>
                </c:pt>
                <c:pt idx="5">
                  <c:v>51.033330580593173</c:v>
                </c:pt>
                <c:pt idx="6">
                  <c:v>50.943321723757805</c:v>
                </c:pt>
                <c:pt idx="7">
                  <c:v>51.608351553804198</c:v>
                </c:pt>
                <c:pt idx="8">
                  <c:v>50.232472015204699</c:v>
                </c:pt>
                <c:pt idx="9">
                  <c:v>57.526115617524482</c:v>
                </c:pt>
                <c:pt idx="10">
                  <c:v>47.980021469340997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D0-472F-A179-5BF83E6EDC36}"/>
            </c:ext>
          </c:extLst>
        </c:ser>
        <c:ser>
          <c:idx val="3"/>
          <c:order val="3"/>
          <c:yVal>
            <c:numRef>
              <c:f>(stack_9p_cp_759_band3!$BK$57,stack_9p_cp_759_band3!$BK$58,stack_9p_cp_759_band3!$BK$59,stack_9p_cp_759_band3!$BK$60,stack_9p_cp_759_band3!$BK$61,stack_9p_cp_759_band3!$BK$62,stack_9p_cp_759_band3!$BK$63,stack_9p_cp_759_band3!$BK$64,stack_9p_cp_759_band3!$BK$65,stack_9p_cp_759_band3!$BK$66,stack_9p_cp_759_band3!$BK$67,stack_9p_cp_759_band3!$BK$68)</c:f>
              <c:numCache>
                <c:formatCode>General</c:formatCode>
                <c:ptCount val="12"/>
                <c:pt idx="0">
                  <c:v>60.715097834394214</c:v>
                </c:pt>
                <c:pt idx="1">
                  <c:v>65.519656234711917</c:v>
                </c:pt>
                <c:pt idx="2">
                  <c:v>65.873119797985453</c:v>
                </c:pt>
                <c:pt idx="3">
                  <c:v>64.404314705369742</c:v>
                </c:pt>
                <c:pt idx="4">
                  <c:v>67.897403517216816</c:v>
                </c:pt>
                <c:pt idx="5">
                  <c:v>65.302407393631441</c:v>
                </c:pt>
                <c:pt idx="6">
                  <c:v>73.285944263457111</c:v>
                </c:pt>
                <c:pt idx="7">
                  <c:v>61.957473548815358</c:v>
                </c:pt>
                <c:pt idx="8">
                  <c:v>69.515993467799063</c:v>
                </c:pt>
                <c:pt idx="9">
                  <c:v>80.250115103797867</c:v>
                </c:pt>
                <c:pt idx="10">
                  <c:v>69.118251931647023</c:v>
                </c:pt>
                <c:pt idx="11">
                  <c:v>71.496385161319139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D0-472F-A179-5BF83E6E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1600"/>
        <c:axId val="305011992"/>
      </c:scatterChart>
      <c:valAx>
        <c:axId val="30501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1992"/>
        <c:crosses val="autoZero"/>
        <c:crossBetween val="midCat"/>
      </c:valAx>
      <c:valAx>
        <c:axId val="30501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1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stack_9p_cp_759_band6!$AA$4:$AJ$4</c:f>
              <c:numCache>
                <c:formatCode>General</c:formatCode>
                <c:ptCount val="10"/>
                <c:pt idx="0">
                  <c:v>3.0671521217207638</c:v>
                </c:pt>
                <c:pt idx="1">
                  <c:v>5.0533595210506235</c:v>
                </c:pt>
                <c:pt idx="2">
                  <c:v>-2.6669844542553078</c:v>
                </c:pt>
                <c:pt idx="3">
                  <c:v>-4.3882769362997642</c:v>
                </c:pt>
                <c:pt idx="4">
                  <c:v>-2.5088967251020891</c:v>
                </c:pt>
                <c:pt idx="5">
                  <c:v>-3.344627542417645</c:v>
                </c:pt>
                <c:pt idx="6">
                  <c:v>4.1089539950836755</c:v>
                </c:pt>
                <c:pt idx="7">
                  <c:v>-7.9857772851469555</c:v>
                </c:pt>
                <c:pt idx="8">
                  <c:v>-4.9505161727233524</c:v>
                </c:pt>
                <c:pt idx="9">
                  <c:v>2.4596087634408956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E-4D7D-9454-0759FEE8A400}"/>
            </c:ext>
          </c:extLst>
        </c:ser>
        <c:ser>
          <c:idx val="1"/>
          <c:order val="1"/>
          <c:invertIfNegative val="0"/>
          <c:val>
            <c:numRef>
              <c:f>stack_9p_cp_759_band6!$AA$5:$AJ$5</c:f>
              <c:numCache>
                <c:formatCode>General</c:formatCode>
                <c:ptCount val="10"/>
                <c:pt idx="0">
                  <c:v>3.6568349198111108</c:v>
                </c:pt>
                <c:pt idx="1">
                  <c:v>4.1895402788337783</c:v>
                </c:pt>
                <c:pt idx="2">
                  <c:v>2.1901574442384604</c:v>
                </c:pt>
                <c:pt idx="3">
                  <c:v>-6.0676085373908126</c:v>
                </c:pt>
                <c:pt idx="4">
                  <c:v>2.4064356477458793</c:v>
                </c:pt>
                <c:pt idx="5">
                  <c:v>-2.2581349268700008</c:v>
                </c:pt>
                <c:pt idx="6">
                  <c:v>-8.5470813437812456</c:v>
                </c:pt>
                <c:pt idx="7">
                  <c:v>-2.9007127051923418</c:v>
                </c:pt>
                <c:pt idx="8">
                  <c:v>3.0353755426254496</c:v>
                </c:pt>
                <c:pt idx="9">
                  <c:v>2.8722661387088264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E-4D7D-9454-0759FEE8A400}"/>
            </c:ext>
          </c:extLst>
        </c:ser>
        <c:ser>
          <c:idx val="2"/>
          <c:order val="2"/>
          <c:invertIfNegative val="0"/>
          <c:val>
            <c:numRef>
              <c:f>stack_9p_cp_759_band6!$AA$6:$AJ$6</c:f>
              <c:numCache>
                <c:formatCode>General</c:formatCode>
                <c:ptCount val="10"/>
                <c:pt idx="0">
                  <c:v>3.6358282895165477</c:v>
                </c:pt>
                <c:pt idx="1">
                  <c:v>11.603123391081235</c:v>
                </c:pt>
                <c:pt idx="2">
                  <c:v>2.9621686523372381</c:v>
                </c:pt>
                <c:pt idx="3">
                  <c:v>3.40399978566459</c:v>
                </c:pt>
                <c:pt idx="4">
                  <c:v>3.0617664486084566</c:v>
                </c:pt>
                <c:pt idx="5">
                  <c:v>2.7087939492021977</c:v>
                </c:pt>
                <c:pt idx="6">
                  <c:v>3.9059068670947132</c:v>
                </c:pt>
                <c:pt idx="7">
                  <c:v>-46.586396924327033</c:v>
                </c:pt>
                <c:pt idx="8">
                  <c:v>-1.7224417549917865</c:v>
                </c:pt>
                <c:pt idx="9">
                  <c:v>2.9694771790237042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E-4D7D-9454-0759FEE8A400}"/>
            </c:ext>
          </c:extLst>
        </c:ser>
        <c:ser>
          <c:idx val="3"/>
          <c:order val="3"/>
          <c:invertIfNegative val="0"/>
          <c:val>
            <c:numRef>
              <c:f>stack_9p_cp_759_band6!#REF!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FE-4D7D-9454-0759FEE8A400}"/>
            </c:ext>
          </c:extLst>
        </c:ser>
        <c:ser>
          <c:idx val="4"/>
          <c:order val="4"/>
          <c:invertIfNegative val="0"/>
          <c:val>
            <c:numRef>
              <c:f>stack_9p_cp_759_band6!$AA$7:$AJ$7</c:f>
              <c:numCache>
                <c:formatCode>General</c:formatCode>
                <c:ptCount val="10"/>
                <c:pt idx="0">
                  <c:v>3.7976340713015646</c:v>
                </c:pt>
                <c:pt idx="1">
                  <c:v>3.7890874415135221</c:v>
                </c:pt>
                <c:pt idx="2">
                  <c:v>-1.6989696896022397</c:v>
                </c:pt>
                <c:pt idx="3">
                  <c:v>-4.0375334644031806</c:v>
                </c:pt>
                <c:pt idx="4">
                  <c:v>2.094894021086509</c:v>
                </c:pt>
                <c:pt idx="5">
                  <c:v>2.4365633844582408</c:v>
                </c:pt>
                <c:pt idx="6">
                  <c:v>-6.60525531989762</c:v>
                </c:pt>
                <c:pt idx="7">
                  <c:v>-9.8433365137200663</c:v>
                </c:pt>
                <c:pt idx="8">
                  <c:v>8.5325613326293563</c:v>
                </c:pt>
                <c:pt idx="9">
                  <c:v>2.9972976349307081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FE-4D7D-9454-0759FEE8A400}"/>
            </c:ext>
          </c:extLst>
        </c:ser>
        <c:ser>
          <c:idx val="5"/>
          <c:order val="5"/>
          <c:invertIfNegative val="0"/>
          <c:val>
            <c:numRef>
              <c:f>stack_9p_cp_759_band6!$AA$8:$AJ$8</c:f>
              <c:numCache>
                <c:formatCode>General</c:formatCode>
                <c:ptCount val="10"/>
                <c:pt idx="0">
                  <c:v>3.6180022665745586</c:v>
                </c:pt>
                <c:pt idx="1">
                  <c:v>9.1714438644251963</c:v>
                </c:pt>
                <c:pt idx="2">
                  <c:v>37.292153049966103</c:v>
                </c:pt>
                <c:pt idx="3">
                  <c:v>-6.9313130730374262</c:v>
                </c:pt>
                <c:pt idx="4">
                  <c:v>5.3789723187137346</c:v>
                </c:pt>
                <c:pt idx="5">
                  <c:v>-3.7988099701362308</c:v>
                </c:pt>
                <c:pt idx="6">
                  <c:v>4.1836242064734632</c:v>
                </c:pt>
                <c:pt idx="7">
                  <c:v>1.1924360460819108</c:v>
                </c:pt>
                <c:pt idx="8">
                  <c:v>34.686444459033261</c:v>
                </c:pt>
                <c:pt idx="9">
                  <c:v>2.9042218069484278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FE-4D7D-9454-0759FEE8A400}"/>
            </c:ext>
          </c:extLst>
        </c:ser>
        <c:ser>
          <c:idx val="6"/>
          <c:order val="6"/>
          <c:invertIfNegative val="0"/>
          <c:val>
            <c:numRef>
              <c:f>stack_9p_cp_759_band6!#REF!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FE-4D7D-9454-0759FEE8A400}"/>
            </c:ext>
          </c:extLst>
        </c:ser>
        <c:ser>
          <c:idx val="7"/>
          <c:order val="7"/>
          <c:invertIfNegative val="0"/>
          <c:val>
            <c:numRef>
              <c:f>stack_9p_cp_759_band6!$AA$9:$AJ$9</c:f>
              <c:numCache>
                <c:formatCode>General</c:formatCode>
                <c:ptCount val="10"/>
                <c:pt idx="0">
                  <c:v>3.7633369857988845</c:v>
                </c:pt>
                <c:pt idx="1">
                  <c:v>7.1603119283553411</c:v>
                </c:pt>
                <c:pt idx="2">
                  <c:v>4.0804201072442776</c:v>
                </c:pt>
                <c:pt idx="3">
                  <c:v>-4.1829864131835546</c:v>
                </c:pt>
                <c:pt idx="4">
                  <c:v>-3.180129916016631</c:v>
                </c:pt>
                <c:pt idx="5">
                  <c:v>6.5810430664281956</c:v>
                </c:pt>
                <c:pt idx="6">
                  <c:v>-1.3223580697598538</c:v>
                </c:pt>
                <c:pt idx="7">
                  <c:v>5.3532484621303613</c:v>
                </c:pt>
                <c:pt idx="8">
                  <c:v>-3.9549133088800459</c:v>
                </c:pt>
                <c:pt idx="9">
                  <c:v>3.0339968325455917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FE-4D7D-9454-0759FEE8A400}"/>
            </c:ext>
          </c:extLst>
        </c:ser>
        <c:ser>
          <c:idx val="8"/>
          <c:order val="8"/>
          <c:invertIfNegative val="0"/>
          <c:val>
            <c:numRef>
              <c:f>stack_9p_cp_759_band6!#REF!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FE-4D7D-9454-0759FEE8A400}"/>
            </c:ext>
          </c:extLst>
        </c:ser>
        <c:ser>
          <c:idx val="9"/>
          <c:order val="9"/>
          <c:invertIfNegative val="0"/>
          <c:val>
            <c:numRef>
              <c:f>stack_9p_cp_759_band6!$AA$10:$AJ$10</c:f>
              <c:numCache>
                <c:formatCode>General</c:formatCode>
                <c:ptCount val="10"/>
                <c:pt idx="0">
                  <c:v>3.8748229590887182</c:v>
                </c:pt>
                <c:pt idx="1">
                  <c:v>4.5627714456109034</c:v>
                </c:pt>
                <c:pt idx="2">
                  <c:v>12.47302130061232</c:v>
                </c:pt>
                <c:pt idx="3">
                  <c:v>-7.6867001587541095</c:v>
                </c:pt>
                <c:pt idx="4">
                  <c:v>-4.2014621360509521</c:v>
                </c:pt>
                <c:pt idx="5">
                  <c:v>-12.990403813326402</c:v>
                </c:pt>
                <c:pt idx="6">
                  <c:v>3.4968621679133136</c:v>
                </c:pt>
                <c:pt idx="7">
                  <c:v>-3.0955219598672796</c:v>
                </c:pt>
                <c:pt idx="8">
                  <c:v>-4.0150038465570628</c:v>
                </c:pt>
                <c:pt idx="9">
                  <c:v>3.1002572885166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FE-4D7D-9454-0759FEE8A400}"/>
            </c:ext>
          </c:extLst>
        </c:ser>
        <c:ser>
          <c:idx val="10"/>
          <c:order val="10"/>
          <c:invertIfNegative val="0"/>
          <c:val>
            <c:numRef>
              <c:f>stack_9p_cp_759_band6!$AA$11:$AJ$11</c:f>
              <c:numCache>
                <c:formatCode>General</c:formatCode>
                <c:ptCount val="10"/>
                <c:pt idx="0">
                  <c:v>3.6601621586757851</c:v>
                </c:pt>
                <c:pt idx="1">
                  <c:v>5.497832425404523</c:v>
                </c:pt>
                <c:pt idx="2">
                  <c:v>-3.7962885299910774</c:v>
                </c:pt>
                <c:pt idx="3">
                  <c:v>1.2311813910016025</c:v>
                </c:pt>
                <c:pt idx="4">
                  <c:v>-28.196956360937403</c:v>
                </c:pt>
                <c:pt idx="5">
                  <c:v>-3.6280383498696658</c:v>
                </c:pt>
                <c:pt idx="6">
                  <c:v>-3.7339922567407724</c:v>
                </c:pt>
                <c:pt idx="7">
                  <c:v>98.499762000591801</c:v>
                </c:pt>
                <c:pt idx="8">
                  <c:v>19.390508711852469</c:v>
                </c:pt>
                <c:pt idx="9">
                  <c:v>2.9134303524907197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FE-4D7D-9454-0759FEE8A400}"/>
            </c:ext>
          </c:extLst>
        </c:ser>
        <c:ser>
          <c:idx val="11"/>
          <c:order val="11"/>
          <c:invertIfNegative val="0"/>
          <c:val>
            <c:numRef>
              <c:f>stack_9p_cp_759_band6!$AA$12:$AJ$12</c:f>
              <c:numCache>
                <c:formatCode>General</c:formatCode>
                <c:ptCount val="10"/>
                <c:pt idx="0">
                  <c:v>3.6231353129051422</c:v>
                </c:pt>
                <c:pt idx="1">
                  <c:v>4.7092498940864269</c:v>
                </c:pt>
                <c:pt idx="2">
                  <c:v>4.3865572334253251</c:v>
                </c:pt>
                <c:pt idx="3">
                  <c:v>7.5304694005900812</c:v>
                </c:pt>
                <c:pt idx="4">
                  <c:v>-2.650518607486577</c:v>
                </c:pt>
                <c:pt idx="5">
                  <c:v>2.0607961995953015</c:v>
                </c:pt>
                <c:pt idx="6">
                  <c:v>4.2315300691366762</c:v>
                </c:pt>
                <c:pt idx="7">
                  <c:v>16.04798939702491</c:v>
                </c:pt>
                <c:pt idx="8">
                  <c:v>1.6596597795895214</c:v>
                </c:pt>
                <c:pt idx="9">
                  <c:v>2.8321131338598455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FE-4D7D-9454-0759FEE8A400}"/>
            </c:ext>
          </c:extLst>
        </c:ser>
        <c:ser>
          <c:idx val="12"/>
          <c:order val="12"/>
          <c:invertIfNegative val="0"/>
          <c:val>
            <c:numRef>
              <c:f>stack_9p_cp_759_band6!#REF!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FE-4D7D-9454-0759FEE8A400}"/>
            </c:ext>
          </c:extLst>
        </c:ser>
        <c:ser>
          <c:idx val="13"/>
          <c:order val="13"/>
          <c:invertIfNegative val="0"/>
          <c:val>
            <c:numRef>
              <c:f>stack_9p_cp_759_band6!#REF!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BFE-4D7D-9454-0759FEE8A400}"/>
            </c:ext>
          </c:extLst>
        </c:ser>
        <c:ser>
          <c:idx val="14"/>
          <c:order val="14"/>
          <c:invertIfNegative val="0"/>
          <c:val>
            <c:numRef>
              <c:f>stack_9p_cp_759_band6!#REF!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BFE-4D7D-9454-0759FEE8A400}"/>
            </c:ext>
          </c:extLst>
        </c:ser>
        <c:ser>
          <c:idx val="15"/>
          <c:order val="15"/>
          <c:invertIfNegative val="0"/>
          <c:val>
            <c:numRef>
              <c:f>stack_9p_cp_759_band6!#REF!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BFE-4D7D-9454-0759FEE8A400}"/>
            </c:ext>
          </c:extLst>
        </c:ser>
        <c:ser>
          <c:idx val="16"/>
          <c:order val="16"/>
          <c:invertIfNegative val="0"/>
          <c:val>
            <c:numRef>
              <c:f>stack_9p_cp_759_band6!$AA$13:$AJ$13</c:f>
              <c:numCache>
                <c:formatCode>General</c:formatCode>
                <c:ptCount val="10"/>
                <c:pt idx="0">
                  <c:v>1.7974865583376576</c:v>
                </c:pt>
                <c:pt idx="1">
                  <c:v>-1.2224368665037213</c:v>
                </c:pt>
                <c:pt idx="2">
                  <c:v>-22.571217229250898</c:v>
                </c:pt>
                <c:pt idx="3">
                  <c:v>-31.251489961127998</c:v>
                </c:pt>
                <c:pt idx="4">
                  <c:v>67.794825992143373</c:v>
                </c:pt>
                <c:pt idx="5">
                  <c:v>214.25472279267206</c:v>
                </c:pt>
                <c:pt idx="6">
                  <c:v>-62.62365791383845</c:v>
                </c:pt>
                <c:pt idx="7">
                  <c:v>-11.066004377251867</c:v>
                </c:pt>
                <c:pt idx="8">
                  <c:v>11.664822110140189</c:v>
                </c:pt>
                <c:pt idx="9">
                  <c:v>1.4876141805403222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BFE-4D7D-9454-0759FEE8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04760888"/>
        <c:axId val="304761280"/>
        <c:axId val="304876880"/>
      </c:bar3DChart>
      <c:catAx>
        <c:axId val="30476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4761280"/>
        <c:crosses val="autoZero"/>
        <c:auto val="1"/>
        <c:lblAlgn val="ctr"/>
        <c:lblOffset val="100"/>
        <c:noMultiLvlLbl val="0"/>
      </c:catAx>
      <c:valAx>
        <c:axId val="30476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760888"/>
        <c:crosses val="autoZero"/>
        <c:crossBetween val="between"/>
      </c:valAx>
      <c:serAx>
        <c:axId val="30487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4761280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stack_9p_cp_759_band6!$AA$39:$AL$39</c:f>
              <c:numCache>
                <c:formatCode>General</c:formatCode>
                <c:ptCount val="12"/>
                <c:pt idx="0">
                  <c:v>4.4132660864251729</c:v>
                </c:pt>
                <c:pt idx="1">
                  <c:v>6.2868995854269629</c:v>
                </c:pt>
                <c:pt idx="2">
                  <c:v>62.950349412209199</c:v>
                </c:pt>
                <c:pt idx="3">
                  <c:v>3.3946450196962217</c:v>
                </c:pt>
                <c:pt idx="4">
                  <c:v>-19.793871460212333</c:v>
                </c:pt>
                <c:pt idx="5">
                  <c:v>-1.9307097060203831</c:v>
                </c:pt>
                <c:pt idx="6">
                  <c:v>46.364962010567105</c:v>
                </c:pt>
                <c:pt idx="7">
                  <c:v>-4.8631896372308052</c:v>
                </c:pt>
                <c:pt idx="8">
                  <c:v>2.5523356924070484</c:v>
                </c:pt>
                <c:pt idx="9">
                  <c:v>-638441858.05448043</c:v>
                </c:pt>
                <c:pt idx="10">
                  <c:v>3955235.6323601902</c:v>
                </c:pt>
                <c:pt idx="11">
                  <c:v>263753.1986467081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B-40A4-861A-4C853509C8D5}"/>
            </c:ext>
          </c:extLst>
        </c:ser>
        <c:ser>
          <c:idx val="1"/>
          <c:order val="1"/>
          <c:invertIfNegative val="0"/>
          <c:val>
            <c:numRef>
              <c:f>stack_9p_cp_759_band6!$AA$40:$AL$40</c:f>
              <c:numCache>
                <c:formatCode>General</c:formatCode>
                <c:ptCount val="12"/>
                <c:pt idx="0">
                  <c:v>5.261963451930356</c:v>
                </c:pt>
                <c:pt idx="1">
                  <c:v>5.1293363265394687</c:v>
                </c:pt>
                <c:pt idx="2">
                  <c:v>3.5854223843626114</c:v>
                </c:pt>
                <c:pt idx="3">
                  <c:v>25.191815023258993</c:v>
                </c:pt>
                <c:pt idx="4">
                  <c:v>2.4265290411937936</c:v>
                </c:pt>
                <c:pt idx="5">
                  <c:v>3.0265176078570661</c:v>
                </c:pt>
                <c:pt idx="6">
                  <c:v>-2.0480363102604122</c:v>
                </c:pt>
                <c:pt idx="7">
                  <c:v>-3.4864213016272529</c:v>
                </c:pt>
                <c:pt idx="8">
                  <c:v>7.5319265995953675</c:v>
                </c:pt>
                <c:pt idx="9">
                  <c:v>-2044693741.8201404</c:v>
                </c:pt>
                <c:pt idx="10">
                  <c:v>14719098.066102715</c:v>
                </c:pt>
                <c:pt idx="11">
                  <c:v>823125.89898040786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B-40A4-861A-4C853509C8D5}"/>
            </c:ext>
          </c:extLst>
        </c:ser>
        <c:ser>
          <c:idx val="2"/>
          <c:order val="2"/>
          <c:invertIfNegative val="0"/>
          <c:val>
            <c:numRef>
              <c:f>stack_9p_cp_759_band6!$AA$41:$AL$41</c:f>
              <c:numCache>
                <c:formatCode>General</c:formatCode>
                <c:ptCount val="12"/>
                <c:pt idx="0">
                  <c:v>5.2334845852018965</c:v>
                </c:pt>
                <c:pt idx="1">
                  <c:v>23.180990143106886</c:v>
                </c:pt>
                <c:pt idx="2">
                  <c:v>3.2070276858862989</c:v>
                </c:pt>
                <c:pt idx="3">
                  <c:v>26.769845862155243</c:v>
                </c:pt>
                <c:pt idx="4">
                  <c:v>-21.588178532208723</c:v>
                </c:pt>
                <c:pt idx="5">
                  <c:v>2.6198194304779441</c:v>
                </c:pt>
                <c:pt idx="6">
                  <c:v>29.881476184684498</c:v>
                </c:pt>
                <c:pt idx="7">
                  <c:v>2.904439317450247</c:v>
                </c:pt>
                <c:pt idx="8">
                  <c:v>-4.5522853099396077</c:v>
                </c:pt>
                <c:pt idx="9">
                  <c:v>1126753718.5234623</c:v>
                </c:pt>
                <c:pt idx="10">
                  <c:v>-6071666.5799368853</c:v>
                </c:pt>
                <c:pt idx="11">
                  <c:v>-498477.37837028393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BB-40A4-861A-4C853509C8D5}"/>
            </c:ext>
          </c:extLst>
        </c:ser>
        <c:ser>
          <c:idx val="3"/>
          <c:order val="3"/>
          <c:invertIfNegative val="0"/>
          <c:val>
            <c:numRef>
              <c:f>stack_9p_cp_759_band6!#REF!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BB-40A4-861A-4C853509C8D5}"/>
            </c:ext>
          </c:extLst>
        </c:ser>
        <c:ser>
          <c:idx val="4"/>
          <c:order val="4"/>
          <c:invertIfNegative val="0"/>
          <c:val>
            <c:numRef>
              <c:f>stack_9p_cp_759_band6!$AA$42:$AL$42</c:f>
              <c:numCache>
                <c:formatCode>General</c:formatCode>
                <c:ptCount val="12"/>
                <c:pt idx="0">
                  <c:v>5.4649823052190332</c:v>
                </c:pt>
                <c:pt idx="1">
                  <c:v>4.3593709283709527</c:v>
                </c:pt>
                <c:pt idx="2">
                  <c:v>-371.00641481677593</c:v>
                </c:pt>
                <c:pt idx="3">
                  <c:v>1.7137473250939503</c:v>
                </c:pt>
                <c:pt idx="4">
                  <c:v>-8.4325645443280752</c:v>
                </c:pt>
                <c:pt idx="5">
                  <c:v>-11.818007198222315</c:v>
                </c:pt>
                <c:pt idx="6">
                  <c:v>-7.4819566354106826</c:v>
                </c:pt>
                <c:pt idx="7">
                  <c:v>2.1822379271030181</c:v>
                </c:pt>
                <c:pt idx="8">
                  <c:v>-11.175727526108375</c:v>
                </c:pt>
                <c:pt idx="9">
                  <c:v>5867470744.2200308</c:v>
                </c:pt>
                <c:pt idx="10">
                  <c:v>-50741153.404543124</c:v>
                </c:pt>
                <c:pt idx="11">
                  <c:v>-1573424.185338527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BB-40A4-861A-4C853509C8D5}"/>
            </c:ext>
          </c:extLst>
        </c:ser>
        <c:ser>
          <c:idx val="5"/>
          <c:order val="5"/>
          <c:invertIfNegative val="0"/>
          <c:val>
            <c:numRef>
              <c:f>stack_9p_cp_759_band6!$AA$43:$AL$43</c:f>
              <c:numCache>
                <c:formatCode>General</c:formatCode>
                <c:ptCount val="12"/>
                <c:pt idx="0">
                  <c:v>5.2066528909044871</c:v>
                </c:pt>
                <c:pt idx="1">
                  <c:v>13.599836576939071</c:v>
                </c:pt>
                <c:pt idx="2">
                  <c:v>8.4925048734628596</c:v>
                </c:pt>
                <c:pt idx="3">
                  <c:v>7.1757512524503504</c:v>
                </c:pt>
                <c:pt idx="4">
                  <c:v>7.8482828732528267</c:v>
                </c:pt>
                <c:pt idx="5">
                  <c:v>-16.674748005169402</c:v>
                </c:pt>
                <c:pt idx="6">
                  <c:v>-2.6909067431363636</c:v>
                </c:pt>
                <c:pt idx="7">
                  <c:v>12.829989314403655</c:v>
                </c:pt>
                <c:pt idx="8">
                  <c:v>-3.9303409154710329</c:v>
                </c:pt>
                <c:pt idx="9">
                  <c:v>1022491973.1036081</c:v>
                </c:pt>
                <c:pt idx="10">
                  <c:v>-6037285.1140347496</c:v>
                </c:pt>
                <c:pt idx="11">
                  <c:v>-372884.33580629603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BB-40A4-861A-4C853509C8D5}"/>
            </c:ext>
          </c:extLst>
        </c:ser>
        <c:ser>
          <c:idx val="6"/>
          <c:order val="6"/>
          <c:invertIfNegative val="0"/>
          <c:val>
            <c:numRef>
              <c:f>stack_9p_cp_759_band6!#REF!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BB-40A4-861A-4C853509C8D5}"/>
            </c:ext>
          </c:extLst>
        </c:ser>
        <c:ser>
          <c:idx val="7"/>
          <c:order val="7"/>
          <c:invertIfNegative val="0"/>
          <c:val>
            <c:numRef>
              <c:f>stack_9p_cp_759_band6!$AA$44:$AL$44</c:f>
              <c:numCache>
                <c:formatCode>General</c:formatCode>
                <c:ptCount val="12"/>
                <c:pt idx="0">
                  <c:v>5.4155370558340605</c:v>
                </c:pt>
                <c:pt idx="1">
                  <c:v>9.5460679123792911</c:v>
                </c:pt>
                <c:pt idx="2">
                  <c:v>7.831684752704116</c:v>
                </c:pt>
                <c:pt idx="3">
                  <c:v>9.7881995164436049</c:v>
                </c:pt>
                <c:pt idx="4">
                  <c:v>2.6222351959745378</c:v>
                </c:pt>
                <c:pt idx="5">
                  <c:v>5.1571113590765698</c:v>
                </c:pt>
                <c:pt idx="6">
                  <c:v>1.9756465084412291</c:v>
                </c:pt>
                <c:pt idx="7">
                  <c:v>-2.6761304160031174</c:v>
                </c:pt>
                <c:pt idx="8">
                  <c:v>-6.7035534898309894</c:v>
                </c:pt>
                <c:pt idx="9">
                  <c:v>1273597606.8793268</c:v>
                </c:pt>
                <c:pt idx="10">
                  <c:v>-6497820.9144446738</c:v>
                </c:pt>
                <c:pt idx="11">
                  <c:v>-511333.16080761811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BB-40A4-861A-4C853509C8D5}"/>
            </c:ext>
          </c:extLst>
        </c:ser>
        <c:ser>
          <c:idx val="8"/>
          <c:order val="8"/>
          <c:invertIfNegative val="0"/>
          <c:val>
            <c:numRef>
              <c:f>stack_9p_cp_759_band6!#REF!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BB-40A4-861A-4C853509C8D5}"/>
            </c:ext>
          </c:extLst>
        </c:ser>
        <c:ser>
          <c:idx val="9"/>
          <c:order val="9"/>
          <c:invertIfNegative val="0"/>
          <c:val>
            <c:numRef>
              <c:f>stack_9p_cp_759_band6!$AA$45:$AL$45</c:f>
              <c:numCache>
                <c:formatCode>General</c:formatCode>
                <c:ptCount val="12"/>
                <c:pt idx="0">
                  <c:v>5.5751987764831989</c:v>
                </c:pt>
                <c:pt idx="1">
                  <c:v>5.5108869241838034</c:v>
                </c:pt>
                <c:pt idx="2">
                  <c:v>5.9934714950294925</c:v>
                </c:pt>
                <c:pt idx="3">
                  <c:v>10.309807728554263</c:v>
                </c:pt>
                <c:pt idx="4">
                  <c:v>7.6588274484735424</c:v>
                </c:pt>
                <c:pt idx="5">
                  <c:v>-4.8950555024909708</c:v>
                </c:pt>
                <c:pt idx="6">
                  <c:v>10.548856074411475</c:v>
                </c:pt>
                <c:pt idx="7">
                  <c:v>-14.601533035388792</c:v>
                </c:pt>
                <c:pt idx="8">
                  <c:v>3.4462283202995674</c:v>
                </c:pt>
                <c:pt idx="9">
                  <c:v>-874207244.11349642</c:v>
                </c:pt>
                <c:pt idx="10">
                  <c:v>5590076.256799846</c:v>
                </c:pt>
                <c:pt idx="11">
                  <c:v>342268.04373086686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BB-40A4-861A-4C853509C8D5}"/>
            </c:ext>
          </c:extLst>
        </c:ser>
        <c:ser>
          <c:idx val="10"/>
          <c:order val="10"/>
          <c:invertIfNegative val="0"/>
          <c:val>
            <c:numRef>
              <c:f>stack_9p_cp_759_band6!$AA$46:$AL$46</c:f>
              <c:numCache>
                <c:formatCode>General</c:formatCode>
                <c:ptCount val="12"/>
                <c:pt idx="0">
                  <c:v>5.2662695093682554</c:v>
                </c:pt>
                <c:pt idx="1">
                  <c:v>6.8445345585651305</c:v>
                </c:pt>
                <c:pt idx="2">
                  <c:v>10.029271761176021</c:v>
                </c:pt>
                <c:pt idx="3">
                  <c:v>10.81609133897852</c:v>
                </c:pt>
                <c:pt idx="4">
                  <c:v>-1.2919523226871872</c:v>
                </c:pt>
                <c:pt idx="5">
                  <c:v>2.7516712298391242</c:v>
                </c:pt>
                <c:pt idx="6">
                  <c:v>-179.57965751466733</c:v>
                </c:pt>
                <c:pt idx="7">
                  <c:v>-2.5832906193455405</c:v>
                </c:pt>
                <c:pt idx="8">
                  <c:v>11.607689524019413</c:v>
                </c:pt>
                <c:pt idx="9">
                  <c:v>-8185235772.1141224</c:v>
                </c:pt>
                <c:pt idx="10">
                  <c:v>-81446418.632984921</c:v>
                </c:pt>
                <c:pt idx="11">
                  <c:v>1622423.6492636388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BB-40A4-861A-4C853509C8D5}"/>
            </c:ext>
          </c:extLst>
        </c:ser>
        <c:ser>
          <c:idx val="11"/>
          <c:order val="11"/>
          <c:invertIfNegative val="0"/>
          <c:val>
            <c:numRef>
              <c:f>stack_9p_cp_759_band6!$AA$47:$AL$47</c:f>
              <c:numCache>
                <c:formatCode>General</c:formatCode>
                <c:ptCount val="12"/>
                <c:pt idx="0">
                  <c:v>5.2130132380067336</c:v>
                </c:pt>
                <c:pt idx="1">
                  <c:v>5.8295299478760869</c:v>
                </c:pt>
                <c:pt idx="2">
                  <c:v>4.6154673840618345</c:v>
                </c:pt>
                <c:pt idx="3">
                  <c:v>-106.36325546015672</c:v>
                </c:pt>
                <c:pt idx="4">
                  <c:v>46.734747826197598</c:v>
                </c:pt>
                <c:pt idx="5">
                  <c:v>24.69498359008254</c:v>
                </c:pt>
                <c:pt idx="6">
                  <c:v>1.7660061791550929</c:v>
                </c:pt>
                <c:pt idx="7">
                  <c:v>3.3218653983779407</c:v>
                </c:pt>
                <c:pt idx="8">
                  <c:v>28.059848254703056</c:v>
                </c:pt>
                <c:pt idx="9">
                  <c:v>-8432166956.0429678</c:v>
                </c:pt>
                <c:pt idx="10">
                  <c:v>492792414.05442667</c:v>
                </c:pt>
                <c:pt idx="11">
                  <c:v>1679526.4170331778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3BB-40A4-861A-4C853509C8D5}"/>
            </c:ext>
          </c:extLst>
        </c:ser>
        <c:ser>
          <c:idx val="12"/>
          <c:order val="12"/>
          <c:invertIfNegative val="0"/>
          <c:val>
            <c:numRef>
              <c:f>stack_9p_cp_759_band6!#REF!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BB-40A4-861A-4C853509C8D5}"/>
            </c:ext>
          </c:extLst>
        </c:ser>
        <c:ser>
          <c:idx val="13"/>
          <c:order val="13"/>
          <c:invertIfNegative val="0"/>
          <c:val>
            <c:numRef>
              <c:f>stack_9p_cp_759_band6!#REF!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3BB-40A4-861A-4C853509C8D5}"/>
            </c:ext>
          </c:extLst>
        </c:ser>
        <c:ser>
          <c:idx val="14"/>
          <c:order val="14"/>
          <c:invertIfNegative val="0"/>
          <c:val>
            <c:numRef>
              <c:f>stack_9p_cp_759_band6!#REF!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3BB-40A4-861A-4C853509C8D5}"/>
            </c:ext>
          </c:extLst>
        </c:ser>
        <c:ser>
          <c:idx val="15"/>
          <c:order val="15"/>
          <c:invertIfNegative val="0"/>
          <c:val>
            <c:numRef>
              <c:f>stack_9p_cp_759_band6!#REF!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3BB-40A4-861A-4C853509C8D5}"/>
            </c:ext>
          </c:extLst>
        </c:ser>
        <c:ser>
          <c:idx val="16"/>
          <c:order val="16"/>
          <c:invertIfNegative val="0"/>
          <c:val>
            <c:numRef>
              <c:f>stack_9p_cp_759_band6!$AA$48:$AL$48</c:f>
              <c:numCache>
                <c:formatCode>General</c:formatCode>
                <c:ptCount val="12"/>
                <c:pt idx="0">
                  <c:v>2.5889726697887609</c:v>
                </c:pt>
                <c:pt idx="1">
                  <c:v>-1.1608955602020297</c:v>
                </c:pt>
                <c:pt idx="2">
                  <c:v>81.092577845942827</c:v>
                </c:pt>
                <c:pt idx="3">
                  <c:v>3.529610481893906</c:v>
                </c:pt>
                <c:pt idx="4">
                  <c:v>32.03382636041308</c:v>
                </c:pt>
                <c:pt idx="5">
                  <c:v>17.045177639547276</c:v>
                </c:pt>
                <c:pt idx="6">
                  <c:v>35.254906436855251</c:v>
                </c:pt>
                <c:pt idx="7">
                  <c:v>-28.384428009313748</c:v>
                </c:pt>
                <c:pt idx="8">
                  <c:v>13.756778046997859</c:v>
                </c:pt>
                <c:pt idx="9">
                  <c:v>-3425967946.7076168</c:v>
                </c:pt>
                <c:pt idx="10">
                  <c:v>32122273.875922553</c:v>
                </c:pt>
                <c:pt idx="11">
                  <c:v>1643614.0276120387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3BB-40A4-861A-4C853509C8D5}"/>
            </c:ext>
          </c:extLst>
        </c:ser>
        <c:ser>
          <c:idx val="17"/>
          <c:order val="17"/>
          <c:invertIfNegative val="0"/>
          <c:val>
            <c:numRef>
              <c:f>stack_9p_cp_759_band6!$AA$49:$AL$49</c:f>
              <c:numCache>
                <c:formatCode>General</c:formatCode>
                <c:ptCount val="12"/>
                <c:pt idx="0">
                  <c:v>2.250142555257487</c:v>
                </c:pt>
                <c:pt idx="1">
                  <c:v>-17.385796306707647</c:v>
                </c:pt>
                <c:pt idx="2">
                  <c:v>2.8244075288586235</c:v>
                </c:pt>
                <c:pt idx="3">
                  <c:v>-1.5747764220332325</c:v>
                </c:pt>
                <c:pt idx="4">
                  <c:v>-7.6896398345096015</c:v>
                </c:pt>
                <c:pt idx="5">
                  <c:v>-3.554292311912997</c:v>
                </c:pt>
                <c:pt idx="6">
                  <c:v>-8.660352448430146</c:v>
                </c:pt>
                <c:pt idx="7">
                  <c:v>6.7425622520098418</c:v>
                </c:pt>
                <c:pt idx="8">
                  <c:v>16.467501820252725</c:v>
                </c:pt>
                <c:pt idx="9">
                  <c:v>-5820846708.3545923</c:v>
                </c:pt>
                <c:pt idx="10">
                  <c:v>-199476880.19158921</c:v>
                </c:pt>
                <c:pt idx="11">
                  <c:v>1352228.8906545697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3BB-40A4-861A-4C853509C8D5}"/>
            </c:ext>
          </c:extLst>
        </c:ser>
        <c:ser>
          <c:idx val="18"/>
          <c:order val="18"/>
          <c:invertIfNegative val="0"/>
          <c:val>
            <c:numRef>
              <c:f>stack_9p_cp_759_band6!#REF!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3BB-40A4-861A-4C853509C8D5}"/>
            </c:ext>
          </c:extLst>
        </c:ser>
        <c:ser>
          <c:idx val="19"/>
          <c:order val="19"/>
          <c:invertIfNegative val="0"/>
          <c:val>
            <c:numRef>
              <c:f>stack_9p_cp_759_band6!$AA$50:$AL$50</c:f>
              <c:numCache>
                <c:formatCode>General</c:formatCode>
                <c:ptCount val="12"/>
                <c:pt idx="0">
                  <c:v>1.7682157642015555</c:v>
                </c:pt>
                <c:pt idx="1">
                  <c:v>5.2215234421936083</c:v>
                </c:pt>
                <c:pt idx="2">
                  <c:v>-1.3647159091756393</c:v>
                </c:pt>
                <c:pt idx="3">
                  <c:v>-6.0035718896708516</c:v>
                </c:pt>
                <c:pt idx="4">
                  <c:v>16.647845373619781</c:v>
                </c:pt>
                <c:pt idx="5">
                  <c:v>16.138892681348565</c:v>
                </c:pt>
                <c:pt idx="6">
                  <c:v>-1723.3910515148355</c:v>
                </c:pt>
                <c:pt idx="7">
                  <c:v>-30.092235113887927</c:v>
                </c:pt>
                <c:pt idx="8">
                  <c:v>-5.1597368898475127</c:v>
                </c:pt>
                <c:pt idx="9">
                  <c:v>1654866704.5122499</c:v>
                </c:pt>
                <c:pt idx="10">
                  <c:v>-10262825.250201087</c:v>
                </c:pt>
                <c:pt idx="11">
                  <c:v>-552287.55701802194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3BB-40A4-861A-4C853509C8D5}"/>
            </c:ext>
          </c:extLst>
        </c:ser>
        <c:ser>
          <c:idx val="20"/>
          <c:order val="20"/>
          <c:invertIfNegative val="0"/>
          <c:val>
            <c:numRef>
              <c:f>stack_9p_cp_759_band6!#REF!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3BB-40A4-861A-4C853509C8D5}"/>
            </c:ext>
          </c:extLst>
        </c:ser>
        <c:ser>
          <c:idx val="21"/>
          <c:order val="21"/>
          <c:invertIfNegative val="0"/>
          <c:val>
            <c:numRef>
              <c:f>stack_9p_cp_759_band6!#REF!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3BB-40A4-861A-4C853509C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04762064"/>
        <c:axId val="304762456"/>
        <c:axId val="303523696"/>
      </c:bar3DChart>
      <c:catAx>
        <c:axId val="30476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304762456"/>
        <c:crosses val="autoZero"/>
        <c:auto val="1"/>
        <c:lblAlgn val="ctr"/>
        <c:lblOffset val="100"/>
        <c:noMultiLvlLbl val="0"/>
      </c:catAx>
      <c:valAx>
        <c:axId val="304762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762064"/>
        <c:crosses val="autoZero"/>
        <c:crossBetween val="between"/>
      </c:valAx>
      <c:serAx>
        <c:axId val="30352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04762456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Sumatoria Cps Vertical 22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F6C-46DD-8A5D-1551339C58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stack_9p_cp_759_band3!$AA$70:$AL$70</c:f>
              <c:numCache>
                <c:formatCode>General</c:formatCode>
                <c:ptCount val="12"/>
                <c:pt idx="0">
                  <c:v>82.0797894251169</c:v>
                </c:pt>
                <c:pt idx="1">
                  <c:v>-103.41101853216269</c:v>
                </c:pt>
                <c:pt idx="2">
                  <c:v>-52.354733061138738</c:v>
                </c:pt>
                <c:pt idx="3">
                  <c:v>-228.77514996283756</c:v>
                </c:pt>
                <c:pt idx="4">
                  <c:v>52.383219612298277</c:v>
                </c:pt>
                <c:pt idx="5">
                  <c:v>-972.24655972486539</c:v>
                </c:pt>
                <c:pt idx="6">
                  <c:v>-83.050495553353358</c:v>
                </c:pt>
                <c:pt idx="7">
                  <c:v>-480.44031806076447</c:v>
                </c:pt>
                <c:pt idx="8">
                  <c:v>-208.56332596744181</c:v>
                </c:pt>
                <c:pt idx="9">
                  <c:v>-1647764582.2775214</c:v>
                </c:pt>
                <c:pt idx="10">
                  <c:v>17273163.835495226</c:v>
                </c:pt>
                <c:pt idx="11">
                  <c:v>77888977.076456666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6C-46DD-8A5D-1551339C587B}"/>
            </c:ext>
          </c:extLst>
        </c:ser>
        <c:ser>
          <c:idx val="1"/>
          <c:order val="1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F6C-46DD-8A5D-1551339C58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stack_9p_cp_759_band4!$AA$52:$AL$52</c:f>
              <c:numCache>
                <c:formatCode>General</c:formatCode>
                <c:ptCount val="12"/>
                <c:pt idx="0">
                  <c:v>41.983345064949063</c:v>
                </c:pt>
                <c:pt idx="1">
                  <c:v>55.638256587877734</c:v>
                </c:pt>
                <c:pt idx="2">
                  <c:v>-11.52353746409892</c:v>
                </c:pt>
                <c:pt idx="3">
                  <c:v>16.657376320695349</c:v>
                </c:pt>
                <c:pt idx="4">
                  <c:v>178.85330956225323</c:v>
                </c:pt>
                <c:pt idx="5">
                  <c:v>2.8650103441752517</c:v>
                </c:pt>
                <c:pt idx="6">
                  <c:v>-151.23126680883982</c:v>
                </c:pt>
                <c:pt idx="7">
                  <c:v>-278.78612487746136</c:v>
                </c:pt>
                <c:pt idx="8">
                  <c:v>-11.25783463965417</c:v>
                </c:pt>
                <c:pt idx="9">
                  <c:v>-129789027855.29193</c:v>
                </c:pt>
                <c:pt idx="10">
                  <c:v>-101731212.47181356</c:v>
                </c:pt>
                <c:pt idx="11">
                  <c:v>-8409899.2023725975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6C-46DD-8A5D-1551339C587B}"/>
            </c:ext>
          </c:extLst>
        </c:ser>
        <c:ser>
          <c:idx val="2"/>
          <c:order val="2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F6C-46DD-8A5D-1551339C58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stack_9p_cp_759_band5!$AA$52:$AL$52</c:f>
              <c:numCache>
                <c:formatCode>General</c:formatCode>
                <c:ptCount val="12"/>
                <c:pt idx="0">
                  <c:v>44.109595039241754</c:v>
                </c:pt>
                <c:pt idx="1">
                  <c:v>49.012124041711431</c:v>
                </c:pt>
                <c:pt idx="2">
                  <c:v>-27.120113507307234</c:v>
                </c:pt>
                <c:pt idx="3">
                  <c:v>-1.8170729430827084</c:v>
                </c:pt>
                <c:pt idx="4">
                  <c:v>167.64964689355998</c:v>
                </c:pt>
                <c:pt idx="5">
                  <c:v>-869.09172538977612</c:v>
                </c:pt>
                <c:pt idx="6">
                  <c:v>276.86205749028085</c:v>
                </c:pt>
                <c:pt idx="7">
                  <c:v>-274.93853122724607</c:v>
                </c:pt>
                <c:pt idx="8">
                  <c:v>-13.380788940996482</c:v>
                </c:pt>
                <c:pt idx="9">
                  <c:v>128699615505.23318</c:v>
                </c:pt>
                <c:pt idx="10">
                  <c:v>1111988833.3255396</c:v>
                </c:pt>
                <c:pt idx="11">
                  <c:v>18625612.870702673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6C-46DD-8A5D-1551339C587B}"/>
            </c:ext>
          </c:extLst>
        </c:ser>
        <c:ser>
          <c:idx val="3"/>
          <c:order val="3"/>
          <c:tx>
            <c:v>B6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F6C-46DD-8A5D-1551339C58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stack_9p_cp_759_band6!$AA$52:$AL$52</c:f>
              <c:numCache>
                <c:formatCode>General</c:formatCode>
                <c:ptCount val="12"/>
                <c:pt idx="0">
                  <c:v>53.657698888620999</c:v>
                </c:pt>
                <c:pt idx="1">
                  <c:v>66.962284478671577</c:v>
                </c:pt>
                <c:pt idx="2">
                  <c:v>-181.74894560225769</c:v>
                </c:pt>
                <c:pt idx="3">
                  <c:v>-15.252090223335756</c:v>
                </c:pt>
                <c:pt idx="4">
                  <c:v>57.176087425179247</c:v>
                </c:pt>
                <c:pt idx="5">
                  <c:v>32.561360814413014</c:v>
                </c:pt>
                <c:pt idx="6">
                  <c:v>-1798.0601077726258</c:v>
                </c:pt>
                <c:pt idx="7">
                  <c:v>-58.706133923452484</c:v>
                </c:pt>
                <c:pt idx="8">
                  <c:v>51.900664127077512</c:v>
                </c:pt>
                <c:pt idx="9">
                  <c:v>-18476379479.968742</c:v>
                </c:pt>
                <c:pt idx="10">
                  <c:v>188645047.79787737</c:v>
                </c:pt>
                <c:pt idx="11">
                  <c:v>4218533.5085806604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6C-46DD-8A5D-1551339C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  <c:max val="12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Sumatoria LN Cps Vertical 22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07-480B-809C-A06A66C52D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stack_9p_cp_759_band3!$AX$70:$BI$70</c:f>
              <c:numCache>
                <c:formatCode>General</c:formatCode>
                <c:ptCount val="12"/>
                <c:pt idx="0">
                  <c:v>21.039520796298632</c:v>
                </c:pt>
                <c:pt idx="1">
                  <c:v>23.552802382813258</c:v>
                </c:pt>
                <c:pt idx="2">
                  <c:v>23.081080175529308</c:v>
                </c:pt>
                <c:pt idx="3">
                  <c:v>29.031392400812329</c:v>
                </c:pt>
                <c:pt idx="4">
                  <c:v>22.767642889995042</c:v>
                </c:pt>
                <c:pt idx="5">
                  <c:v>27.738886807301085</c:v>
                </c:pt>
                <c:pt idx="6">
                  <c:v>24.531447829897669</c:v>
                </c:pt>
                <c:pt idx="7">
                  <c:v>34.619543359153752</c:v>
                </c:pt>
                <c:pt idx="8">
                  <c:v>24.32117293776346</c:v>
                </c:pt>
                <c:pt idx="9">
                  <c:v>219.79400033827889</c:v>
                </c:pt>
                <c:pt idx="10">
                  <c:v>174.99408189619825</c:v>
                </c:pt>
                <c:pt idx="11">
                  <c:v>189.86459114610349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07-480B-809C-A06A66C52D43}"/>
            </c:ext>
          </c:extLst>
        </c:ser>
        <c:ser>
          <c:idx val="1"/>
          <c:order val="1"/>
          <c:tx>
            <c:v>NIR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07-480B-809C-A06A66C52D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stack_9p_cp_759_band4!$AU$52:$BF$52</c:f>
              <c:numCache>
                <c:formatCode>General</c:formatCode>
                <c:ptCount val="12"/>
                <c:pt idx="0">
                  <c:v>14.987092362487966</c:v>
                </c:pt>
                <c:pt idx="1">
                  <c:v>22.55804293615147</c:v>
                </c:pt>
                <c:pt idx="2">
                  <c:v>17.968706565946952</c:v>
                </c:pt>
                <c:pt idx="3">
                  <c:v>21.026115916170923</c:v>
                </c:pt>
                <c:pt idx="4">
                  <c:v>24.454095704856613</c:v>
                </c:pt>
                <c:pt idx="5">
                  <c:v>19.608481192743856</c:v>
                </c:pt>
                <c:pt idx="6">
                  <c:v>23.691773914207097</c:v>
                </c:pt>
                <c:pt idx="7">
                  <c:v>25.505957237037762</c:v>
                </c:pt>
                <c:pt idx="8">
                  <c:v>29.107148935781833</c:v>
                </c:pt>
                <c:pt idx="9">
                  <c:v>300.90766089414979</c:v>
                </c:pt>
                <c:pt idx="10">
                  <c:v>208.64123812797283</c:v>
                </c:pt>
                <c:pt idx="11">
                  <c:v>179.14723692488954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07-480B-809C-A06A66C52D43}"/>
            </c:ext>
          </c:extLst>
        </c:ser>
        <c:ser>
          <c:idx val="2"/>
          <c:order val="2"/>
          <c:tx>
            <c:v>Swir 1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07-480B-809C-A06A66C52D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stack_9p_cp_759_band5!$AU$52:$BF$52</c:f>
              <c:numCache>
                <c:formatCode>General</c:formatCode>
                <c:ptCount val="12"/>
                <c:pt idx="0">
                  <c:v>15.417862569405939</c:v>
                </c:pt>
                <c:pt idx="1">
                  <c:v>23.247119027388401</c:v>
                </c:pt>
                <c:pt idx="2">
                  <c:v>23.999640113574262</c:v>
                </c:pt>
                <c:pt idx="3">
                  <c:v>19.569266536313144</c:v>
                </c:pt>
                <c:pt idx="4">
                  <c:v>25.325866285063313</c:v>
                </c:pt>
                <c:pt idx="5">
                  <c:v>23.804612188684629</c:v>
                </c:pt>
                <c:pt idx="6">
                  <c:v>24.362490266044411</c:v>
                </c:pt>
                <c:pt idx="7">
                  <c:v>28.002426886117387</c:v>
                </c:pt>
                <c:pt idx="8">
                  <c:v>30.184852455948942</c:v>
                </c:pt>
                <c:pt idx="9">
                  <c:v>283.79815452757703</c:v>
                </c:pt>
                <c:pt idx="10">
                  <c:v>214.90990555747234</c:v>
                </c:pt>
                <c:pt idx="11">
                  <c:v>163.17062779875945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07-480B-809C-A06A66C52D43}"/>
            </c:ext>
          </c:extLst>
        </c:ser>
        <c:ser>
          <c:idx val="3"/>
          <c:order val="3"/>
          <c:tx>
            <c:v>Swir 2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907-480B-809C-A06A66C52D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stack_9p_cp_759_band6!$AU$52:$BF$52</c:f>
              <c:numCache>
                <c:formatCode>General</c:formatCode>
                <c:ptCount val="12"/>
                <c:pt idx="0">
                  <c:v>17.200800702572707</c:v>
                </c:pt>
                <c:pt idx="1">
                  <c:v>23.006038666529456</c:v>
                </c:pt>
                <c:pt idx="2">
                  <c:v>28.068576415241992</c:v>
                </c:pt>
                <c:pt idx="3">
                  <c:v>25.415208038600145</c:v>
                </c:pt>
                <c:pt idx="4">
                  <c:v>26.555851409604632</c:v>
                </c:pt>
                <c:pt idx="5">
                  <c:v>22.344591745609804</c:v>
                </c:pt>
                <c:pt idx="6">
                  <c:v>32.922698701337261</c:v>
                </c:pt>
                <c:pt idx="7">
                  <c:v>21.702583732639976</c:v>
                </c:pt>
                <c:pt idx="8">
                  <c:v>24.243991223250326</c:v>
                </c:pt>
                <c:pt idx="9">
                  <c:v>258.69506439528641</c:v>
                </c:pt>
                <c:pt idx="10">
                  <c:v>202.66490692755517</c:v>
                </c:pt>
                <c:pt idx="11">
                  <c:v>162.49381257334815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907-480B-809C-A06A66C52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>
                    <a:solidFill>
                      <a:schemeClr val="tx1"/>
                    </a:solidFill>
                  </a:rPr>
                  <a:t>TIEMPO</a:t>
                </a:r>
              </a:p>
            </c:rich>
          </c:tx>
          <c:layout>
            <c:manualLayout>
              <c:xMode val="edge"/>
              <c:yMode val="edge"/>
              <c:x val="0.45537297904620416"/>
              <c:y val="0.81992591949075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in"/>
        <c:minorTickMark val="out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  <c:majorUnit val="1"/>
        <c:minorUnit val="1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>
                    <a:solidFill>
                      <a:schemeClr val="tx1"/>
                    </a:solidFill>
                  </a:rPr>
                  <a:t>LN 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-1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10631408317791174"/>
          <c:y val="0.13218279578283634"/>
          <c:w val="0.14784827126942229"/>
          <c:h val="0.17851176680219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Sumatoria Cps Vertical 17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31C-43F1-9DFD-8EB8E1C5E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stack_9p_cp_759_band3!$AA$33:$AJ$33</c:f>
              <c:numCache>
                <c:formatCode>General</c:formatCode>
                <c:ptCount val="10"/>
                <c:pt idx="0">
                  <c:v>52.772666059835075</c:v>
                </c:pt>
                <c:pt idx="1">
                  <c:v>-33.503712043831783</c:v>
                </c:pt>
                <c:pt idx="2">
                  <c:v>672.7021214040534</c:v>
                </c:pt>
                <c:pt idx="3">
                  <c:v>33.998010351470093</c:v>
                </c:pt>
                <c:pt idx="4">
                  <c:v>-507.73098935619748</c:v>
                </c:pt>
                <c:pt idx="5">
                  <c:v>18.833596816856186</c:v>
                </c:pt>
                <c:pt idx="6">
                  <c:v>63.306677815260187</c:v>
                </c:pt>
                <c:pt idx="7">
                  <c:v>116.71710399347678</c:v>
                </c:pt>
                <c:pt idx="8">
                  <c:v>50.428430026406723</c:v>
                </c:pt>
                <c:pt idx="9">
                  <c:v>-522.88047917173697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1C-43F1-9DFD-8EB8E1C5E6FF}"/>
            </c:ext>
          </c:extLst>
        </c:ser>
        <c:ser>
          <c:idx val="1"/>
          <c:order val="1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1C-43F1-9DFD-8EB8E1C5E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stack_9p_cp_759_band4!$AA$15:$AJ$15</c:f>
              <c:numCache>
                <c:formatCode>General</c:formatCode>
                <c:ptCount val="10"/>
                <c:pt idx="0">
                  <c:v>31.760765045378619</c:v>
                </c:pt>
                <c:pt idx="1">
                  <c:v>12.78696266542906</c:v>
                </c:pt>
                <c:pt idx="2">
                  <c:v>-7.900057030088325</c:v>
                </c:pt>
                <c:pt idx="3">
                  <c:v>-75.067066459148393</c:v>
                </c:pt>
                <c:pt idx="4">
                  <c:v>-1.1439158443255124</c:v>
                </c:pt>
                <c:pt idx="5">
                  <c:v>-170.44924497718583</c:v>
                </c:pt>
                <c:pt idx="6">
                  <c:v>3.1727895396449668</c:v>
                </c:pt>
                <c:pt idx="7">
                  <c:v>665.61332990659412</c:v>
                </c:pt>
                <c:pt idx="8">
                  <c:v>-198.43301505746879</c:v>
                </c:pt>
                <c:pt idx="9">
                  <c:v>-270.98213006206998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1C-43F1-9DFD-8EB8E1C5E6FF}"/>
            </c:ext>
          </c:extLst>
        </c:ser>
        <c:ser>
          <c:idx val="2"/>
          <c:order val="2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31C-43F1-9DFD-8EB8E1C5E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stack_9p_cp_759_band5!$AA$15:$AJ$15</c:f>
              <c:numCache>
                <c:formatCode>General</c:formatCode>
                <c:ptCount val="10"/>
                <c:pt idx="0">
                  <c:v>32.207508560780852</c:v>
                </c:pt>
                <c:pt idx="1">
                  <c:v>139.85526899882458</c:v>
                </c:pt>
                <c:pt idx="2">
                  <c:v>-47.089830402492836</c:v>
                </c:pt>
                <c:pt idx="3">
                  <c:v>-38.84061531435033</c:v>
                </c:pt>
                <c:pt idx="4">
                  <c:v>15.678455792149293</c:v>
                </c:pt>
                <c:pt idx="5">
                  <c:v>19.2193039953832</c:v>
                </c:pt>
                <c:pt idx="6">
                  <c:v>-802.90555383879689</c:v>
                </c:pt>
                <c:pt idx="7">
                  <c:v>3.1715578701245732</c:v>
                </c:pt>
                <c:pt idx="8">
                  <c:v>2.1092633901900086</c:v>
                </c:pt>
                <c:pt idx="9">
                  <c:v>-35.815213510746915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1C-43F1-9DFD-8EB8E1C5E6FF}"/>
            </c:ext>
          </c:extLst>
        </c:ser>
        <c:ser>
          <c:idx val="3"/>
          <c:order val="3"/>
          <c:tx>
            <c:v>B6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31C-43F1-9DFD-8EB8E1C5E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stack_9p_cp_759_band6!$AA$15:$AJ$15</c:f>
              <c:numCache>
                <c:formatCode>General</c:formatCode>
                <c:ptCount val="10"/>
                <c:pt idx="0">
                  <c:v>34.494395643730734</c:v>
                </c:pt>
                <c:pt idx="1">
                  <c:v>54.514283323857832</c:v>
                </c:pt>
                <c:pt idx="2">
                  <c:v>32.651017884724205</c:v>
                </c:pt>
                <c:pt idx="3">
                  <c:v>-52.380257966940576</c:v>
                </c:pt>
                <c:pt idx="4">
                  <c:v>39.998930682704298</c:v>
                </c:pt>
                <c:pt idx="5">
                  <c:v>202.02190478973606</c:v>
                </c:pt>
                <c:pt idx="6">
                  <c:v>-62.9054675983161</c:v>
                </c:pt>
                <c:pt idx="7">
                  <c:v>39.61568614032344</c:v>
                </c:pt>
                <c:pt idx="8">
                  <c:v>64.326496852718009</c:v>
                </c:pt>
                <c:pt idx="9">
                  <c:v>27.570283311005646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1C-43F1-9DFD-8EB8E1C5E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Sumatoria LN Cps Vertical 17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383693179387304"/>
          <c:y val="0.13350219520432285"/>
          <c:w val="0.85940426830062255"/>
          <c:h val="0.74809717934194397"/>
        </c:manualLayout>
      </c:layout>
      <c:scatterChart>
        <c:scatterStyle val="smoothMarker"/>
        <c:varyColors val="0"/>
        <c:ser>
          <c:idx val="0"/>
          <c:order val="0"/>
          <c:tx>
            <c:v>Red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D8-4FE6-94C2-3361149F53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stack_9p_cp_759_band3!$AX$33:$BG$33</c:f>
              <c:numCache>
                <c:formatCode>General</c:formatCode>
                <c:ptCount val="10"/>
                <c:pt idx="0">
                  <c:v>15.777499276255842</c:v>
                </c:pt>
                <c:pt idx="1">
                  <c:v>12.663950062303506</c:v>
                </c:pt>
                <c:pt idx="2">
                  <c:v>24.907029824615037</c:v>
                </c:pt>
                <c:pt idx="3">
                  <c:v>15.350433713843039</c:v>
                </c:pt>
                <c:pt idx="4">
                  <c:v>22.171666657185149</c:v>
                </c:pt>
                <c:pt idx="5">
                  <c:v>15.748989764065367</c:v>
                </c:pt>
                <c:pt idx="6">
                  <c:v>19.152071836909602</c:v>
                </c:pt>
                <c:pt idx="7">
                  <c:v>16.95508120498156</c:v>
                </c:pt>
                <c:pt idx="8">
                  <c:v>17.96380028801142</c:v>
                </c:pt>
                <c:pt idx="9">
                  <c:v>38.710511659500241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D8-4FE6-94C2-3361149F53D6}"/>
            </c:ext>
          </c:extLst>
        </c:ser>
        <c:ser>
          <c:idx val="1"/>
          <c:order val="1"/>
          <c:tx>
            <c:v>NIR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D8-4FE6-94C2-3361149F53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stack_9p_cp_759_band4!$AU$15:$BD$15</c:f>
              <c:numCache>
                <c:formatCode>General</c:formatCode>
                <c:ptCount val="10"/>
                <c:pt idx="0">
                  <c:v>11.541488892292687</c:v>
                </c:pt>
                <c:pt idx="1">
                  <c:v>16.734177636541748</c:v>
                </c:pt>
                <c:pt idx="2">
                  <c:v>14.543348480593172</c:v>
                </c:pt>
                <c:pt idx="3">
                  <c:v>16.024397792531879</c:v>
                </c:pt>
                <c:pt idx="4">
                  <c:v>16.612681552360584</c:v>
                </c:pt>
                <c:pt idx="5">
                  <c:v>17.263065344815772</c:v>
                </c:pt>
                <c:pt idx="6">
                  <c:v>18.494938099690472</c:v>
                </c:pt>
                <c:pt idx="7">
                  <c:v>19.962046899610637</c:v>
                </c:pt>
                <c:pt idx="8">
                  <c:v>20.591825140178365</c:v>
                </c:pt>
                <c:pt idx="9">
                  <c:v>19.938393172475585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D8-4FE6-94C2-3361149F53D6}"/>
            </c:ext>
          </c:extLst>
        </c:ser>
        <c:ser>
          <c:idx val="2"/>
          <c:order val="2"/>
          <c:tx>
            <c:v>Swir 1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D8-4FE6-94C2-3361149F53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stack_9p_cp_759_band5!$AU$15:$BD$15</c:f>
              <c:numCache>
                <c:formatCode>General</c:formatCode>
                <c:ptCount val="10"/>
                <c:pt idx="0">
                  <c:v>11.644802090204374</c:v>
                </c:pt>
                <c:pt idx="1">
                  <c:v>20.156062175301152</c:v>
                </c:pt>
                <c:pt idx="2">
                  <c:v>15.702102611891828</c:v>
                </c:pt>
                <c:pt idx="3">
                  <c:v>16.988384638489883</c:v>
                </c:pt>
                <c:pt idx="4">
                  <c:v>16.514861309108333</c:v>
                </c:pt>
                <c:pt idx="5">
                  <c:v>13.845552520961618</c:v>
                </c:pt>
                <c:pt idx="6">
                  <c:v>22.09588067717932</c:v>
                </c:pt>
                <c:pt idx="7">
                  <c:v>18.319643519113697</c:v>
                </c:pt>
                <c:pt idx="8">
                  <c:v>17.474206272156806</c:v>
                </c:pt>
                <c:pt idx="9">
                  <c:v>12.287942128210458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D8-4FE6-94C2-3361149F53D6}"/>
            </c:ext>
          </c:extLst>
        </c:ser>
        <c:ser>
          <c:idx val="3"/>
          <c:order val="3"/>
          <c:tx>
            <c:v>Swir 2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D8-4FE6-94C2-3361149F53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stack_9p_cp_759_band6!$AU$15:$BD$15</c:f>
              <c:numCache>
                <c:formatCode>General</c:formatCode>
                <c:ptCount val="10"/>
                <c:pt idx="0">
                  <c:v>12.17952728226971</c:v>
                </c:pt>
                <c:pt idx="1">
                  <c:v>15.993351144248978</c:v>
                </c:pt>
                <c:pt idx="2">
                  <c:v>16.85866049972228</c:v>
                </c:pt>
                <c:pt idx="3">
                  <c:v>16.978051243588069</c:v>
                </c:pt>
                <c:pt idx="4">
                  <c:v>16.46179198101332</c:v>
                </c:pt>
                <c:pt idx="5">
                  <c:v>17.071028793187025</c:v>
                </c:pt>
                <c:pt idx="6">
                  <c:v>16.668759190838713</c:v>
                </c:pt>
                <c:pt idx="7">
                  <c:v>22.023895763125104</c:v>
                </c:pt>
                <c:pt idx="8">
                  <c:v>17.636779439154495</c:v>
                </c:pt>
                <c:pt idx="9">
                  <c:v>9.9562599655922313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5D8-4FE6-94C2-3361149F5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>
                    <a:solidFill>
                      <a:sysClr val="windowText" lastClr="000000"/>
                    </a:solidFill>
                  </a:rPr>
                  <a:t>TIEMPO</a:t>
                </a:r>
              </a:p>
            </c:rich>
          </c:tx>
          <c:layout>
            <c:manualLayout>
              <c:xMode val="edge"/>
              <c:yMode val="edge"/>
              <c:x val="0.45077216188696889"/>
              <c:y val="0.92184479949033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in"/>
        <c:minorTickMark val="out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  <c:majorUnit val="1"/>
        <c:minorUnit val="1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>
                    <a:solidFill>
                      <a:schemeClr val="tx1"/>
                    </a:solidFill>
                  </a:rPr>
                  <a:t>LN CP</a:t>
                </a:r>
              </a:p>
            </c:rich>
          </c:tx>
          <c:layout>
            <c:manualLayout>
              <c:xMode val="edge"/>
              <c:yMode val="edge"/>
              <c:x val="2.9024832366822115E-2"/>
              <c:y val="0.41720402289052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-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0500225551033064"/>
          <c:y val="0.13340471766447262"/>
          <c:w val="0.15021066200885058"/>
          <c:h val="0.1631927535707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Sumatoria Cps Vertical 18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80-41B5-9104-21A6982F95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stack_9p_cp_759_band3!$AA$51:$AK$51</c:f>
              <c:numCache>
                <c:formatCode>General</c:formatCode>
                <c:ptCount val="11"/>
                <c:pt idx="0">
                  <c:v>65.013466075519929</c:v>
                </c:pt>
                <c:pt idx="1">
                  <c:v>-52.760668554300381</c:v>
                </c:pt>
                <c:pt idx="2">
                  <c:v>813.48533427464224</c:v>
                </c:pt>
                <c:pt idx="3">
                  <c:v>-23.584842117320616</c:v>
                </c:pt>
                <c:pt idx="4">
                  <c:v>-164.31230577286499</c:v>
                </c:pt>
                <c:pt idx="5">
                  <c:v>36.740328477728625</c:v>
                </c:pt>
                <c:pt idx="6">
                  <c:v>80.6179475080977</c:v>
                </c:pt>
                <c:pt idx="7">
                  <c:v>22.533485899264367</c:v>
                </c:pt>
                <c:pt idx="8">
                  <c:v>-1095.6205985357908</c:v>
                </c:pt>
                <c:pt idx="9">
                  <c:v>-80050860.360384926</c:v>
                </c:pt>
                <c:pt idx="10">
                  <c:v>150962665.37273824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80-41B5-9104-21A6982F9517}"/>
            </c:ext>
          </c:extLst>
        </c:ser>
        <c:ser>
          <c:idx val="1"/>
          <c:order val="1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80-41B5-9104-21A6982F95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stack_9p_cp_759_band4!$AA$33:$AK$33</c:f>
              <c:numCache>
                <c:formatCode>General</c:formatCode>
                <c:ptCount val="11"/>
                <c:pt idx="0">
                  <c:v>36.774205958324778</c:v>
                </c:pt>
                <c:pt idx="1">
                  <c:v>31.244536836823837</c:v>
                </c:pt>
                <c:pt idx="2">
                  <c:v>18.095106588640572</c:v>
                </c:pt>
                <c:pt idx="3">
                  <c:v>80.55170172927113</c:v>
                </c:pt>
                <c:pt idx="4">
                  <c:v>-133.73931978708376</c:v>
                </c:pt>
                <c:pt idx="5">
                  <c:v>12915.83744702016</c:v>
                </c:pt>
                <c:pt idx="6">
                  <c:v>-79.160353893648832</c:v>
                </c:pt>
                <c:pt idx="7">
                  <c:v>-40.826110011918715</c:v>
                </c:pt>
                <c:pt idx="8">
                  <c:v>198.33465097912315</c:v>
                </c:pt>
                <c:pt idx="9">
                  <c:v>1425009341.1126173</c:v>
                </c:pt>
                <c:pt idx="10">
                  <c:v>9651803.2833203003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80-41B5-9104-21A6982F9517}"/>
            </c:ext>
          </c:extLst>
        </c:ser>
        <c:ser>
          <c:idx val="2"/>
          <c:order val="2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80-41B5-9104-21A6982F95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stack_9p_cp_759_band5!$AA$33:$AK$33</c:f>
              <c:numCache>
                <c:formatCode>General</c:formatCode>
                <c:ptCount val="11"/>
                <c:pt idx="0">
                  <c:v>37.823686436102783</c:v>
                </c:pt>
                <c:pt idx="1">
                  <c:v>78.3646369800191</c:v>
                </c:pt>
                <c:pt idx="2">
                  <c:v>-44.229398065853708</c:v>
                </c:pt>
                <c:pt idx="3">
                  <c:v>11.054881015393356</c:v>
                </c:pt>
                <c:pt idx="4">
                  <c:v>-10.586627176048422</c:v>
                </c:pt>
                <c:pt idx="5">
                  <c:v>-105.7445439087777</c:v>
                </c:pt>
                <c:pt idx="6">
                  <c:v>-19.371367593448017</c:v>
                </c:pt>
                <c:pt idx="7">
                  <c:v>17.846684783997567</c:v>
                </c:pt>
                <c:pt idx="8">
                  <c:v>-559.77029305583949</c:v>
                </c:pt>
                <c:pt idx="9">
                  <c:v>-1108544661.092123</c:v>
                </c:pt>
                <c:pt idx="10">
                  <c:v>3922892.586097376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80-41B5-9104-21A6982F9517}"/>
            </c:ext>
          </c:extLst>
        </c:ser>
        <c:ser>
          <c:idx val="3"/>
          <c:order val="3"/>
          <c:tx>
            <c:v>B6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80-41B5-9104-21A6982F95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stack_9p_cp_759_band6!$AA$33:$AK$33</c:f>
              <c:numCache>
                <c:formatCode>General</c:formatCode>
                <c:ptCount val="11"/>
                <c:pt idx="0">
                  <c:v>42.802855437716886</c:v>
                </c:pt>
                <c:pt idx="1">
                  <c:v>126.32557897568435</c:v>
                </c:pt>
                <c:pt idx="2">
                  <c:v>-16.11358895684798</c:v>
                </c:pt>
                <c:pt idx="3">
                  <c:v>36.828408446077816</c:v>
                </c:pt>
                <c:pt idx="4">
                  <c:v>-32.820624378388743</c:v>
                </c:pt>
                <c:pt idx="5">
                  <c:v>231.78378039359058</c:v>
                </c:pt>
                <c:pt idx="6">
                  <c:v>93.922955527022779</c:v>
                </c:pt>
                <c:pt idx="7">
                  <c:v>-92.870711874128247</c:v>
                </c:pt>
                <c:pt idx="8">
                  <c:v>-184.35807463754222</c:v>
                </c:pt>
                <c:pt idx="9">
                  <c:v>-93897536154.750244</c:v>
                </c:pt>
                <c:pt idx="10">
                  <c:v>-17981365895.101398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80-41B5-9104-21A6982F9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Sumatoria LN Cps Vertical 18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F9-4C7A-BE29-2581CE916F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stack_9p_cp_759_band3!$AX$51:$BH$51</c:f>
              <c:numCache>
                <c:formatCode>General</c:formatCode>
                <c:ptCount val="11"/>
                <c:pt idx="0">
                  <c:v>18.173612832921133</c:v>
                </c:pt>
                <c:pt idx="1">
                  <c:v>16.662337772716803</c:v>
                </c:pt>
                <c:pt idx="2">
                  <c:v>24.732735173773342</c:v>
                </c:pt>
                <c:pt idx="3">
                  <c:v>19.01626740504814</c:v>
                </c:pt>
                <c:pt idx="4">
                  <c:v>20.373380315481846</c:v>
                </c:pt>
                <c:pt idx="5">
                  <c:v>19.08459110631879</c:v>
                </c:pt>
                <c:pt idx="6">
                  <c:v>21.344095509459361</c:v>
                </c:pt>
                <c:pt idx="7">
                  <c:v>19.35416565183105</c:v>
                </c:pt>
                <c:pt idx="8">
                  <c:v>23.968947466867917</c:v>
                </c:pt>
                <c:pt idx="9">
                  <c:v>185.88073654722189</c:v>
                </c:pt>
                <c:pt idx="10">
                  <c:v>189.72693181107209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9-4C7A-BE29-2581CE916F2E}"/>
            </c:ext>
          </c:extLst>
        </c:ser>
        <c:ser>
          <c:idx val="1"/>
          <c:order val="1"/>
          <c:tx>
            <c:v>NIR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F9-4C7A-BE29-2581CE916F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stack_9p_cp_759_band4!$AU$33:$BE$33</c:f>
              <c:numCache>
                <c:formatCode>General</c:formatCode>
                <c:ptCount val="11"/>
                <c:pt idx="0">
                  <c:v>13.245271958432912</c:v>
                </c:pt>
                <c:pt idx="1">
                  <c:v>19.431204893519165</c:v>
                </c:pt>
                <c:pt idx="2">
                  <c:v>16.899736017677025</c:v>
                </c:pt>
                <c:pt idx="3">
                  <c:v>19.481150933981997</c:v>
                </c:pt>
                <c:pt idx="4">
                  <c:v>21.33990135112068</c:v>
                </c:pt>
                <c:pt idx="5">
                  <c:v>23.346026222979674</c:v>
                </c:pt>
                <c:pt idx="6">
                  <c:v>23.195877597727261</c:v>
                </c:pt>
                <c:pt idx="7">
                  <c:v>19.868392967485942</c:v>
                </c:pt>
                <c:pt idx="8">
                  <c:v>22.361027894733198</c:v>
                </c:pt>
                <c:pt idx="9">
                  <c:v>214.3400322547175</c:v>
                </c:pt>
                <c:pt idx="10">
                  <c:v>153.72822562312609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F9-4C7A-BE29-2581CE916F2E}"/>
            </c:ext>
          </c:extLst>
        </c:ser>
        <c:ser>
          <c:idx val="2"/>
          <c:order val="2"/>
          <c:tx>
            <c:v>Swir 1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F9-4C7A-BE29-2581CE916F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stack_9p_cp_759_band5!$AU$33:$BE$33</c:f>
              <c:numCache>
                <c:formatCode>General</c:formatCode>
                <c:ptCount val="11"/>
                <c:pt idx="0">
                  <c:v>13.472450080171685</c:v>
                </c:pt>
                <c:pt idx="1">
                  <c:v>20.364865886486896</c:v>
                </c:pt>
                <c:pt idx="2">
                  <c:v>17.882893111949464</c:v>
                </c:pt>
                <c:pt idx="3">
                  <c:v>17.696047635820499</c:v>
                </c:pt>
                <c:pt idx="4">
                  <c:v>19.809441502085786</c:v>
                </c:pt>
                <c:pt idx="5">
                  <c:v>20.938113111682359</c:v>
                </c:pt>
                <c:pt idx="6">
                  <c:v>18.384219814282289</c:v>
                </c:pt>
                <c:pt idx="7">
                  <c:v>17.855408813316213</c:v>
                </c:pt>
                <c:pt idx="8">
                  <c:v>27.813263740325255</c:v>
                </c:pt>
                <c:pt idx="9">
                  <c:v>203.71441223998698</c:v>
                </c:pt>
                <c:pt idx="10">
                  <c:v>161.47119683154608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F9-4C7A-BE29-2581CE916F2E}"/>
            </c:ext>
          </c:extLst>
        </c:ser>
        <c:ser>
          <c:idx val="3"/>
          <c:order val="3"/>
          <c:tx>
            <c:v>Swir 2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7F9-4C7A-BE29-2581CE916F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stack_9p_cp_759_band6!$AU$33:$BE$33</c:f>
              <c:numCache>
                <c:formatCode>General</c:formatCode>
                <c:ptCount val="11"/>
                <c:pt idx="0">
                  <c:v>14.51270514171626</c:v>
                </c:pt>
                <c:pt idx="1">
                  <c:v>20.386544086656311</c:v>
                </c:pt>
                <c:pt idx="2">
                  <c:v>21.961767454017465</c:v>
                </c:pt>
                <c:pt idx="3">
                  <c:v>19.810411071026039</c:v>
                </c:pt>
                <c:pt idx="4">
                  <c:v>21.511106997264157</c:v>
                </c:pt>
                <c:pt idx="5">
                  <c:v>25.378488151344417</c:v>
                </c:pt>
                <c:pt idx="6">
                  <c:v>20.519290211757955</c:v>
                </c:pt>
                <c:pt idx="7">
                  <c:v>18.549654518880441</c:v>
                </c:pt>
                <c:pt idx="8">
                  <c:v>20.457645847853218</c:v>
                </c:pt>
                <c:pt idx="9">
                  <c:v>266.69177026030763</c:v>
                </c:pt>
                <c:pt idx="10">
                  <c:v>243.95020714628976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F9-4C7A-BE29-2581CE916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>
                    <a:solidFill>
                      <a:schemeClr val="tx1"/>
                    </a:solidFill>
                  </a:rPr>
                  <a:t>TIEMPO</a:t>
                </a:r>
              </a:p>
            </c:rich>
          </c:tx>
          <c:layout>
            <c:manualLayout>
              <c:xMode val="edge"/>
              <c:yMode val="edge"/>
              <c:x val="0.45771986332632975"/>
              <c:y val="0.81658255606715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in"/>
        <c:minorTickMark val="out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  <c:majorUnit val="1"/>
        <c:minorUnit val="1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>
                    <a:solidFill>
                      <a:schemeClr val="tx1"/>
                    </a:solidFill>
                  </a:rPr>
                  <a:t>LN 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-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0785118535501843"/>
          <c:y val="0.13268714376698446"/>
          <c:w val="0.1360363175722808"/>
          <c:h val="0.17246317325908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Sumatoria </a:t>
            </a:r>
            <a:r>
              <a:rPr lang="es-CO" sz="1600" b="1" i="0" u="none" strike="noStrike" baseline="0">
                <a:effectLst/>
              </a:rPr>
              <a:t>cuadrado </a:t>
            </a:r>
            <a:r>
              <a:rPr lang="es-CO"/>
              <a:t>Cps Vertical 22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8A-409F-B660-BFA1319248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stack_9p_cp_759_band3!$AA$71:$AL$71</c:f>
              <c:numCache>
                <c:formatCode>General</c:formatCode>
                <c:ptCount val="12"/>
                <c:pt idx="0">
                  <c:v>674.32069070237185</c:v>
                </c:pt>
                <c:pt idx="1">
                  <c:v>1229.6247956609052</c:v>
                </c:pt>
                <c:pt idx="2">
                  <c:v>3124.2585420384103</c:v>
                </c:pt>
                <c:pt idx="3">
                  <c:v>123719.17630542355</c:v>
                </c:pt>
                <c:pt idx="4">
                  <c:v>3506.4309169004473</c:v>
                </c:pt>
                <c:pt idx="5">
                  <c:v>516245.97089378163</c:v>
                </c:pt>
                <c:pt idx="6">
                  <c:v>4931.6800837652709</c:v>
                </c:pt>
                <c:pt idx="7">
                  <c:v>484417.31452658138</c:v>
                </c:pt>
                <c:pt idx="8">
                  <c:v>24608.240186222985</c:v>
                </c:pt>
                <c:pt idx="9">
                  <c:v>1.6029293443115226E+18</c:v>
                </c:pt>
                <c:pt idx="10">
                  <c:v>160273679277739.88</c:v>
                </c:pt>
                <c:pt idx="11">
                  <c:v>7177832247772392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8A-409F-B660-BFA13192489C}"/>
            </c:ext>
          </c:extLst>
        </c:ser>
        <c:ser>
          <c:idx val="1"/>
          <c:order val="1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8A-409F-B660-BFA1319248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stack_9p_cp_759_band4!$AA$53:$AL$53</c:f>
              <c:numCache>
                <c:formatCode>General</c:formatCode>
                <c:ptCount val="12"/>
                <c:pt idx="0">
                  <c:v>147.93488339869674</c:v>
                </c:pt>
                <c:pt idx="1">
                  <c:v>1799.4703451390872</c:v>
                </c:pt>
                <c:pt idx="2">
                  <c:v>420.91204609869936</c:v>
                </c:pt>
                <c:pt idx="3">
                  <c:v>1824.961153971851</c:v>
                </c:pt>
                <c:pt idx="4">
                  <c:v>45098.907703080178</c:v>
                </c:pt>
                <c:pt idx="5">
                  <c:v>1279.2083757652861</c:v>
                </c:pt>
                <c:pt idx="6">
                  <c:v>9747.9127684548512</c:v>
                </c:pt>
                <c:pt idx="7">
                  <c:v>56028.164242110885</c:v>
                </c:pt>
                <c:pt idx="8">
                  <c:v>3842.6022289364259</c:v>
                </c:pt>
                <c:pt idx="9">
                  <c:v>4.0849835906276481E+23</c:v>
                </c:pt>
                <c:pt idx="10">
                  <c:v>9.3329876123958048E+16</c:v>
                </c:pt>
                <c:pt idx="11">
                  <c:v>676845984636520.25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8A-409F-B660-BFA13192489C}"/>
            </c:ext>
          </c:extLst>
        </c:ser>
        <c:ser>
          <c:idx val="2"/>
          <c:order val="2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8A-409F-B660-BFA1319248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stack_9p_cp_759_band5!$AA$53:$AL$53</c:f>
              <c:numCache>
                <c:formatCode>General</c:formatCode>
                <c:ptCount val="12"/>
                <c:pt idx="0">
                  <c:v>166.78766555033604</c:v>
                </c:pt>
                <c:pt idx="1">
                  <c:v>1932.4936021980757</c:v>
                </c:pt>
                <c:pt idx="2">
                  <c:v>5827.3978137506156</c:v>
                </c:pt>
                <c:pt idx="3">
                  <c:v>525.70569562647324</c:v>
                </c:pt>
                <c:pt idx="4">
                  <c:v>27506.749730949061</c:v>
                </c:pt>
                <c:pt idx="5">
                  <c:v>718360.57181316079</c:v>
                </c:pt>
                <c:pt idx="6">
                  <c:v>55261.565252842891</c:v>
                </c:pt>
                <c:pt idx="7">
                  <c:v>29640.866713951807</c:v>
                </c:pt>
                <c:pt idx="8">
                  <c:v>10910.960852003442</c:v>
                </c:pt>
                <c:pt idx="9">
                  <c:v>4.526615461379413E+22</c:v>
                </c:pt>
                <c:pt idx="10">
                  <c:v>4.6269594660022989E+18</c:v>
                </c:pt>
                <c:pt idx="11">
                  <c:v>1634862918953157.8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8A-409F-B660-BFA13192489C}"/>
            </c:ext>
          </c:extLst>
        </c:ser>
        <c:ser>
          <c:idx val="3"/>
          <c:order val="3"/>
          <c:tx>
            <c:v>B6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8A-409F-B660-BFA1319248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stack_9p_cp_759_band6!$AA$53:$AL$53</c:f>
              <c:numCache>
                <c:formatCode>General</c:formatCode>
                <c:ptCount val="12"/>
                <c:pt idx="0">
                  <c:v>261.74229630331996</c:v>
                </c:pt>
                <c:pt idx="1">
                  <c:v>1340.3594301662708</c:v>
                </c:pt>
                <c:pt idx="2">
                  <c:v>148508.76097255741</c:v>
                </c:pt>
                <c:pt idx="3">
                  <c:v>13100.416017867588</c:v>
                </c:pt>
                <c:pt idx="4">
                  <c:v>4610.2254299109381</c:v>
                </c:pt>
                <c:pt idx="5">
                  <c:v>1669.0696244173221</c:v>
                </c:pt>
                <c:pt idx="6">
                  <c:v>3006871.8077164674</c:v>
                </c:pt>
                <c:pt idx="7">
                  <c:v>2208.367437290658</c:v>
                </c:pt>
                <c:pt idx="8">
                  <c:v>1690.270205177656</c:v>
                </c:pt>
                <c:pt idx="9">
                  <c:v>2.3017456718882282E+20</c:v>
                </c:pt>
                <c:pt idx="10">
                  <c:v>2.9335981921118406E+17</c:v>
                </c:pt>
                <c:pt idx="11">
                  <c:v>14276976175437.496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8A-409F-B660-BFA13192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  <c:max val="12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Sumatoria </a:t>
            </a:r>
            <a:r>
              <a:rPr lang="es-CO" sz="1600" b="1" i="0" u="none" strike="noStrike" baseline="0">
                <a:effectLst/>
              </a:rPr>
              <a:t>cuadrado </a:t>
            </a:r>
            <a:r>
              <a:rPr lang="es-CO"/>
              <a:t>LN Cps Vertical 22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62-4075-A004-27C67955C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stack_9p_cp_759_band3!$AX$71:$BI$71</c:f>
              <c:numCache>
                <c:formatCode>General</c:formatCode>
                <c:ptCount val="12"/>
                <c:pt idx="0">
                  <c:v>42.164305969299541</c:v>
                </c:pt>
                <c:pt idx="1">
                  <c:v>52.865423652865076</c:v>
                </c:pt>
                <c:pt idx="2">
                  <c:v>55.061735545186238</c:v>
                </c:pt>
                <c:pt idx="3">
                  <c:v>95.068559506362973</c:v>
                </c:pt>
                <c:pt idx="4">
                  <c:v>53.916954650147744</c:v>
                </c:pt>
                <c:pt idx="5">
                  <c:v>105.62746062402476</c:v>
                </c:pt>
                <c:pt idx="6">
                  <c:v>62.868016985991915</c:v>
                </c:pt>
                <c:pt idx="7">
                  <c:v>132.4837393412254</c:v>
                </c:pt>
                <c:pt idx="8">
                  <c:v>65.534098614423485</c:v>
                </c:pt>
                <c:pt idx="9">
                  <c:v>4036.2863524044906</c:v>
                </c:pt>
                <c:pt idx="10">
                  <c:v>2556.9420458462719</c:v>
                </c:pt>
                <c:pt idx="11">
                  <c:v>3018.1531659245197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2-4075-A004-27C67955C2A2}"/>
            </c:ext>
          </c:extLst>
        </c:ser>
        <c:ser>
          <c:idx val="1"/>
          <c:order val="1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62-4075-A004-27C67955C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stack_9p_cp_759_band4!$AU$53:$BF$53</c:f>
              <c:numCache>
                <c:formatCode>General</c:formatCode>
                <c:ptCount val="12"/>
                <c:pt idx="0">
                  <c:v>18.798766445978274</c:v>
                </c:pt>
                <c:pt idx="1">
                  <c:v>50.947052133139472</c:v>
                </c:pt>
                <c:pt idx="2">
                  <c:v>30.220735080191776</c:v>
                </c:pt>
                <c:pt idx="3">
                  <c:v>45.909140303927131</c:v>
                </c:pt>
                <c:pt idx="4">
                  <c:v>68.528616510494913</c:v>
                </c:pt>
                <c:pt idx="5">
                  <c:v>39.074059017887862</c:v>
                </c:pt>
                <c:pt idx="6">
                  <c:v>62.744702479231172</c:v>
                </c:pt>
                <c:pt idx="7">
                  <c:v>76.16638756019195</c:v>
                </c:pt>
                <c:pt idx="8">
                  <c:v>77.717524375030962</c:v>
                </c:pt>
                <c:pt idx="9">
                  <c:v>7557.0939143746027</c:v>
                </c:pt>
                <c:pt idx="10">
                  <c:v>3639.3867764189308</c:v>
                </c:pt>
                <c:pt idx="11">
                  <c:v>2686.3438208392522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2-4075-A004-27C67955C2A2}"/>
            </c:ext>
          </c:extLst>
        </c:ser>
        <c:ser>
          <c:idx val="2"/>
          <c:order val="2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62-4075-A004-27C67955C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stack_9p_cp_759_band5!$AU$53:$BF$53</c:f>
              <c:numCache>
                <c:formatCode>General</c:formatCode>
                <c:ptCount val="12"/>
                <c:pt idx="0">
                  <c:v>20.25110085255826</c:v>
                </c:pt>
                <c:pt idx="1">
                  <c:v>53.070605880481324</c:v>
                </c:pt>
                <c:pt idx="2">
                  <c:v>61.246504211718793</c:v>
                </c:pt>
                <c:pt idx="3">
                  <c:v>35.858823597755141</c:v>
                </c:pt>
                <c:pt idx="4">
                  <c:v>72.525045041145319</c:v>
                </c:pt>
                <c:pt idx="5">
                  <c:v>77.309119766658085</c:v>
                </c:pt>
                <c:pt idx="6">
                  <c:v>70.503719644915009</c:v>
                </c:pt>
                <c:pt idx="7">
                  <c:v>84.811131165943294</c:v>
                </c:pt>
                <c:pt idx="8">
                  <c:v>92.143906005880126</c:v>
                </c:pt>
                <c:pt idx="9">
                  <c:v>6727.90273110403</c:v>
                </c:pt>
                <c:pt idx="10">
                  <c:v>3881.985983466192</c:v>
                </c:pt>
                <c:pt idx="11">
                  <c:v>2257.135549359823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2-4075-A004-27C67955C2A2}"/>
            </c:ext>
          </c:extLst>
        </c:ser>
        <c:ser>
          <c:idx val="3"/>
          <c:order val="3"/>
          <c:tx>
            <c:v>B6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62-4075-A004-27C67955C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stack_9p_cp_759_band6!$AU$53:$BF$53</c:f>
              <c:numCache>
                <c:formatCode>General</c:formatCode>
                <c:ptCount val="12"/>
                <c:pt idx="0">
                  <c:v>26.487440371250337</c:v>
                </c:pt>
                <c:pt idx="1">
                  <c:v>50.633168053335943</c:v>
                </c:pt>
                <c:pt idx="2">
                  <c:v>95.318278037190325</c:v>
                </c:pt>
                <c:pt idx="3">
                  <c:v>69.989612912429834</c:v>
                </c:pt>
                <c:pt idx="4">
                  <c:v>71.935443131626684</c:v>
                </c:pt>
                <c:pt idx="5">
                  <c:v>50.509564579784438</c:v>
                </c:pt>
                <c:pt idx="6">
                  <c:v>137.97003145258367</c:v>
                </c:pt>
                <c:pt idx="7">
                  <c:v>49.244114782443731</c:v>
                </c:pt>
                <c:pt idx="8">
                  <c:v>54.64376315595787</c:v>
                </c:pt>
                <c:pt idx="9">
                  <c:v>5586.341495712395</c:v>
                </c:pt>
                <c:pt idx="10">
                  <c:v>3450.2146330655387</c:v>
                </c:pt>
                <c:pt idx="11">
                  <c:v>2205.7202299318396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2-4075-A004-27C67955C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  <c:max val="12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(stack_9p_cp_759_band3!$BI$3,stack_9p_cp_759_band3!$BI$4,stack_9p_cp_759_band3!$BI$5,stack_9p_cp_759_band3!$BI$7,stack_9p_cp_759_band3!$BI$8,stack_9p_cp_759_band3!$BI$10,stack_9p_cp_759_band3!$BI$12,stack_9p_cp_759_band3!$BI$13,stack_9p_cp_759_band3!$BI$14)</c:f>
              <c:numCache>
                <c:formatCode>General</c:formatCode>
                <c:ptCount val="9"/>
                <c:pt idx="0">
                  <c:v>37.797167358189263</c:v>
                </c:pt>
                <c:pt idx="1">
                  <c:v>20.59547092067012</c:v>
                </c:pt>
                <c:pt idx="2">
                  <c:v>40.295798489042582</c:v>
                </c:pt>
                <c:pt idx="3">
                  <c:v>20.136808215404262</c:v>
                </c:pt>
                <c:pt idx="4">
                  <c:v>59.73023919864427</c:v>
                </c:pt>
                <c:pt idx="5">
                  <c:v>18.665895023035052</c:v>
                </c:pt>
                <c:pt idx="6">
                  <c:v>39.268863322700618</c:v>
                </c:pt>
                <c:pt idx="7">
                  <c:v>34.037079742172139</c:v>
                </c:pt>
                <c:pt idx="8">
                  <c:v>14.285618047660215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0-4E05-9DF6-57CE55B4BDF7}"/>
            </c:ext>
          </c:extLst>
        </c:ser>
        <c:ser>
          <c:idx val="1"/>
          <c:order val="1"/>
          <c:yVal>
            <c:numRef>
              <c:f>(stack_9p_cp_759_band3!$BJ$22,stack_9p_cp_759_band3!$BJ$23,stack_9p_cp_759_band3!$BJ$24,stack_9p_cp_759_band3!$BJ$25,stack_9p_cp_759_band3!$BJ$26,stack_9p_cp_759_band3!$BJ$27,stack_9p_cp_759_band3!$BJ$28,stack_9p_cp_759_band3!$BJ$29,stack_9p_cp_759_band3!$BJ$30,stack_9p_cp_759_band3!$BJ$31)</c:f>
              <c:numCache>
                <c:formatCode>General</c:formatCode>
                <c:ptCount val="10"/>
                <c:pt idx="0">
                  <c:v>38.328334914947995</c:v>
                </c:pt>
                <c:pt idx="1">
                  <c:v>42.824972670672743</c:v>
                </c:pt>
                <c:pt idx="2">
                  <c:v>56.785970874023462</c:v>
                </c:pt>
                <c:pt idx="3">
                  <c:v>44.42108890514703</c:v>
                </c:pt>
                <c:pt idx="4">
                  <c:v>41.796583628745523</c:v>
                </c:pt>
                <c:pt idx="5">
                  <c:v>47.060799516310709</c:v>
                </c:pt>
                <c:pt idx="6">
                  <c:v>58.092000087208945</c:v>
                </c:pt>
                <c:pt idx="7">
                  <c:v>39.17567913130285</c:v>
                </c:pt>
                <c:pt idx="8">
                  <c:v>41.003260019846564</c:v>
                </c:pt>
                <c:pt idx="9">
                  <c:v>158.11366262833701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20-4E05-9DF6-57CE55B4BDF7}"/>
            </c:ext>
          </c:extLst>
        </c:ser>
        <c:ser>
          <c:idx val="2"/>
          <c:order val="2"/>
          <c:yVal>
            <c:numRef>
              <c:f>(stack_9p_cp_759_band3!$BK$39,stack_9p_cp_759_band3!$BK$40,stack_9p_cp_759_band3!$BK$41,stack_9p_cp_759_band3!$BK$42,stack_9p_cp_759_band3!$BK$43,stack_9p_cp_759_band3!$BK$44,stack_9p_cp_759_band3!$BK$45,stack_9p_cp_759_band3!$BK$46,stack_9p_cp_759_band3!$BK$47,stack_9p_cp_759_band3!$BK$48,stack_9p_cp_759_band3!$BK$49)</c:f>
              <c:numCache>
                <c:formatCode>General</c:formatCode>
                <c:ptCount val="11"/>
                <c:pt idx="0">
                  <c:v>726.9166280558652</c:v>
                </c:pt>
                <c:pt idx="1">
                  <c:v>664.42001721296265</c:v>
                </c:pt>
                <c:pt idx="2">
                  <c:v>587.69778928442952</c:v>
                </c:pt>
                <c:pt idx="3">
                  <c:v>601.20183335506704</c:v>
                </c:pt>
                <c:pt idx="4">
                  <c:v>606.35723603531164</c:v>
                </c:pt>
                <c:pt idx="5">
                  <c:v>636.86139502432843</c:v>
                </c:pt>
                <c:pt idx="6">
                  <c:v>576.92873881814535</c:v>
                </c:pt>
                <c:pt idx="7">
                  <c:v>673.68102082169787</c:v>
                </c:pt>
                <c:pt idx="8">
                  <c:v>569.65925114607603</c:v>
                </c:pt>
                <c:pt idx="9">
                  <c:v>651.33056707274204</c:v>
                </c:pt>
                <c:pt idx="10">
                  <c:v>595.63686327758921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20-4E05-9DF6-57CE55B4BDF7}"/>
            </c:ext>
          </c:extLst>
        </c:ser>
        <c:ser>
          <c:idx val="3"/>
          <c:order val="3"/>
          <c:yVal>
            <c:numRef>
              <c:f>(stack_9p_cp_759_band3!$BL$57,stack_9p_cp_759_band3!$BL$58,stack_9p_cp_759_band3!$BL$59,stack_9p_cp_759_band3!$BL$60,stack_9p_cp_759_band3!$BL$61,stack_9p_cp_759_band3!$BL$62,stack_9p_cp_759_band3!$BL$63,stack_9p_cp_759_band3!$BL$64,stack_9p_cp_759_band3!$BL$65,stack_9p_cp_759_band3!$BL$66,stack_9p_cp_759_band3!$BL$67,stack_9p_cp_759_band3!$BL$68)</c:f>
              <c:numCache>
                <c:formatCode>General</c:formatCode>
                <c:ptCount val="12"/>
                <c:pt idx="0">
                  <c:v>767.35896623517624</c:v>
                </c:pt>
                <c:pt idx="1">
                  <c:v>811.13594269833402</c:v>
                </c:pt>
                <c:pt idx="2">
                  <c:v>847.32182772303656</c:v>
                </c:pt>
                <c:pt idx="3">
                  <c:v>831.44866578050369</c:v>
                </c:pt>
                <c:pt idx="4">
                  <c:v>841.39396420431922</c:v>
                </c:pt>
                <c:pt idx="5">
                  <c:v>815.62309295799912</c:v>
                </c:pt>
                <c:pt idx="6">
                  <c:v>867.02249780614386</c:v>
                </c:pt>
                <c:pt idx="7">
                  <c:v>762.03191337727469</c:v>
                </c:pt>
                <c:pt idx="8">
                  <c:v>899.60395812820525</c:v>
                </c:pt>
                <c:pt idx="9">
                  <c:v>1048.0295818213908</c:v>
                </c:pt>
                <c:pt idx="10">
                  <c:v>908.75546865877118</c:v>
                </c:pt>
                <c:pt idx="11">
                  <c:v>877.24597967365457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20-4E05-9DF6-57CE55B4B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3168"/>
        <c:axId val="305013560"/>
      </c:scatterChart>
      <c:valAx>
        <c:axId val="30501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3560"/>
        <c:crosses val="autoZero"/>
        <c:crossBetween val="midCat"/>
      </c:valAx>
      <c:valAx>
        <c:axId val="30501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Sumatoria</a:t>
            </a:r>
            <a:r>
              <a:rPr lang="es-CO" baseline="0"/>
              <a:t> cuadrado</a:t>
            </a:r>
            <a:r>
              <a:rPr lang="es-CO"/>
              <a:t> Cps Vertical 17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D6-46A7-A2FB-61339CD9C8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stack_9p_cp_759_band3!$AA$34:$AJ$34</c:f>
              <c:numCache>
                <c:formatCode>General</c:formatCode>
                <c:ptCount val="10"/>
                <c:pt idx="0">
                  <c:v>303.92279719407668</c:v>
                </c:pt>
                <c:pt idx="1">
                  <c:v>149.82433971407542</c:v>
                </c:pt>
                <c:pt idx="2">
                  <c:v>607842.01460758818</c:v>
                </c:pt>
                <c:pt idx="3">
                  <c:v>1542.6578811507509</c:v>
                </c:pt>
                <c:pt idx="4">
                  <c:v>272569.61934767017</c:v>
                </c:pt>
                <c:pt idx="5">
                  <c:v>1501.002564440299</c:v>
                </c:pt>
                <c:pt idx="6">
                  <c:v>3986.7929648150789</c:v>
                </c:pt>
                <c:pt idx="7">
                  <c:v>10458.899198430043</c:v>
                </c:pt>
                <c:pt idx="8">
                  <c:v>1740.8002058365835</c:v>
                </c:pt>
                <c:pt idx="9">
                  <c:v>29839.143118536951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D6-46A7-A2FB-61339CD9C84D}"/>
            </c:ext>
          </c:extLst>
        </c:ser>
        <c:ser>
          <c:idx val="1"/>
          <c:order val="1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D6-46A7-A2FB-61339CD9C8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stack_9p_cp_759_band4!$AA$16:$AJ$16</c:f>
              <c:numCache>
                <c:formatCode>General</c:formatCode>
                <c:ptCount val="10"/>
                <c:pt idx="0">
                  <c:v>101.18674178817557</c:v>
                </c:pt>
                <c:pt idx="1">
                  <c:v>662.90655541057254</c:v>
                </c:pt>
                <c:pt idx="2">
                  <c:v>355.10489791365779</c:v>
                </c:pt>
                <c:pt idx="3">
                  <c:v>2516.3786845196973</c:v>
                </c:pt>
                <c:pt idx="4">
                  <c:v>647.47796470419144</c:v>
                </c:pt>
                <c:pt idx="5">
                  <c:v>19098.570824688901</c:v>
                </c:pt>
                <c:pt idx="6">
                  <c:v>1458.2888489611153</c:v>
                </c:pt>
                <c:pt idx="7">
                  <c:v>481544.90025940491</c:v>
                </c:pt>
                <c:pt idx="8">
                  <c:v>20426.940063398564</c:v>
                </c:pt>
                <c:pt idx="9">
                  <c:v>93772.395125629439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D6-46A7-A2FB-61339CD9C84D}"/>
            </c:ext>
          </c:extLst>
        </c:ser>
        <c:ser>
          <c:idx val="2"/>
          <c:order val="2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D6-46A7-A2FB-61339CD9C8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stack_9p_cp_759_band5!$AA$16:$AJ$16</c:f>
              <c:numCache>
                <c:formatCode>General</c:formatCode>
                <c:ptCount val="10"/>
                <c:pt idx="0">
                  <c:v>104.63601349802421</c:v>
                </c:pt>
                <c:pt idx="1">
                  <c:v>6674.5939360666061</c:v>
                </c:pt>
                <c:pt idx="2">
                  <c:v>1182.9454267455744</c:v>
                </c:pt>
                <c:pt idx="3">
                  <c:v>2443.8441267389439</c:v>
                </c:pt>
                <c:pt idx="4">
                  <c:v>2016.9572449881475</c:v>
                </c:pt>
                <c:pt idx="5">
                  <c:v>757.71719243859502</c:v>
                </c:pt>
                <c:pt idx="6">
                  <c:v>749806.49104971834</c:v>
                </c:pt>
                <c:pt idx="7">
                  <c:v>1577.9481541239875</c:v>
                </c:pt>
                <c:pt idx="8">
                  <c:v>1115.9087165982946</c:v>
                </c:pt>
                <c:pt idx="9">
                  <c:v>141.38032330685499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D6-46A7-A2FB-61339CD9C84D}"/>
            </c:ext>
          </c:extLst>
        </c:ser>
        <c:ser>
          <c:idx val="3"/>
          <c:order val="3"/>
          <c:tx>
            <c:v>B6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D6-46A7-A2FB-61339CD9C8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stack_9p_cp_759_band6!$AA$16:$AJ$16</c:f>
              <c:numCache>
                <c:formatCode>General</c:formatCode>
                <c:ptCount val="10"/>
                <c:pt idx="0">
                  <c:v>122.44288874361396</c:v>
                </c:pt>
                <c:pt idx="1">
                  <c:v>402.18022683495803</c:v>
                </c:pt>
                <c:pt idx="2">
                  <c:v>2129.6148427351877</c:v>
                </c:pt>
                <c:pt idx="3">
                  <c:v>1243.4669762308429</c:v>
                </c:pt>
                <c:pt idx="4">
                  <c:v>5480.7793718325202</c:v>
                </c:pt>
                <c:pt idx="5">
                  <c:v>46178.54757100498</c:v>
                </c:pt>
                <c:pt idx="6">
                  <c:v>4133.8720715222835</c:v>
                </c:pt>
                <c:pt idx="7">
                  <c:v>12461.229384922242</c:v>
                </c:pt>
                <c:pt idx="8">
                  <c:v>1859.2179214834377</c:v>
                </c:pt>
                <c:pt idx="9">
                  <c:v>78.074349380664415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7D6-46A7-A2FB-61339CD9C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Sumatoria </a:t>
            </a:r>
            <a:r>
              <a:rPr lang="es-CO" sz="1600" b="1" i="0" u="none" strike="noStrike" baseline="0">
                <a:effectLst/>
              </a:rPr>
              <a:t>cuadrado</a:t>
            </a:r>
            <a:r>
              <a:rPr lang="es-CO"/>
              <a:t> LN Cps Vertical 17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C1-482A-ACC3-5FF86A8D2A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stack_9p_cp_759_band3!$AX$34:$BG$34</c:f>
              <c:numCache>
                <c:formatCode>General</c:formatCode>
                <c:ptCount val="10"/>
                <c:pt idx="0">
                  <c:v>27.308753882841494</c:v>
                </c:pt>
                <c:pt idx="1">
                  <c:v>17.062464857123629</c:v>
                </c:pt>
                <c:pt idx="2">
                  <c:v>94.561211008560278</c:v>
                </c:pt>
                <c:pt idx="3">
                  <c:v>30.738796748611271</c:v>
                </c:pt>
                <c:pt idx="4">
                  <c:v>80.347105622328627</c:v>
                </c:pt>
                <c:pt idx="5">
                  <c:v>33.040741941939025</c:v>
                </c:pt>
                <c:pt idx="6">
                  <c:v>50.054984499713342</c:v>
                </c:pt>
                <c:pt idx="7">
                  <c:v>41.386684890424469</c:v>
                </c:pt>
                <c:pt idx="8">
                  <c:v>40.833945372354037</c:v>
                </c:pt>
                <c:pt idx="9">
                  <c:v>152.26766355264664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C1-482A-ACC3-5FF86A8D2A57}"/>
            </c:ext>
          </c:extLst>
        </c:ser>
        <c:ser>
          <c:idx val="1"/>
          <c:order val="1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C1-482A-ACC3-5FF86A8D2A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stack_9p_cp_759_band4!$AU$16:$BD$16</c:f>
              <c:numCache>
                <c:formatCode>General</c:formatCode>
                <c:ptCount val="10"/>
                <c:pt idx="0">
                  <c:v>13.350083890289659</c:v>
                </c:pt>
                <c:pt idx="1">
                  <c:v>33.292725370910674</c:v>
                </c:pt>
                <c:pt idx="2">
                  <c:v>24.588915520722473</c:v>
                </c:pt>
                <c:pt idx="3">
                  <c:v>34.269388134866539</c:v>
                </c:pt>
                <c:pt idx="4">
                  <c:v>33.373882096370473</c:v>
                </c:pt>
                <c:pt idx="5">
                  <c:v>45.199891600292467</c:v>
                </c:pt>
                <c:pt idx="6">
                  <c:v>43.604748583767076</c:v>
                </c:pt>
                <c:pt idx="7">
                  <c:v>68.140502308427642</c:v>
                </c:pt>
                <c:pt idx="8">
                  <c:v>59.925363324936626</c:v>
                </c:pt>
                <c:pt idx="9">
                  <c:v>61.618070098424532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C1-482A-ACC3-5FF86A8D2A57}"/>
            </c:ext>
          </c:extLst>
        </c:ser>
        <c:ser>
          <c:idx val="2"/>
          <c:order val="2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C1-482A-ACC3-5FF86A8D2A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stack_9p_cp_759_band5!$AU$16:$BD$16</c:f>
              <c:numCache>
                <c:formatCode>General</c:formatCode>
                <c:ptCount val="10"/>
                <c:pt idx="0">
                  <c:v>13.671697070814785</c:v>
                </c:pt>
                <c:pt idx="1">
                  <c:v>51.264613099497033</c:v>
                </c:pt>
                <c:pt idx="2">
                  <c:v>31.941201788947204</c:v>
                </c:pt>
                <c:pt idx="3">
                  <c:v>37.343964068120869</c:v>
                </c:pt>
                <c:pt idx="4">
                  <c:v>36.540736704261789</c:v>
                </c:pt>
                <c:pt idx="5">
                  <c:v>23.752229331062473</c:v>
                </c:pt>
                <c:pt idx="6">
                  <c:v>80.538999110515235</c:v>
                </c:pt>
                <c:pt idx="7">
                  <c:v>42.245832858091404</c:v>
                </c:pt>
                <c:pt idx="8">
                  <c:v>38.026711419437412</c:v>
                </c:pt>
                <c:pt idx="9">
                  <c:v>16.004623810965914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C1-482A-ACC3-5FF86A8D2A57}"/>
            </c:ext>
          </c:extLst>
        </c:ser>
        <c:ser>
          <c:idx val="3"/>
          <c:order val="3"/>
          <c:tx>
            <c:v>B6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C1-482A-ACC3-5FF86A8D2A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stack_9p_cp_759_band6!$AU$16:$BD$16</c:f>
              <c:numCache>
                <c:formatCode>General</c:formatCode>
                <c:ptCount val="10"/>
                <c:pt idx="0">
                  <c:v>15.31339459408416</c:v>
                </c:pt>
                <c:pt idx="1">
                  <c:v>28.896784496117849</c:v>
                </c:pt>
                <c:pt idx="2">
                  <c:v>38.157787461615953</c:v>
                </c:pt>
                <c:pt idx="3">
                  <c:v>34.809148572604926</c:v>
                </c:pt>
                <c:pt idx="4">
                  <c:v>39.525244855341938</c:v>
                </c:pt>
                <c:pt idx="5">
                  <c:v>46.804158389931722</c:v>
                </c:pt>
                <c:pt idx="6">
                  <c:v>36.647220256996299</c:v>
                </c:pt>
                <c:pt idx="7">
                  <c:v>64.109449679761411</c:v>
                </c:pt>
                <c:pt idx="8">
                  <c:v>40.163818621981548</c:v>
                </c:pt>
                <c:pt idx="9">
                  <c:v>10.346544515208171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4C1-482A-ACC3-5FF86A8D2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Sumatoria </a:t>
            </a:r>
            <a:r>
              <a:rPr lang="es-CO" sz="1600" b="1" i="0" u="none" strike="noStrike" baseline="0">
                <a:effectLst/>
              </a:rPr>
              <a:t>cuadrado</a:t>
            </a:r>
            <a:r>
              <a:rPr lang="es-CO"/>
              <a:t> Cps Vertical 18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7E-41C8-B054-1DDD303A9A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stack_9p_cp_759_band3!$AA$52:$AK$52</c:f>
              <c:numCache>
                <c:formatCode>General</c:formatCode>
                <c:ptCount val="11"/>
                <c:pt idx="0">
                  <c:v>439.28509389653806</c:v>
                </c:pt>
                <c:pt idx="1">
                  <c:v>326.6331665975901</c:v>
                </c:pt>
                <c:pt idx="2">
                  <c:v>729778.5798879494</c:v>
                </c:pt>
                <c:pt idx="3">
                  <c:v>2361.1628871248595</c:v>
                </c:pt>
                <c:pt idx="4">
                  <c:v>35674.124186937974</c:v>
                </c:pt>
                <c:pt idx="5">
                  <c:v>2671.9534752850627</c:v>
                </c:pt>
                <c:pt idx="6">
                  <c:v>3726.4412460667018</c:v>
                </c:pt>
                <c:pt idx="7">
                  <c:v>2250.3417324008806</c:v>
                </c:pt>
                <c:pt idx="8">
                  <c:v>1250686.5947268589</c:v>
                </c:pt>
                <c:pt idx="9">
                  <c:v>3.3341264043219848E+16</c:v>
                </c:pt>
                <c:pt idx="10">
                  <c:v>2.9917906009707944E+16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7E-41C8-B054-1DDD303A9A50}"/>
            </c:ext>
          </c:extLst>
        </c:ser>
        <c:ser>
          <c:idx val="1"/>
          <c:order val="1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7E-41C8-B054-1DDD303A9A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stack_9p_cp_759_band4!$AA$34:$AK$34</c:f>
              <c:numCache>
                <c:formatCode>General</c:formatCode>
                <c:ptCount val="11"/>
                <c:pt idx="0">
                  <c:v>123.66031633043777</c:v>
                </c:pt>
                <c:pt idx="1">
                  <c:v>1071.718687751722</c:v>
                </c:pt>
                <c:pt idx="2">
                  <c:v>858.68132672438492</c:v>
                </c:pt>
                <c:pt idx="3">
                  <c:v>15475.10977730854</c:v>
                </c:pt>
                <c:pt idx="4">
                  <c:v>14881.51732212619</c:v>
                </c:pt>
                <c:pt idx="5">
                  <c:v>167406780.67719078</c:v>
                </c:pt>
                <c:pt idx="6">
                  <c:v>8038.9547499917626</c:v>
                </c:pt>
                <c:pt idx="7">
                  <c:v>1892.0637979113194</c:v>
                </c:pt>
                <c:pt idx="8">
                  <c:v>47664.611329392494</c:v>
                </c:pt>
                <c:pt idx="9">
                  <c:v>4.4057962205679135E+18</c:v>
                </c:pt>
                <c:pt idx="10">
                  <c:v>199540709952546.44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7E-41C8-B054-1DDD303A9A50}"/>
            </c:ext>
          </c:extLst>
        </c:ser>
        <c:ser>
          <c:idx val="2"/>
          <c:order val="2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7E-41C8-B054-1DDD303A9A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stack_9p_cp_759_band5!$AA$34:$AK$34</c:f>
              <c:numCache>
                <c:formatCode>General</c:formatCode>
                <c:ptCount val="11"/>
                <c:pt idx="0">
                  <c:v>132.33049894165333</c:v>
                </c:pt>
                <c:pt idx="1">
                  <c:v>1574.8951570741208</c:v>
                </c:pt>
                <c:pt idx="2">
                  <c:v>1941.3365081989916</c:v>
                </c:pt>
                <c:pt idx="3">
                  <c:v>507.64885902860533</c:v>
                </c:pt>
                <c:pt idx="4">
                  <c:v>1300.1448542207866</c:v>
                </c:pt>
                <c:pt idx="5">
                  <c:v>8069.4462928091025</c:v>
                </c:pt>
                <c:pt idx="6">
                  <c:v>1028.3758501487637</c:v>
                </c:pt>
                <c:pt idx="7">
                  <c:v>868.89805434053642</c:v>
                </c:pt>
                <c:pt idx="8">
                  <c:v>208817.46621450695</c:v>
                </c:pt>
                <c:pt idx="9">
                  <c:v>8.9154821999412237E+17</c:v>
                </c:pt>
                <c:pt idx="10">
                  <c:v>274243320349274.59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7E-41C8-B054-1DDD303A9A50}"/>
            </c:ext>
          </c:extLst>
        </c:ser>
        <c:ser>
          <c:idx val="3"/>
          <c:order val="3"/>
          <c:tx>
            <c:v>B6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F7E-41C8-B054-1DDD303A9A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stack_9p_cp_759_band6!$AA$34:$AK$34</c:f>
              <c:numCache>
                <c:formatCode>General</c:formatCode>
                <c:ptCount val="11"/>
                <c:pt idx="0">
                  <c:v>175.98030894293012</c:v>
                </c:pt>
                <c:pt idx="1">
                  <c:v>5432.6225923986121</c:v>
                </c:pt>
                <c:pt idx="2">
                  <c:v>1565.8013285340733</c:v>
                </c:pt>
                <c:pt idx="3">
                  <c:v>910.14015809352452</c:v>
                </c:pt>
                <c:pt idx="4">
                  <c:v>4923.2664284359535</c:v>
                </c:pt>
                <c:pt idx="5">
                  <c:v>16746.984332883389</c:v>
                </c:pt>
                <c:pt idx="6">
                  <c:v>10973.333082618155</c:v>
                </c:pt>
                <c:pt idx="7">
                  <c:v>4791.102604212605</c:v>
                </c:pt>
                <c:pt idx="8">
                  <c:v>34860.099898552573</c:v>
                </c:pt>
                <c:pt idx="9">
                  <c:v>2.175189707918505E+23</c:v>
                </c:pt>
                <c:pt idx="10">
                  <c:v>7.413973924304008E+20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F7E-41C8-B054-1DDD303A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Sumatoria </a:t>
            </a:r>
            <a:r>
              <a:rPr lang="es-CO" sz="1600" b="1" i="0" u="none" strike="noStrike" baseline="0">
                <a:effectLst/>
              </a:rPr>
              <a:t>cuadrado </a:t>
            </a:r>
            <a:r>
              <a:rPr lang="es-CO"/>
              <a:t>LN Cps Vertical 18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6F-434B-AE3B-9BC021212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stack_9p_cp_759_band3!$AX$52:$BH$52</c:f>
              <c:numCache>
                <c:formatCode>General</c:formatCode>
                <c:ptCount val="11"/>
                <c:pt idx="0">
                  <c:v>33.674608873931625</c:v>
                </c:pt>
                <c:pt idx="1">
                  <c:v>27.989835833027289</c:v>
                </c:pt>
                <c:pt idx="2">
                  <c:v>83.955012385339145</c:v>
                </c:pt>
                <c:pt idx="3">
                  <c:v>41.943917024532993</c:v>
                </c:pt>
                <c:pt idx="4">
                  <c:v>55.070725979057514</c:v>
                </c:pt>
                <c:pt idx="5">
                  <c:v>43.077825374646721</c:v>
                </c:pt>
                <c:pt idx="6">
                  <c:v>53.992757120856339</c:v>
                </c:pt>
                <c:pt idx="7">
                  <c:v>43.396902415728228</c:v>
                </c:pt>
                <c:pt idx="8">
                  <c:v>81.318023966358055</c:v>
                </c:pt>
                <c:pt idx="9">
                  <c:v>3148.4863970402398</c:v>
                </c:pt>
                <c:pt idx="10">
                  <c:v>3277.7853340904976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6F-434B-AE3B-9BC0212121F5}"/>
            </c:ext>
          </c:extLst>
        </c:ser>
        <c:ser>
          <c:idx val="1"/>
          <c:order val="1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6F-434B-AE3B-9BC021212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stack_9p_cp_759_band4!$AU$34:$BE$34</c:f>
              <c:numCache>
                <c:formatCode>General</c:formatCode>
                <c:ptCount val="11"/>
                <c:pt idx="0">
                  <c:v>16.008639396449805</c:v>
                </c:pt>
                <c:pt idx="1">
                  <c:v>41.005860975423971</c:v>
                </c:pt>
                <c:pt idx="2">
                  <c:v>31.413844026198362</c:v>
                </c:pt>
                <c:pt idx="3">
                  <c:v>49.036726647438918</c:v>
                </c:pt>
                <c:pt idx="4">
                  <c:v>56.09049520948264</c:v>
                </c:pt>
                <c:pt idx="5">
                  <c:v>112.51385456932479</c:v>
                </c:pt>
                <c:pt idx="6">
                  <c:v>64.780480954671916</c:v>
                </c:pt>
                <c:pt idx="7">
                  <c:v>45.131132573936213</c:v>
                </c:pt>
                <c:pt idx="8">
                  <c:v>64.893752599730959</c:v>
                </c:pt>
                <c:pt idx="9">
                  <c:v>4186.2073204054959</c:v>
                </c:pt>
                <c:pt idx="10">
                  <c:v>2161.6658150979119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6F-434B-AE3B-9BC0212121F5}"/>
            </c:ext>
          </c:extLst>
        </c:ser>
        <c:ser>
          <c:idx val="2"/>
          <c:order val="2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6F-434B-AE3B-9BC021212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stack_9p_cp_759_band5!$AU$34:$BE$34</c:f>
              <c:numCache>
                <c:formatCode>General</c:formatCode>
                <c:ptCount val="11"/>
                <c:pt idx="0">
                  <c:v>16.745514733966289</c:v>
                </c:pt>
                <c:pt idx="1">
                  <c:v>44.432026519943612</c:v>
                </c:pt>
                <c:pt idx="2">
                  <c:v>36.506738886068497</c:v>
                </c:pt>
                <c:pt idx="3">
                  <c:v>32.901465942655427</c:v>
                </c:pt>
                <c:pt idx="4">
                  <c:v>42.52189228181458</c:v>
                </c:pt>
                <c:pt idx="5">
                  <c:v>55.073725242855055</c:v>
                </c:pt>
                <c:pt idx="6">
                  <c:v>36.343662850872242</c:v>
                </c:pt>
                <c:pt idx="7">
                  <c:v>35.210754665836568</c:v>
                </c:pt>
                <c:pt idx="8">
                  <c:v>100.45166624795706</c:v>
                </c:pt>
                <c:pt idx="9">
                  <c:v>3784.6623425280154</c:v>
                </c:pt>
                <c:pt idx="10">
                  <c:v>2375.3644176263142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6F-434B-AE3B-9BC0212121F5}"/>
            </c:ext>
          </c:extLst>
        </c:ser>
        <c:ser>
          <c:idx val="3"/>
          <c:order val="3"/>
          <c:tx>
            <c:v>B6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6F-434B-AE3B-9BC021212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stack_9p_cp_759_band6!$AU$34:$BE$34</c:f>
              <c:numCache>
                <c:formatCode>General</c:formatCode>
                <c:ptCount val="11"/>
                <c:pt idx="0">
                  <c:v>20.166942001402834</c:v>
                </c:pt>
                <c:pt idx="1">
                  <c:v>47.567831232238447</c:v>
                </c:pt>
                <c:pt idx="2">
                  <c:v>53.004160954909935</c:v>
                </c:pt>
                <c:pt idx="3">
                  <c:v>42.169641897718705</c:v>
                </c:pt>
                <c:pt idx="4">
                  <c:v>55.74599471064203</c:v>
                </c:pt>
                <c:pt idx="5">
                  <c:v>80.706973552186739</c:v>
                </c:pt>
                <c:pt idx="6">
                  <c:v>54.438368874596421</c:v>
                </c:pt>
                <c:pt idx="7">
                  <c:v>42.133268161907047</c:v>
                </c:pt>
                <c:pt idx="8">
                  <c:v>54.834395615965391</c:v>
                </c:pt>
                <c:pt idx="9">
                  <c:v>6477.6715587922536</c:v>
                </c:pt>
                <c:pt idx="10">
                  <c:v>5418.0154892624896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6F-434B-AE3B-9BC021212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Sumatoria Cps Vertical 22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06-4A2E-AB8E-4ACAA4A8AA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stack_9p_cp_759_band3!$AN$57:$AN$68</c:f>
              <c:numCache>
                <c:formatCode>General</c:formatCode>
                <c:ptCount val="12"/>
                <c:pt idx="0">
                  <c:v>-50541693.970915213</c:v>
                </c:pt>
                <c:pt idx="1">
                  <c:v>-86762904.982876673</c:v>
                </c:pt>
                <c:pt idx="2">
                  <c:v>-199717664.05184248</c:v>
                </c:pt>
                <c:pt idx="3">
                  <c:v>62935155.633729063</c:v>
                </c:pt>
                <c:pt idx="4">
                  <c:v>-74335292.949063092</c:v>
                </c:pt>
                <c:pt idx="5">
                  <c:v>39409701.447472423</c:v>
                </c:pt>
                <c:pt idx="6">
                  <c:v>79299091.150806874</c:v>
                </c:pt>
                <c:pt idx="7">
                  <c:v>-45422213.824141659</c:v>
                </c:pt>
                <c:pt idx="8">
                  <c:v>10394897.479252636</c:v>
                </c:pt>
                <c:pt idx="9">
                  <c:v>-1177317756.5172107</c:v>
                </c:pt>
                <c:pt idx="10">
                  <c:v>-203901050.87536457</c:v>
                </c:pt>
                <c:pt idx="11">
                  <c:v>93355295.715992048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06-4A2E-AB8E-4ACAA4A8AA6F}"/>
            </c:ext>
          </c:extLst>
        </c:ser>
        <c:ser>
          <c:idx val="1"/>
          <c:order val="1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06-4A2E-AB8E-4ACAA4A8AA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stack_9p_cp_759_band4!$AQ$39:$AQ$50</c:f>
              <c:numCache>
                <c:formatCode>General</c:formatCode>
                <c:ptCount val="12"/>
                <c:pt idx="0">
                  <c:v>222050977093.21753</c:v>
                </c:pt>
                <c:pt idx="1">
                  <c:v>-448357666203.58435</c:v>
                </c:pt>
                <c:pt idx="2">
                  <c:v>43761480931.860031</c:v>
                </c:pt>
                <c:pt idx="3">
                  <c:v>-113325533360.92259</c:v>
                </c:pt>
                <c:pt idx="4">
                  <c:v>-22293080298.023861</c:v>
                </c:pt>
                <c:pt idx="5">
                  <c:v>39280296306.288597</c:v>
                </c:pt>
                <c:pt idx="6">
                  <c:v>-31508425098.342556</c:v>
                </c:pt>
                <c:pt idx="7">
                  <c:v>-155633302527.71686</c:v>
                </c:pt>
                <c:pt idx="8">
                  <c:v>-63013030687.210747</c:v>
                </c:pt>
                <c:pt idx="9">
                  <c:v>27886955687.703865</c:v>
                </c:pt>
                <c:pt idx="10">
                  <c:v>39142193647.54084</c:v>
                </c:pt>
                <c:pt idx="11">
                  <c:v>332109965385.42249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06-4A2E-AB8E-4ACAA4A8AA6F}"/>
            </c:ext>
          </c:extLst>
        </c:ser>
        <c:ser>
          <c:idx val="2"/>
          <c:order val="2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06-4A2E-AB8E-4ACAA4A8AA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stack_9p_cp_759_band5!$AQ$39:$AQ$50</c:f>
              <c:numCache>
                <c:formatCode>General</c:formatCode>
                <c:ptCount val="12"/>
                <c:pt idx="0">
                  <c:v>180840110966.52359</c:v>
                </c:pt>
                <c:pt idx="1">
                  <c:v>-20464533933.212463</c:v>
                </c:pt>
                <c:pt idx="2">
                  <c:v>5467894891.2866011</c:v>
                </c:pt>
                <c:pt idx="3">
                  <c:v>-4678609271.2884274</c:v>
                </c:pt>
                <c:pt idx="4">
                  <c:v>-11189820852.499199</c:v>
                </c:pt>
                <c:pt idx="5">
                  <c:v>35705898377.015724</c:v>
                </c:pt>
                <c:pt idx="6">
                  <c:v>-93627074669.557983</c:v>
                </c:pt>
                <c:pt idx="7">
                  <c:v>2496751911.2632718</c:v>
                </c:pt>
                <c:pt idx="8">
                  <c:v>16350531874.609343</c:v>
                </c:pt>
                <c:pt idx="9">
                  <c:v>18720026978.383648</c:v>
                </c:pt>
                <c:pt idx="10">
                  <c:v>-25976101616.040482</c:v>
                </c:pt>
                <c:pt idx="11">
                  <c:v>26185154646.231026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06-4A2E-AB8E-4ACAA4A8AA6F}"/>
            </c:ext>
          </c:extLst>
        </c:ser>
        <c:ser>
          <c:idx val="3"/>
          <c:order val="3"/>
          <c:tx>
            <c:v>B6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06-4A2E-AB8E-4ACAA4A8AA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stack_9p_cp_759_band6!$AQ$39:$AQ$50</c:f>
              <c:numCache>
                <c:formatCode>General</c:formatCode>
                <c:ptCount val="12"/>
                <c:pt idx="0">
                  <c:v>-634222769.84878659</c:v>
                </c:pt>
                <c:pt idx="1">
                  <c:v>-2029151471.2360044</c:v>
                </c:pt>
                <c:pt idx="2">
                  <c:v>1120183642.2217743</c:v>
                </c:pt>
                <c:pt idx="3">
                  <c:v>5815155770.4358168</c:v>
                </c:pt>
                <c:pt idx="4">
                  <c:v>1016081835.5107893</c:v>
                </c:pt>
                <c:pt idx="5">
                  <c:v>1266588485.7608728</c:v>
                </c:pt>
                <c:pt idx="6">
                  <c:v>-868274870.26627755</c:v>
                </c:pt>
                <c:pt idx="7">
                  <c:v>-8265059903.2372169</c:v>
                </c:pt>
                <c:pt idx="8">
                  <c:v>-7937695001.6993017</c:v>
                </c:pt>
                <c:pt idx="9">
                  <c:v>-3392201903.0475559</c:v>
                </c:pt>
                <c:pt idx="10">
                  <c:v>-6018971370.2357702</c:v>
                </c:pt>
                <c:pt idx="11">
                  <c:v>1644049865.470197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06-4A2E-AB8E-4ACAA4A8A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Sumatoria LN Cps Vertical 22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68-47A7-8DEC-DC3491BCAE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stack_9p_cp_759_band3!$BK$57:$BK$68</c:f>
              <c:numCache>
                <c:formatCode>General</c:formatCode>
                <c:ptCount val="12"/>
                <c:pt idx="0">
                  <c:v>60.715097834394214</c:v>
                </c:pt>
                <c:pt idx="1">
                  <c:v>65.519656234711917</c:v>
                </c:pt>
                <c:pt idx="2">
                  <c:v>65.873119797985453</c:v>
                </c:pt>
                <c:pt idx="3">
                  <c:v>64.404314705369742</c:v>
                </c:pt>
                <c:pt idx="4">
                  <c:v>67.897403517216816</c:v>
                </c:pt>
                <c:pt idx="5">
                  <c:v>65.302407393631441</c:v>
                </c:pt>
                <c:pt idx="6">
                  <c:v>73.285944263457111</c:v>
                </c:pt>
                <c:pt idx="7">
                  <c:v>61.957473548815358</c:v>
                </c:pt>
                <c:pt idx="8">
                  <c:v>69.515993467799063</c:v>
                </c:pt>
                <c:pt idx="9">
                  <c:v>80.250115103797867</c:v>
                </c:pt>
                <c:pt idx="10">
                  <c:v>69.118251931647023</c:v>
                </c:pt>
                <c:pt idx="11">
                  <c:v>71.496385161319139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68-47A7-8DEC-DC3491BCAEBD}"/>
            </c:ext>
          </c:extLst>
        </c:ser>
        <c:ser>
          <c:idx val="1"/>
          <c:order val="1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68-47A7-8DEC-DC3491BCAE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stack_9p_cp_759_band4!$BH$39:$BH$50</c:f>
              <c:numCache>
                <c:formatCode>General</c:formatCode>
                <c:ptCount val="12"/>
                <c:pt idx="0">
                  <c:v>74.449938594655265</c:v>
                </c:pt>
                <c:pt idx="1">
                  <c:v>81.573410274798462</c:v>
                </c:pt>
                <c:pt idx="2">
                  <c:v>71.417920183423149</c:v>
                </c:pt>
                <c:pt idx="3">
                  <c:v>74.739150346959818</c:v>
                </c:pt>
                <c:pt idx="4">
                  <c:v>70.740910147246012</c:v>
                </c:pt>
                <c:pt idx="5">
                  <c:v>66.417422389089978</c:v>
                </c:pt>
                <c:pt idx="6">
                  <c:v>71.322718312941092</c:v>
                </c:pt>
                <c:pt idx="7">
                  <c:v>77.336044753968565</c:v>
                </c:pt>
                <c:pt idx="8">
                  <c:v>73.724019026046818</c:v>
                </c:pt>
                <c:pt idx="9">
                  <c:v>71.516937435646298</c:v>
                </c:pt>
                <c:pt idx="10">
                  <c:v>72.052312310846006</c:v>
                </c:pt>
                <c:pt idx="11">
                  <c:v>82.312766936775233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68-47A7-8DEC-DC3491BCAEBD}"/>
            </c:ext>
          </c:extLst>
        </c:ser>
        <c:ser>
          <c:idx val="2"/>
          <c:order val="2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68-47A7-8DEC-DC3491BCAE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stack_9p_cp_759_band5!$BH$39:$BH$50</c:f>
              <c:numCache>
                <c:formatCode>General</c:formatCode>
                <c:ptCount val="12"/>
                <c:pt idx="0">
                  <c:v>79.846396281996391</c:v>
                </c:pt>
                <c:pt idx="1">
                  <c:v>69.59500241512454</c:v>
                </c:pt>
                <c:pt idx="2">
                  <c:v>66.823269459647861</c:v>
                </c:pt>
                <c:pt idx="3">
                  <c:v>65.001610502414934</c:v>
                </c:pt>
                <c:pt idx="4">
                  <c:v>69.463421782647004</c:v>
                </c:pt>
                <c:pt idx="5">
                  <c:v>83.26183636409759</c:v>
                </c:pt>
                <c:pt idx="6">
                  <c:v>70.985166463827042</c:v>
                </c:pt>
                <c:pt idx="7">
                  <c:v>65.154447834038336</c:v>
                </c:pt>
                <c:pt idx="8">
                  <c:v>71.136759356219557</c:v>
                </c:pt>
                <c:pt idx="9">
                  <c:v>80.137047495166129</c:v>
                </c:pt>
                <c:pt idx="10">
                  <c:v>71.097490912312139</c:v>
                </c:pt>
                <c:pt idx="11">
                  <c:v>83.29037534485775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68-47A7-8DEC-DC3491BCAEBD}"/>
            </c:ext>
          </c:extLst>
        </c:ser>
        <c:ser>
          <c:idx val="3"/>
          <c:order val="3"/>
          <c:tx>
            <c:v>B6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68-47A7-8DEC-DC3491BCAE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stack_9p_cp_759_band6!$BH$39:$BH$50</c:f>
              <c:numCache>
                <c:formatCode>General</c:formatCode>
                <c:ptCount val="12"/>
                <c:pt idx="0">
                  <c:v>66.633997060484077</c:v>
                </c:pt>
                <c:pt idx="1">
                  <c:v>65.341693250597459</c:v>
                </c:pt>
                <c:pt idx="2">
                  <c:v>68.846453995440754</c:v>
                </c:pt>
                <c:pt idx="3">
                  <c:v>73.937607395570168</c:v>
                </c:pt>
                <c:pt idx="4">
                  <c:v>67.342463556376032</c:v>
                </c:pt>
                <c:pt idx="5">
                  <c:v>64.253931149246725</c:v>
                </c:pt>
                <c:pt idx="6">
                  <c:v>66.316009821132724</c:v>
                </c:pt>
                <c:pt idx="7">
                  <c:v>73.47151472136359</c:v>
                </c:pt>
                <c:pt idx="8">
                  <c:v>78.969983192210094</c:v>
                </c:pt>
                <c:pt idx="9">
                  <c:v>76.14198680539522</c:v>
                </c:pt>
                <c:pt idx="10">
                  <c:v>71.048858558460765</c:v>
                </c:pt>
                <c:pt idx="11">
                  <c:v>73.009625025298448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B68-47A7-8DEC-DC3491BCA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Sumatoria Cps Vertical 17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D9-4802-8BCB-4252DA4E64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stack_9p_cp_759_band3!$AL$22:$AL$31</c:f>
              <c:numCache>
                <c:formatCode>General</c:formatCode>
                <c:ptCount val="10"/>
                <c:pt idx="0">
                  <c:v>-76.880805396376459</c:v>
                </c:pt>
                <c:pt idx="1">
                  <c:v>-60.552457432891913</c:v>
                </c:pt>
                <c:pt idx="2">
                  <c:v>-122.93844547108463</c:v>
                </c:pt>
                <c:pt idx="3">
                  <c:v>0.73064180846307636</c:v>
                </c:pt>
                <c:pt idx="4">
                  <c:v>-47.723028642783547</c:v>
                </c:pt>
                <c:pt idx="5">
                  <c:v>-26.798316326678481</c:v>
                </c:pt>
                <c:pt idx="6">
                  <c:v>-98.529568073980215</c:v>
                </c:pt>
                <c:pt idx="7">
                  <c:v>-6.640563404812724</c:v>
                </c:pt>
                <c:pt idx="8">
                  <c:v>-27.757488476963815</c:v>
                </c:pt>
                <c:pt idx="9">
                  <c:v>411.73345731270103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D9-4802-8BCB-4252DA4E6468}"/>
            </c:ext>
          </c:extLst>
        </c:ser>
        <c:ser>
          <c:idx val="1"/>
          <c:order val="1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D9-4802-8BCB-4252DA4E64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stack_9p_cp_759_band4!$AL$4:$AL$13</c:f>
              <c:numCache>
                <c:formatCode>General</c:formatCode>
                <c:ptCount val="10"/>
                <c:pt idx="0">
                  <c:v>-322.00847731280942</c:v>
                </c:pt>
                <c:pt idx="1">
                  <c:v>2.2855146917929283</c:v>
                </c:pt>
                <c:pt idx="2">
                  <c:v>-3.5724854667371879</c:v>
                </c:pt>
                <c:pt idx="3">
                  <c:v>-49.400004509821045</c:v>
                </c:pt>
                <c:pt idx="4">
                  <c:v>43.697162199427801</c:v>
                </c:pt>
                <c:pt idx="5">
                  <c:v>-19.385522578461124</c:v>
                </c:pt>
                <c:pt idx="6">
                  <c:v>-31.25934396056774</c:v>
                </c:pt>
                <c:pt idx="7">
                  <c:v>-152.438346619166</c:v>
                </c:pt>
                <c:pt idx="8">
                  <c:v>-39.73558130971238</c:v>
                </c:pt>
                <c:pt idx="9">
                  <c:v>561.17550259281404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D9-4802-8BCB-4252DA4E6468}"/>
            </c:ext>
          </c:extLst>
        </c:ser>
        <c:ser>
          <c:idx val="2"/>
          <c:order val="2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D9-4802-8BCB-4252DA4E64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stack_9p_cp_759_band5!$AL$4:$AL$13</c:f>
              <c:numCache>
                <c:formatCode>General</c:formatCode>
                <c:ptCount val="10"/>
                <c:pt idx="0">
                  <c:v>84.639265543992025</c:v>
                </c:pt>
                <c:pt idx="1">
                  <c:v>9.2101673388864604</c:v>
                </c:pt>
                <c:pt idx="2">
                  <c:v>-13.983108472467734</c:v>
                </c:pt>
                <c:pt idx="3">
                  <c:v>83.101209743069262</c:v>
                </c:pt>
                <c:pt idx="4">
                  <c:v>6.9767086317690037</c:v>
                </c:pt>
                <c:pt idx="5">
                  <c:v>17.133942576326145</c:v>
                </c:pt>
                <c:pt idx="6">
                  <c:v>-28.987606422236674</c:v>
                </c:pt>
                <c:pt idx="7">
                  <c:v>25.21051617772703</c:v>
                </c:pt>
                <c:pt idx="8">
                  <c:v>-4.2042631192290489</c:v>
                </c:pt>
                <c:pt idx="9">
                  <c:v>-891.50668645677092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D9-4802-8BCB-4252DA4E6468}"/>
            </c:ext>
          </c:extLst>
        </c:ser>
        <c:ser>
          <c:idx val="3"/>
          <c:order val="3"/>
          <c:tx>
            <c:v>B6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D9-4802-8BCB-4252DA4E64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stack_9p_cp_759_band6!$AL$4:$AL$13</c:f>
              <c:numCache>
                <c:formatCode>General</c:formatCode>
                <c:ptCount val="10"/>
                <c:pt idx="0">
                  <c:v>-11.156004714649157</c:v>
                </c:pt>
                <c:pt idx="1">
                  <c:v>-1.4229275412708962</c:v>
                </c:pt>
                <c:pt idx="2">
                  <c:v>-14.05777411679014</c:v>
                </c:pt>
                <c:pt idx="3">
                  <c:v>1.4629428982967929</c:v>
                </c:pt>
                <c:pt idx="4">
                  <c:v>87.697174975042998</c:v>
                </c:pt>
                <c:pt idx="5">
                  <c:v>17.331969674662567</c:v>
                </c:pt>
                <c:pt idx="6">
                  <c:v>-4.4813567528139542</c:v>
                </c:pt>
                <c:pt idx="7">
                  <c:v>91.837601542477998</c:v>
                </c:pt>
                <c:pt idx="8">
                  <c:v>44.430981812726657</c:v>
                </c:pt>
                <c:pt idx="9">
                  <c:v>168.26466528586067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D9-4802-8BCB-4252DA4E6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Sumatoria LN Cps Vertical 17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91-4B26-AF5B-AD7B4E755C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stack_9p_cp_759_band3!$BI$22:$BI$31</c:f>
              <c:numCache>
                <c:formatCode>General</c:formatCode>
                <c:ptCount val="10"/>
                <c:pt idx="0">
                  <c:v>16.795622092903404</c:v>
                </c:pt>
                <c:pt idx="1">
                  <c:v>18.18310276463556</c:v>
                </c:pt>
                <c:pt idx="2">
                  <c:v>20.254193043892712</c:v>
                </c:pt>
                <c:pt idx="3">
                  <c:v>17.446862472937987</c:v>
                </c:pt>
                <c:pt idx="4">
                  <c:v>18.150295312025811</c:v>
                </c:pt>
                <c:pt idx="5">
                  <c:v>18.483492562334625</c:v>
                </c:pt>
                <c:pt idx="6">
                  <c:v>21.80105120089425</c:v>
                </c:pt>
                <c:pt idx="7">
                  <c:v>16.671971262023874</c:v>
                </c:pt>
                <c:pt idx="8">
                  <c:v>17.134414175429367</c:v>
                </c:pt>
                <c:pt idx="9">
                  <c:v>34.48002940059316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91-4B26-AF5B-AD7B4E755C44}"/>
            </c:ext>
          </c:extLst>
        </c:ser>
        <c:ser>
          <c:idx val="1"/>
          <c:order val="1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91-4B26-AF5B-AD7B4E755C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stack_9p_cp_759_band4!$BF$4:$BF$13</c:f>
              <c:numCache>
                <c:formatCode>General</c:formatCode>
                <c:ptCount val="10"/>
                <c:pt idx="0">
                  <c:v>18.951146584269786</c:v>
                </c:pt>
                <c:pt idx="1">
                  <c:v>15.22565119789242</c:v>
                </c:pt>
                <c:pt idx="2">
                  <c:v>14.093586541816915</c:v>
                </c:pt>
                <c:pt idx="3">
                  <c:v>14.206491917168734</c:v>
                </c:pt>
                <c:pt idx="4">
                  <c:v>16.041150434744445</c:v>
                </c:pt>
                <c:pt idx="5">
                  <c:v>13.098586059465891</c:v>
                </c:pt>
                <c:pt idx="6">
                  <c:v>18.64159872613217</c:v>
                </c:pt>
                <c:pt idx="7">
                  <c:v>18.884701960633116</c:v>
                </c:pt>
                <c:pt idx="8">
                  <c:v>16.668004444694454</c:v>
                </c:pt>
                <c:pt idx="9">
                  <c:v>25.895445144272969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91-4B26-AF5B-AD7B4E755C44}"/>
            </c:ext>
          </c:extLst>
        </c:ser>
        <c:ser>
          <c:idx val="2"/>
          <c:order val="2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91-4B26-AF5B-AD7B4E755C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stack_9p_cp_759_band5!$BF$4:$BF$13</c:f>
              <c:numCache>
                <c:formatCode>General</c:formatCode>
                <c:ptCount val="10"/>
                <c:pt idx="0">
                  <c:v>15.807747161378511</c:v>
                </c:pt>
                <c:pt idx="1">
                  <c:v>15.846762166530549</c:v>
                </c:pt>
                <c:pt idx="2">
                  <c:v>13.785003064920989</c:v>
                </c:pt>
                <c:pt idx="3">
                  <c:v>17.054286638812258</c:v>
                </c:pt>
                <c:pt idx="4">
                  <c:v>17.653904881710091</c:v>
                </c:pt>
                <c:pt idx="5">
                  <c:v>14.64884801228629</c:v>
                </c:pt>
                <c:pt idx="6">
                  <c:v>16.473343874409558</c:v>
                </c:pt>
                <c:pt idx="7">
                  <c:v>14.99169295652775</c:v>
                </c:pt>
                <c:pt idx="8">
                  <c:v>12.926034353184523</c:v>
                </c:pt>
                <c:pt idx="9">
                  <c:v>25.841814832856947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91-4B26-AF5B-AD7B4E755C44}"/>
            </c:ext>
          </c:extLst>
        </c:ser>
        <c:ser>
          <c:idx val="3"/>
          <c:order val="3"/>
          <c:tx>
            <c:v>B6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91-4B26-AF5B-AD7B4E755C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stack_9p_cp_759_band6!$BF$4:$BF$13</c:f>
              <c:numCache>
                <c:formatCode>General</c:formatCode>
                <c:ptCount val="10"/>
                <c:pt idx="0">
                  <c:v>13.318211030974028</c:v>
                </c:pt>
                <c:pt idx="1">
                  <c:v>12.384795670550476</c:v>
                </c:pt>
                <c:pt idx="2">
                  <c:v>15.004406977355641</c:v>
                </c:pt>
                <c:pt idx="3">
                  <c:v>13.638512019045368</c:v>
                </c:pt>
                <c:pt idx="4">
                  <c:v>18.293724787007442</c:v>
                </c:pt>
                <c:pt idx="5">
                  <c:v>13.614159947667869</c:v>
                </c:pt>
                <c:pt idx="6">
                  <c:v>16.338479284865436</c:v>
                </c:pt>
                <c:pt idx="7">
                  <c:v>19.113412592515424</c:v>
                </c:pt>
                <c:pt idx="8">
                  <c:v>13.798001168059544</c:v>
                </c:pt>
                <c:pt idx="9">
                  <c:v>26.3244018246987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91-4B26-AF5B-AD7B4E755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Sumatoria Cps Vertical 18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40-43B7-85DB-051771EF10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stack_9p_cp_759_band3!$AM$39:$AM$49</c:f>
              <c:numCache>
                <c:formatCode>General</c:formatCode>
                <c:ptCount val="11"/>
                <c:pt idx="0">
                  <c:v>-38632024.95654507</c:v>
                </c:pt>
                <c:pt idx="1">
                  <c:v>-107386398.62899244</c:v>
                </c:pt>
                <c:pt idx="2">
                  <c:v>31918190.25748989</c:v>
                </c:pt>
                <c:pt idx="3">
                  <c:v>50064428.712783143</c:v>
                </c:pt>
                <c:pt idx="4">
                  <c:v>-46172443.352174312</c:v>
                </c:pt>
                <c:pt idx="5">
                  <c:v>64987512.476876892</c:v>
                </c:pt>
                <c:pt idx="6">
                  <c:v>27046259.533560228</c:v>
                </c:pt>
                <c:pt idx="7">
                  <c:v>78718506.13058728</c:v>
                </c:pt>
                <c:pt idx="8">
                  <c:v>16255222.777692722</c:v>
                </c:pt>
                <c:pt idx="9">
                  <c:v>43801513.352770433</c:v>
                </c:pt>
                <c:pt idx="10">
                  <c:v>-49689279.179548174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0-43B7-85DB-051771EF10F8}"/>
            </c:ext>
          </c:extLst>
        </c:ser>
        <c:ser>
          <c:idx val="1"/>
          <c:order val="1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40-43B7-85DB-051771EF10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stack_9p_cp_759_band4!$AM$21:$AM$31</c:f>
              <c:numCache>
                <c:formatCode>General</c:formatCode>
                <c:ptCount val="11"/>
                <c:pt idx="0">
                  <c:v>407548113.51175916</c:v>
                </c:pt>
                <c:pt idx="1">
                  <c:v>-660890608.48222864</c:v>
                </c:pt>
                <c:pt idx="2">
                  <c:v>-96273674.808275461</c:v>
                </c:pt>
                <c:pt idx="3">
                  <c:v>129878056.96060079</c:v>
                </c:pt>
                <c:pt idx="4">
                  <c:v>-673217155.43494725</c:v>
                </c:pt>
                <c:pt idx="5">
                  <c:v>276205064.64325964</c:v>
                </c:pt>
                <c:pt idx="6">
                  <c:v>1698068887.7753153</c:v>
                </c:pt>
                <c:pt idx="7">
                  <c:v>567518888.74624383</c:v>
                </c:pt>
                <c:pt idx="8">
                  <c:v>-78557476.560198084</c:v>
                </c:pt>
                <c:pt idx="9">
                  <c:v>-239673456.13334608</c:v>
                </c:pt>
                <c:pt idx="10">
                  <c:v>104067531.28961971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40-43B7-85DB-051771EF10F8}"/>
            </c:ext>
          </c:extLst>
        </c:ser>
        <c:ser>
          <c:idx val="2"/>
          <c:order val="2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40-43B7-85DB-051771EF10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stack_9p_cp_759_band5!$AM$21:$AM$31</c:f>
              <c:numCache>
                <c:formatCode>General</c:formatCode>
                <c:ptCount val="11"/>
                <c:pt idx="0">
                  <c:v>-596808207.30301654</c:v>
                </c:pt>
                <c:pt idx="1">
                  <c:v>84582893.769986972</c:v>
                </c:pt>
                <c:pt idx="2">
                  <c:v>-35944517.238673598</c:v>
                </c:pt>
                <c:pt idx="3">
                  <c:v>30769703.06267605</c:v>
                </c:pt>
                <c:pt idx="4">
                  <c:v>227571159.0201686</c:v>
                </c:pt>
                <c:pt idx="5">
                  <c:v>44182465.611115634</c:v>
                </c:pt>
                <c:pt idx="6">
                  <c:v>-645311519.44459915</c:v>
                </c:pt>
                <c:pt idx="7">
                  <c:v>-113287944.76966293</c:v>
                </c:pt>
                <c:pt idx="8">
                  <c:v>-175991849.67952532</c:v>
                </c:pt>
                <c:pt idx="9">
                  <c:v>104443092.14044014</c:v>
                </c:pt>
                <c:pt idx="10">
                  <c:v>-28827638.287276454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40-43B7-85DB-051771EF10F8}"/>
            </c:ext>
          </c:extLst>
        </c:ser>
        <c:ser>
          <c:idx val="3"/>
          <c:order val="3"/>
          <c:tx>
            <c:v>B6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40-43B7-85DB-051771EF10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stack_9p_cp_759_band6!$AM$21:$AM$31</c:f>
              <c:numCache>
                <c:formatCode>General</c:formatCode>
                <c:ptCount val="11"/>
                <c:pt idx="0">
                  <c:v>11240094577.617348</c:v>
                </c:pt>
                <c:pt idx="1">
                  <c:v>127691852683.99228</c:v>
                </c:pt>
                <c:pt idx="2">
                  <c:v>13121530456.120022</c:v>
                </c:pt>
                <c:pt idx="3">
                  <c:v>-439628875205.25659</c:v>
                </c:pt>
                <c:pt idx="4">
                  <c:v>13212717174.271158</c:v>
                </c:pt>
                <c:pt idx="5">
                  <c:v>5896759074.7778816</c:v>
                </c:pt>
                <c:pt idx="6">
                  <c:v>14613986804.02343</c:v>
                </c:pt>
                <c:pt idx="7">
                  <c:v>43609866668.770424</c:v>
                </c:pt>
                <c:pt idx="8">
                  <c:v>60198268961.904549</c:v>
                </c:pt>
                <c:pt idx="9">
                  <c:v>20456219407.528839</c:v>
                </c:pt>
                <c:pt idx="10">
                  <c:v>17708677551.899544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840-43B7-85DB-051771EF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  <c:extLst/>
      </c:scatterChart>
      <c:valAx>
        <c:axId val="1373297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Sumatoria LN Cps Vertical 18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42-45CC-B996-6704356675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stack_9p_cp_759_band3!$BJ$39:$BJ$49</c:f>
              <c:numCache>
                <c:formatCode>General</c:formatCode>
                <c:ptCount val="11"/>
                <c:pt idx="0">
                  <c:v>49.894854473687495</c:v>
                </c:pt>
                <c:pt idx="1">
                  <c:v>51.972997616051146</c:v>
                </c:pt>
                <c:pt idx="2">
                  <c:v>49.331145997274881</c:v>
                </c:pt>
                <c:pt idx="3">
                  <c:v>46.852172306764196</c:v>
                </c:pt>
                <c:pt idx="4">
                  <c:v>50.9430182387093</c:v>
                </c:pt>
                <c:pt idx="5">
                  <c:v>51.033330580593173</c:v>
                </c:pt>
                <c:pt idx="6">
                  <c:v>50.943321723757805</c:v>
                </c:pt>
                <c:pt idx="7">
                  <c:v>51.608351553804198</c:v>
                </c:pt>
                <c:pt idx="8">
                  <c:v>50.232472015204699</c:v>
                </c:pt>
                <c:pt idx="9">
                  <c:v>57.526115617524482</c:v>
                </c:pt>
                <c:pt idx="10">
                  <c:v>47.980021469340997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42-45CC-B996-6704356675BA}"/>
            </c:ext>
          </c:extLst>
        </c:ser>
        <c:ser>
          <c:idx val="1"/>
          <c:order val="1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42-45CC-B996-6704356675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stack_9p_cp_759_band4!$BG$21:$BG$31</c:f>
              <c:numCache>
                <c:formatCode>General</c:formatCode>
                <c:ptCount val="11"/>
                <c:pt idx="0">
                  <c:v>46.490882286537001</c:v>
                </c:pt>
                <c:pt idx="1">
                  <c:v>57.191813697584209</c:v>
                </c:pt>
                <c:pt idx="2">
                  <c:v>44.01580339561589</c:v>
                </c:pt>
                <c:pt idx="3">
                  <c:v>46.699832736510317</c:v>
                </c:pt>
                <c:pt idx="4">
                  <c:v>52.571815800769578</c:v>
                </c:pt>
                <c:pt idx="5">
                  <c:v>45.092374049275186</c:v>
                </c:pt>
                <c:pt idx="6">
                  <c:v>55.441113671768463</c:v>
                </c:pt>
                <c:pt idx="7">
                  <c:v>50.695510817596094</c:v>
                </c:pt>
                <c:pt idx="8">
                  <c:v>47.257786665688734</c:v>
                </c:pt>
                <c:pt idx="9">
                  <c:v>53.293913425872766</c:v>
                </c:pt>
                <c:pt idx="10">
                  <c:v>48.486001168283209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42-45CC-B996-6704356675BA}"/>
            </c:ext>
          </c:extLst>
        </c:ser>
        <c:ser>
          <c:idx val="2"/>
          <c:order val="2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42-45CC-B996-6704356675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stack_9p_cp_759_band5!$BG$21:$BG$31</c:f>
              <c:numCache>
                <c:formatCode>General</c:formatCode>
                <c:ptCount val="11"/>
                <c:pt idx="0">
                  <c:v>50.364293691834419</c:v>
                </c:pt>
                <c:pt idx="1">
                  <c:v>52.092868880368734</c:v>
                </c:pt>
                <c:pt idx="2">
                  <c:v>45.302799085553481</c:v>
                </c:pt>
                <c:pt idx="3">
                  <c:v>45.305677189684076</c:v>
                </c:pt>
                <c:pt idx="4">
                  <c:v>50.57717323096081</c:v>
                </c:pt>
                <c:pt idx="5">
                  <c:v>46.370832441303271</c:v>
                </c:pt>
                <c:pt idx="6">
                  <c:v>52.922664082695306</c:v>
                </c:pt>
                <c:pt idx="7">
                  <c:v>46.755988929117947</c:v>
                </c:pt>
                <c:pt idx="8">
                  <c:v>47.913569675702</c:v>
                </c:pt>
                <c:pt idx="9">
                  <c:v>53.280832874286844</c:v>
                </c:pt>
                <c:pt idx="10">
                  <c:v>48.515612686146618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42-45CC-B996-6704356675BA}"/>
            </c:ext>
          </c:extLst>
        </c:ser>
        <c:ser>
          <c:idx val="3"/>
          <c:order val="3"/>
          <c:tx>
            <c:v>B6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42-45CC-B996-6704356675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stack_9p_cp_759_band6!$BG$21:$BG$31</c:f>
              <c:numCache>
                <c:formatCode>General</c:formatCode>
                <c:ptCount val="11"/>
                <c:pt idx="0">
                  <c:v>62.436641988588221</c:v>
                </c:pt>
                <c:pt idx="1">
                  <c:v>59.219654861496792</c:v>
                </c:pt>
                <c:pt idx="2">
                  <c:v>61.019100527566565</c:v>
                </c:pt>
                <c:pt idx="3">
                  <c:v>61.962044922888381</c:v>
                </c:pt>
                <c:pt idx="4">
                  <c:v>61.034325549343762</c:v>
                </c:pt>
                <c:pt idx="5">
                  <c:v>63.048830399512994</c:v>
                </c:pt>
                <c:pt idx="6">
                  <c:v>66.919858772881184</c:v>
                </c:pt>
                <c:pt idx="7">
                  <c:v>68.695279793499324</c:v>
                </c:pt>
                <c:pt idx="8">
                  <c:v>62.977212319857578</c:v>
                </c:pt>
                <c:pt idx="9">
                  <c:v>65.269728448638801</c:v>
                </c:pt>
                <c:pt idx="10">
                  <c:v>61.146913302840062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42-45CC-B996-670435667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(stack_9p_cp_759_band3!$AK$3,stack_9p_cp_759_band3!$AK$4,stack_9p_cp_759_band3!$AK$5,stack_9p_cp_759_band3!$AK$7,stack_9p_cp_759_band3!$AK$8,stack_9p_cp_759_band3!$AK$10,stack_9p_cp_759_band3!$AK$12,stack_9p_cp_759_band3!$AK$13,stack_9p_cp_759_band3!$AK$14)</c:f>
              <c:numCache>
                <c:formatCode>General</c:formatCode>
                <c:ptCount val="9"/>
                <c:pt idx="0">
                  <c:v>45.77001897662943</c:v>
                </c:pt>
                <c:pt idx="1">
                  <c:v>-11.037361555455371</c:v>
                </c:pt>
                <c:pt idx="2">
                  <c:v>88.005603340601198</c:v>
                </c:pt>
                <c:pt idx="3">
                  <c:v>-7.6120614488720308</c:v>
                </c:pt>
                <c:pt idx="4">
                  <c:v>124.32679198149278</c:v>
                </c:pt>
                <c:pt idx="5">
                  <c:v>27.312088923888041</c:v>
                </c:pt>
                <c:pt idx="6">
                  <c:v>2.8083718806429356</c:v>
                </c:pt>
                <c:pt idx="7">
                  <c:v>-81.734347599520646</c:v>
                </c:pt>
                <c:pt idx="8">
                  <c:v>8.0720210661966902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B4-4009-9938-B6BA88D84D0C}"/>
            </c:ext>
          </c:extLst>
        </c:ser>
        <c:ser>
          <c:idx val="1"/>
          <c:order val="1"/>
          <c:yVal>
            <c:numRef>
              <c:f>(stack_9p_cp_759_band3!$AL$22,stack_9p_cp_759_band3!$AL$23,stack_9p_cp_759_band3!$AL$24,stack_9p_cp_759_band3!$AL$25,stack_9p_cp_759_band3!$AL$26,stack_9p_cp_759_band3!$AL$27,stack_9p_cp_759_band3!$AL$28,stack_9p_cp_759_band3!$AL$29,stack_9p_cp_759_band3!$AL$30,stack_9p_cp_759_band3!$AL$31)</c:f>
              <c:numCache>
                <c:formatCode>General</c:formatCode>
                <c:ptCount val="10"/>
                <c:pt idx="0">
                  <c:v>-76.880805396376459</c:v>
                </c:pt>
                <c:pt idx="1">
                  <c:v>-60.552457432891913</c:v>
                </c:pt>
                <c:pt idx="2">
                  <c:v>-122.93844547108463</c:v>
                </c:pt>
                <c:pt idx="3">
                  <c:v>0.73064180846307636</c:v>
                </c:pt>
                <c:pt idx="4">
                  <c:v>-47.723028642783547</c:v>
                </c:pt>
                <c:pt idx="5">
                  <c:v>-26.798316326678481</c:v>
                </c:pt>
                <c:pt idx="6">
                  <c:v>-98.529568073980215</c:v>
                </c:pt>
                <c:pt idx="7">
                  <c:v>-6.640563404812724</c:v>
                </c:pt>
                <c:pt idx="8">
                  <c:v>-27.757488476963815</c:v>
                </c:pt>
                <c:pt idx="9">
                  <c:v>411.73345731270103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B4-4009-9938-B6BA88D84D0C}"/>
            </c:ext>
          </c:extLst>
        </c:ser>
        <c:ser>
          <c:idx val="2"/>
          <c:order val="2"/>
          <c:yVal>
            <c:numRef>
              <c:f>(stack_9p_cp_759_band3!$AM$39,stack_9p_cp_759_band3!$AM$40,stack_9p_cp_759_band3!$AM$41,stack_9p_cp_759_band3!$AM$42,stack_9p_cp_759_band3!$AM$43,stack_9p_cp_759_band3!$AM$44,stack_9p_cp_759_band3!$AM$45,stack_9p_cp_759_band3!$AM$46,stack_9p_cp_759_band3!$AM$47,stack_9p_cp_759_band3!$AM$48,stack_9p_cp_759_band3!$AM$49)</c:f>
              <c:numCache>
                <c:formatCode>General</c:formatCode>
                <c:ptCount val="11"/>
                <c:pt idx="0">
                  <c:v>-38632024.95654507</c:v>
                </c:pt>
                <c:pt idx="1">
                  <c:v>-107386398.62899244</c:v>
                </c:pt>
                <c:pt idx="2">
                  <c:v>31918190.25748989</c:v>
                </c:pt>
                <c:pt idx="3">
                  <c:v>50064428.712783143</c:v>
                </c:pt>
                <c:pt idx="4">
                  <c:v>-46172443.352174312</c:v>
                </c:pt>
                <c:pt idx="5">
                  <c:v>64987512.476876892</c:v>
                </c:pt>
                <c:pt idx="6">
                  <c:v>27046259.533560228</c:v>
                </c:pt>
                <c:pt idx="7">
                  <c:v>78718506.13058728</c:v>
                </c:pt>
                <c:pt idx="8">
                  <c:v>16255222.777692722</c:v>
                </c:pt>
                <c:pt idx="9">
                  <c:v>43801513.352770433</c:v>
                </c:pt>
                <c:pt idx="10">
                  <c:v>-49689279.179548174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B4-4009-9938-B6BA88D84D0C}"/>
            </c:ext>
          </c:extLst>
        </c:ser>
        <c:ser>
          <c:idx val="3"/>
          <c:order val="3"/>
          <c:yVal>
            <c:numRef>
              <c:f>(stack_9p_cp_759_band3!$AN$57,stack_9p_cp_759_band3!$AN$58,stack_9p_cp_759_band3!$AN$59,stack_9p_cp_759_band3!$AN$60,stack_9p_cp_759_band3!$AN$61,stack_9p_cp_759_band3!$AN$62,stack_9p_cp_759_band3!$AN$63,stack_9p_cp_759_band3!$AN$64,stack_9p_cp_759_band3!$AN$65,stack_9p_cp_759_band3!$AN$66,stack_9p_cp_759_band3!$AN$67,stack_9p_cp_759_band3!$AN$68)</c:f>
              <c:numCache>
                <c:formatCode>General</c:formatCode>
                <c:ptCount val="12"/>
                <c:pt idx="0">
                  <c:v>-50541693.970915213</c:v>
                </c:pt>
                <c:pt idx="1">
                  <c:v>-86762904.982876673</c:v>
                </c:pt>
                <c:pt idx="2">
                  <c:v>-199717664.05184248</c:v>
                </c:pt>
                <c:pt idx="3">
                  <c:v>62935155.633729063</c:v>
                </c:pt>
                <c:pt idx="4">
                  <c:v>-74335292.949063092</c:v>
                </c:pt>
                <c:pt idx="5">
                  <c:v>39409701.447472423</c:v>
                </c:pt>
                <c:pt idx="6">
                  <c:v>79299091.150806874</c:v>
                </c:pt>
                <c:pt idx="7">
                  <c:v>-45422213.824141659</c:v>
                </c:pt>
                <c:pt idx="8">
                  <c:v>10394897.479252636</c:v>
                </c:pt>
                <c:pt idx="9">
                  <c:v>-1177317756.5172107</c:v>
                </c:pt>
                <c:pt idx="10">
                  <c:v>-203901050.87536457</c:v>
                </c:pt>
                <c:pt idx="11">
                  <c:v>93355295.715992048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B4-4009-9938-B6BA88D84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4344"/>
        <c:axId val="305014736"/>
      </c:scatterChart>
      <c:valAx>
        <c:axId val="30501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4736"/>
        <c:crosses val="autoZero"/>
        <c:crossBetween val="midCat"/>
      </c:valAx>
      <c:valAx>
        <c:axId val="30501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4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Sumatoria </a:t>
            </a:r>
            <a:r>
              <a:rPr lang="es-CO" sz="1600" b="1" i="0" u="none" strike="noStrike" baseline="0">
                <a:effectLst/>
              </a:rPr>
              <a:t>cuadrado </a:t>
            </a:r>
            <a:r>
              <a:rPr lang="es-CO"/>
              <a:t>Cps Vertical 22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CC-4AFF-AFE3-B9D7FAE9AD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stack_9p_cp_759_band3!$AO$57:$AO$68</c:f>
              <c:numCache>
                <c:formatCode>General</c:formatCode>
                <c:ptCount val="12"/>
                <c:pt idx="0">
                  <c:v>2076674674745022.5</c:v>
                </c:pt>
                <c:pt idx="1">
                  <c:v>6885774252836705</c:v>
                </c:pt>
                <c:pt idx="2">
                  <c:v>3.8724151578558032E+16</c:v>
                </c:pt>
                <c:pt idx="3">
                  <c:v>2522783376346633</c:v>
                </c:pt>
                <c:pt idx="4">
                  <c:v>4570390005222576</c:v>
                </c:pt>
                <c:pt idx="5">
                  <c:v>1418567171211415</c:v>
                </c:pt>
                <c:pt idx="6">
                  <c:v>5252763968822764</c:v>
                </c:pt>
                <c:pt idx="7">
                  <c:v>1727499266969262.5</c:v>
                </c:pt>
                <c:pt idx="8">
                  <c:v>7168707228342904</c:v>
                </c:pt>
                <c:pt idx="9">
                  <c:v>1.4992717458246728E+18</c:v>
                </c:pt>
                <c:pt idx="10">
                  <c:v>3.3184561795527488E+16</c:v>
                </c:pt>
                <c:pt idx="11">
                  <c:v>7463831096479124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CC-4AFF-AFE3-B9D7FAE9AD59}"/>
            </c:ext>
          </c:extLst>
        </c:ser>
        <c:ser>
          <c:idx val="1"/>
          <c:order val="1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CC-4AFF-AFE3-B9D7FAE9AD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stack_9p_cp_759_band4!$AR$39:$AR$50</c:f>
              <c:numCache>
                <c:formatCode>General</c:formatCode>
                <c:ptCount val="12"/>
                <c:pt idx="0">
                  <c:v>4.9262726864825137E+22</c:v>
                </c:pt>
                <c:pt idx="1">
                  <c:v>2.008010703248757E+23</c:v>
                </c:pt>
                <c:pt idx="2">
                  <c:v>1.913201890768137E+21</c:v>
                </c:pt>
                <c:pt idx="3">
                  <c:v>1.282949139912112E+22</c:v>
                </c:pt>
                <c:pt idx="4">
                  <c:v>4.9648679674170206E+20</c:v>
                </c:pt>
                <c:pt idx="5">
                  <c:v>1.541413032482117E+21</c:v>
                </c:pt>
                <c:pt idx="6">
                  <c:v>9.917944573879837E+20</c:v>
                </c:pt>
                <c:pt idx="7">
                  <c:v>2.4197528428882824E+22</c:v>
                </c:pt>
                <c:pt idx="8">
                  <c:v>3.9666865404242701E+21</c:v>
                </c:pt>
                <c:pt idx="9">
                  <c:v>7.7690346337258989E+20</c:v>
                </c:pt>
                <c:pt idx="10">
                  <c:v>1.530597696770781E+21</c:v>
                </c:pt>
                <c:pt idx="11">
                  <c:v>1.1019055217383454E+23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CC-4AFF-AFE3-B9D7FAE9AD59}"/>
            </c:ext>
          </c:extLst>
        </c:ser>
        <c:ser>
          <c:idx val="2"/>
          <c:order val="2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CC-4AFF-AFE3-B9D7FAE9AD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stack_9p_cp_759_band5!$AR$39:$AR$50</c:f>
              <c:numCache>
                <c:formatCode>General</c:formatCode>
                <c:ptCount val="12"/>
                <c:pt idx="0">
                  <c:v>3.2656997749139175E+22</c:v>
                </c:pt>
                <c:pt idx="1">
                  <c:v>4.2006205706413598E+20</c:v>
                </c:pt>
                <c:pt idx="2">
                  <c:v>3.0057912905408422E+19</c:v>
                </c:pt>
                <c:pt idx="3">
                  <c:v>2.1979371017152938E+19</c:v>
                </c:pt>
                <c:pt idx="4">
                  <c:v>1.2565995003628406E+20</c:v>
                </c:pt>
                <c:pt idx="5">
                  <c:v>1.3381757631916716E+21</c:v>
                </c:pt>
                <c:pt idx="6">
                  <c:v>8.7782192055426199E+21</c:v>
                </c:pt>
                <c:pt idx="7">
                  <c:v>6.2643914738017311E+18</c:v>
                </c:pt>
                <c:pt idx="8">
                  <c:v>2.6947324345183247E+20</c:v>
                </c:pt>
                <c:pt idx="9">
                  <c:v>3.5525096607953945E+20</c:v>
                </c:pt>
                <c:pt idx="10">
                  <c:v>6.7631329962949791E+20</c:v>
                </c:pt>
                <c:pt idx="11">
                  <c:v>5.9232929859192462E+20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CC-4AFF-AFE3-B9D7FAE9AD59}"/>
            </c:ext>
          </c:extLst>
        </c:ser>
        <c:ser>
          <c:idx val="3"/>
          <c:order val="3"/>
          <c:tx>
            <c:v>B6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2CC-4AFF-AFE3-B9D7FAE9AD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stack_9p_cp_759_band6!$AR$39:$AR$50</c:f>
              <c:numCache>
                <c:formatCode>General</c:formatCode>
                <c:ptCount val="12"/>
                <c:pt idx="0">
                  <c:v>4.0762371957072128E+17</c:v>
                </c:pt>
                <c:pt idx="1">
                  <c:v>4.1809898272225731E+18</c:v>
                </c:pt>
                <c:pt idx="2">
                  <c:v>1.2696110558212068E+18</c:v>
                </c:pt>
                <c:pt idx="3">
                  <c:v>3.4429790074590593E+19</c:v>
                </c:pt>
                <c:pt idx="4">
                  <c:v>1.0455264229155867E+18</c:v>
                </c:pt>
                <c:pt idx="5">
                  <c:v>1.622093347386986E+18</c:v>
                </c:pt>
                <c:pt idx="6">
                  <c:v>7.642696717604855E+17</c:v>
                </c:pt>
                <c:pt idx="7">
                  <c:v>6.7004720796463342E+19</c:v>
                </c:pt>
                <c:pt idx="8">
                  <c:v>7.1344286758741516E+19</c:v>
                </c:pt>
                <c:pt idx="9">
                  <c:v>1.1738290913814047E+19</c:v>
                </c:pt>
                <c:pt idx="10">
                  <c:v>3.3922049256416432E+19</c:v>
                </c:pt>
                <c:pt idx="11">
                  <c:v>2.738689440309868E+18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CC-4AFF-AFE3-B9D7FAE9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Sumatoria </a:t>
            </a:r>
            <a:r>
              <a:rPr lang="es-CO" sz="1600" b="1" i="0" u="none" strike="noStrike" baseline="0">
                <a:effectLst/>
              </a:rPr>
              <a:t>cuadrado </a:t>
            </a:r>
            <a:r>
              <a:rPr lang="es-CO"/>
              <a:t>LN Cps Vertical 22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60-40AF-8A41-B42E273895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stack_9p_cp_759_band3!$BL$57:$BL$68</c:f>
              <c:numCache>
                <c:formatCode>General</c:formatCode>
                <c:ptCount val="12"/>
                <c:pt idx="0">
                  <c:v>767.35896623517624</c:v>
                </c:pt>
                <c:pt idx="1">
                  <c:v>811.13594269833402</c:v>
                </c:pt>
                <c:pt idx="2">
                  <c:v>847.32182772303656</c:v>
                </c:pt>
                <c:pt idx="3">
                  <c:v>831.44866578050369</c:v>
                </c:pt>
                <c:pt idx="4">
                  <c:v>841.39396420431922</c:v>
                </c:pt>
                <c:pt idx="5">
                  <c:v>815.62309295799912</c:v>
                </c:pt>
                <c:pt idx="6">
                  <c:v>867.02249780614386</c:v>
                </c:pt>
                <c:pt idx="7">
                  <c:v>762.03191337727469</c:v>
                </c:pt>
                <c:pt idx="8">
                  <c:v>899.60395812820525</c:v>
                </c:pt>
                <c:pt idx="9">
                  <c:v>1048.0295818213908</c:v>
                </c:pt>
                <c:pt idx="10">
                  <c:v>908.75546865877118</c:v>
                </c:pt>
                <c:pt idx="11">
                  <c:v>877.24597967365457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60-40AF-8A41-B42E273895EB}"/>
            </c:ext>
          </c:extLst>
        </c:ser>
        <c:ser>
          <c:idx val="1"/>
          <c:order val="1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60-40AF-8A41-B42E273895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stack_9p_cp_759_band4!$BI$39:$BI$50</c:f>
              <c:numCache>
                <c:formatCode>General</c:formatCode>
                <c:ptCount val="12"/>
                <c:pt idx="0">
                  <c:v>1298.5378991364473</c:v>
                </c:pt>
                <c:pt idx="1">
                  <c:v>1423.8091310045361</c:v>
                </c:pt>
                <c:pt idx="2">
                  <c:v>1122.9591093086517</c:v>
                </c:pt>
                <c:pt idx="3">
                  <c:v>1233.8632474877936</c:v>
                </c:pt>
                <c:pt idx="4">
                  <c:v>1065.1135970086461</c:v>
                </c:pt>
                <c:pt idx="5">
                  <c:v>1091.1911589265035</c:v>
                </c:pt>
                <c:pt idx="6">
                  <c:v>1089.4972695726908</c:v>
                </c:pt>
                <c:pt idx="7">
                  <c:v>1279.5833882535508</c:v>
                </c:pt>
                <c:pt idx="8">
                  <c:v>1169.5571803216494</c:v>
                </c:pt>
                <c:pt idx="9">
                  <c:v>1080.9230979780787</c:v>
                </c:pt>
                <c:pt idx="10">
                  <c:v>1109.3042678309962</c:v>
                </c:pt>
                <c:pt idx="11">
                  <c:v>1388.5921487093151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60-40AF-8A41-B42E273895EB}"/>
            </c:ext>
          </c:extLst>
        </c:ser>
        <c:ser>
          <c:idx val="2"/>
          <c:order val="2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60-40AF-8A41-B42E273895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stack_9p_cp_759_band5!$BI$39:$BI$50</c:f>
              <c:numCache>
                <c:formatCode>General</c:formatCode>
                <c:ptCount val="12"/>
                <c:pt idx="0">
                  <c:v>1284.6873924633353</c:v>
                </c:pt>
                <c:pt idx="1">
                  <c:v>1061.5591522369332</c:v>
                </c:pt>
                <c:pt idx="2">
                  <c:v>955.76481210681618</c:v>
                </c:pt>
                <c:pt idx="3">
                  <c:v>922.06907206135611</c:v>
                </c:pt>
                <c:pt idx="4">
                  <c:v>1010.7917098130665</c:v>
                </c:pt>
                <c:pt idx="5">
                  <c:v>1394.5265840853017</c:v>
                </c:pt>
                <c:pt idx="6">
                  <c:v>1173.1690237757221</c:v>
                </c:pt>
                <c:pt idx="7">
                  <c:v>879.85729075214897</c:v>
                </c:pt>
                <c:pt idx="8">
                  <c:v>1096.5810576646031</c:v>
                </c:pt>
                <c:pt idx="9">
                  <c:v>1200.4323293259918</c:v>
                </c:pt>
                <c:pt idx="10">
                  <c:v>1080.0412582873057</c:v>
                </c:pt>
                <c:pt idx="11">
                  <c:v>1375.2645375245202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60-40AF-8A41-B42E273895EB}"/>
            </c:ext>
          </c:extLst>
        </c:ser>
        <c:ser>
          <c:idx val="3"/>
          <c:order val="3"/>
          <c:tx>
            <c:v>B6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60-40AF-8A41-B42E273895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stack_9p_cp_759_band6!$BI$39:$BI$50</c:f>
              <c:numCache>
                <c:formatCode>General</c:formatCode>
                <c:ptCount val="12"/>
                <c:pt idx="0">
                  <c:v>849.31030359226224</c:v>
                </c:pt>
                <c:pt idx="1">
                  <c:v>943.17552526028999</c:v>
                </c:pt>
                <c:pt idx="2">
                  <c:v>900.61319937356109</c:v>
                </c:pt>
                <c:pt idx="3">
                  <c:v>1085.7802390292434</c:v>
                </c:pt>
                <c:pt idx="4">
                  <c:v>878.26245258438428</c:v>
                </c:pt>
                <c:pt idx="5">
                  <c:v>884.45876059029422</c:v>
                </c:pt>
                <c:pt idx="6">
                  <c:v>863.1284384239483</c:v>
                </c:pt>
                <c:pt idx="7">
                  <c:v>1109.6729485212263</c:v>
                </c:pt>
                <c:pt idx="8">
                  <c:v>1196.3518763328934</c:v>
                </c:pt>
                <c:pt idx="9">
                  <c:v>1058.2839805910235</c:v>
                </c:pt>
                <c:pt idx="10">
                  <c:v>1102.1139297843217</c:v>
                </c:pt>
                <c:pt idx="11">
                  <c:v>977.85612110292698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360-40AF-8A41-B42E27389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Sumatoria</a:t>
            </a:r>
            <a:r>
              <a:rPr lang="es-CO" baseline="0"/>
              <a:t> cuadrado</a:t>
            </a:r>
            <a:r>
              <a:rPr lang="es-CO"/>
              <a:t> Cps Vertical 17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73-452C-8169-8F9115311E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stack_9p_cp_759_band3!$AM$22:$AM$31</c:f>
              <c:numCache>
                <c:formatCode>General</c:formatCode>
                <c:ptCount val="10"/>
                <c:pt idx="0">
                  <c:v>2429.8560824289821</c:v>
                </c:pt>
                <c:pt idx="1">
                  <c:v>3779.0587085980187</c:v>
                </c:pt>
                <c:pt idx="2">
                  <c:v>10605.622157528192</c:v>
                </c:pt>
                <c:pt idx="3">
                  <c:v>6217.0554388145702</c:v>
                </c:pt>
                <c:pt idx="4">
                  <c:v>3145.1956710118748</c:v>
                </c:pt>
                <c:pt idx="5">
                  <c:v>5662.637024731036</c:v>
                </c:pt>
                <c:pt idx="6">
                  <c:v>7772.8097151082056</c:v>
                </c:pt>
                <c:pt idx="7">
                  <c:v>4100.9865660307896</c:v>
                </c:pt>
                <c:pt idx="8">
                  <c:v>4333.0428562696552</c:v>
                </c:pt>
                <c:pt idx="9">
                  <c:v>881888.41280485492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73-452C-8169-8F9115311E7F}"/>
            </c:ext>
          </c:extLst>
        </c:ser>
        <c:ser>
          <c:idx val="1"/>
          <c:order val="1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73-452C-8169-8F9115311E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stack_9p_cp_759_band4!$AM$4:$AM$13</c:f>
              <c:numCache>
                <c:formatCode>General</c:formatCode>
                <c:ptCount val="10"/>
                <c:pt idx="0">
                  <c:v>93107.043538742437</c:v>
                </c:pt>
                <c:pt idx="1">
                  <c:v>489.85287950783209</c:v>
                </c:pt>
                <c:pt idx="2">
                  <c:v>384.73723797557761</c:v>
                </c:pt>
                <c:pt idx="3">
                  <c:v>2383.527040552146</c:v>
                </c:pt>
                <c:pt idx="4">
                  <c:v>779.61369039836939</c:v>
                </c:pt>
                <c:pt idx="5">
                  <c:v>194.27671795649547</c:v>
                </c:pt>
                <c:pt idx="6">
                  <c:v>2511.4595570003007</c:v>
                </c:pt>
                <c:pt idx="7">
                  <c:v>18917.810857934364</c:v>
                </c:pt>
                <c:pt idx="8">
                  <c:v>1420.152471551859</c:v>
                </c:pt>
                <c:pt idx="9">
                  <c:v>500395.67597479984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73-452C-8169-8F9115311E7F}"/>
            </c:ext>
          </c:extLst>
        </c:ser>
        <c:ser>
          <c:idx val="2"/>
          <c:order val="2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73-452C-8169-8F9115311E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stack_9p_cp_759_band5!$AM$4:$AM$13</c:f>
              <c:numCache>
                <c:formatCode>General</c:formatCode>
                <c:ptCount val="10"/>
                <c:pt idx="0">
                  <c:v>6206.9068361566869</c:v>
                </c:pt>
                <c:pt idx="1">
                  <c:v>977.52077185881717</c:v>
                </c:pt>
                <c:pt idx="2">
                  <c:v>608.81735960872129</c:v>
                </c:pt>
                <c:pt idx="3">
                  <c:v>3108.92680126909</c:v>
                </c:pt>
                <c:pt idx="4">
                  <c:v>1358.3428689741452</c:v>
                </c:pt>
                <c:pt idx="5">
                  <c:v>507.85561479053405</c:v>
                </c:pt>
                <c:pt idx="6">
                  <c:v>2362.0902882150203</c:v>
                </c:pt>
                <c:pt idx="7">
                  <c:v>411.45415428041844</c:v>
                </c:pt>
                <c:pt idx="8">
                  <c:v>179.43908647686021</c:v>
                </c:pt>
                <c:pt idx="9">
                  <c:v>750101.06840259314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73-452C-8169-8F9115311E7F}"/>
            </c:ext>
          </c:extLst>
        </c:ser>
        <c:ser>
          <c:idx val="3"/>
          <c:order val="3"/>
          <c:tx>
            <c:v>B6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73-452C-8169-8F9115311E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stack_9p_cp_759_band6!$AM$4:$AM$13</c:f>
              <c:numCache>
                <c:formatCode>General</c:formatCode>
                <c:ptCount val="10"/>
                <c:pt idx="0">
                  <c:v>190.00816873766968</c:v>
                </c:pt>
                <c:pt idx="1">
                  <c:v>182.35760939860361</c:v>
                </c:pt>
                <c:pt idx="2">
                  <c:v>2382.2584430517049</c:v>
                </c:pt>
                <c:pt idx="3">
                  <c:v>280.60187231818867</c:v>
                </c:pt>
                <c:pt idx="4">
                  <c:v>2809.8259521110322</c:v>
                </c:pt>
                <c:pt idx="5">
                  <c:v>208.2557059120511</c:v>
                </c:pt>
                <c:pt idx="6">
                  <c:v>484.43978360750958</c:v>
                </c:pt>
                <c:pt idx="7">
                  <c:v>10968.407289784724</c:v>
                </c:pt>
                <c:pt idx="8">
                  <c:v>408.74527348081222</c:v>
                </c:pt>
                <c:pt idx="9">
                  <c:v>56174.525506288432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73-452C-8169-8F9115311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Sumatoria </a:t>
            </a:r>
            <a:r>
              <a:rPr lang="es-CO" sz="1600" b="1" i="0" u="none" strike="noStrike" baseline="0">
                <a:effectLst/>
              </a:rPr>
              <a:t>cuadrado</a:t>
            </a:r>
            <a:r>
              <a:rPr lang="es-CO"/>
              <a:t> LN Cps Vertical 17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63-475E-BF44-88D3714018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stack_9p_cp_759_band3!$BJ$22:$BJ$31</c:f>
              <c:numCache>
                <c:formatCode>General</c:formatCode>
                <c:ptCount val="10"/>
                <c:pt idx="0">
                  <c:v>38.328334914947995</c:v>
                </c:pt>
                <c:pt idx="1">
                  <c:v>42.824972670672743</c:v>
                </c:pt>
                <c:pt idx="2">
                  <c:v>56.785970874023462</c:v>
                </c:pt>
                <c:pt idx="3">
                  <c:v>44.42108890514703</c:v>
                </c:pt>
                <c:pt idx="4">
                  <c:v>41.796583628745523</c:v>
                </c:pt>
                <c:pt idx="5">
                  <c:v>47.060799516310709</c:v>
                </c:pt>
                <c:pt idx="6">
                  <c:v>58.092000087208945</c:v>
                </c:pt>
                <c:pt idx="7">
                  <c:v>39.17567913130285</c:v>
                </c:pt>
                <c:pt idx="8">
                  <c:v>41.003260019846564</c:v>
                </c:pt>
                <c:pt idx="9">
                  <c:v>158.11366262833701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3-475E-BF44-88D3714018CE}"/>
            </c:ext>
          </c:extLst>
        </c:ser>
        <c:ser>
          <c:idx val="1"/>
          <c:order val="1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63-475E-BF44-88D3714018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stack_9p_cp_759_band4!$BG$4:$BG$13</c:f>
              <c:numCache>
                <c:formatCode>General</c:formatCode>
                <c:ptCount val="10"/>
                <c:pt idx="0">
                  <c:v>55.725238269101183</c:v>
                </c:pt>
                <c:pt idx="1">
                  <c:v>27.434682426561299</c:v>
                </c:pt>
                <c:pt idx="2">
                  <c:v>23.742025369559997</c:v>
                </c:pt>
                <c:pt idx="3">
                  <c:v>28.282400036277579</c:v>
                </c:pt>
                <c:pt idx="4">
                  <c:v>31.941679056960407</c:v>
                </c:pt>
                <c:pt idx="5">
                  <c:v>18.923074399309488</c:v>
                </c:pt>
                <c:pt idx="6">
                  <c:v>43.473974245805444</c:v>
                </c:pt>
                <c:pt idx="7">
                  <c:v>48.38294514998983</c:v>
                </c:pt>
                <c:pt idx="8">
                  <c:v>37.979560324472075</c:v>
                </c:pt>
                <c:pt idx="9">
                  <c:v>101.47799165097085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63-475E-BF44-88D3714018CE}"/>
            </c:ext>
          </c:extLst>
        </c:ser>
        <c:ser>
          <c:idx val="2"/>
          <c:order val="2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63-475E-BF44-88D3714018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stack_9p_cp_759_band5!$BG$4:$BG$13</c:f>
              <c:numCache>
                <c:formatCode>General</c:formatCode>
                <c:ptCount val="10"/>
                <c:pt idx="0">
                  <c:v>35.341146006133449</c:v>
                </c:pt>
                <c:pt idx="1">
                  <c:v>32.171940045935692</c:v>
                </c:pt>
                <c:pt idx="2">
                  <c:v>23.584950585212194</c:v>
                </c:pt>
                <c:pt idx="3">
                  <c:v>39.872351585565923</c:v>
                </c:pt>
                <c:pt idx="4">
                  <c:v>37.750850187411544</c:v>
                </c:pt>
                <c:pt idx="5">
                  <c:v>26.304866840672556</c:v>
                </c:pt>
                <c:pt idx="6">
                  <c:v>34.130812116147361</c:v>
                </c:pt>
                <c:pt idx="7">
                  <c:v>26.513726533182378</c:v>
                </c:pt>
                <c:pt idx="8">
                  <c:v>18.058000060220341</c:v>
                </c:pt>
                <c:pt idx="9">
                  <c:v>97.601965301232681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63-475E-BF44-88D3714018CE}"/>
            </c:ext>
          </c:extLst>
        </c:ser>
        <c:ser>
          <c:idx val="3"/>
          <c:order val="3"/>
          <c:tx>
            <c:v>B6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63-475E-BF44-88D3714018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stack_9p_cp_759_band6!$BG$4:$BG$13</c:f>
              <c:numCache>
                <c:formatCode>General</c:formatCode>
                <c:ptCount val="10"/>
                <c:pt idx="0">
                  <c:v>19.016087072947933</c:v>
                </c:pt>
                <c:pt idx="1">
                  <c:v>17.117165644982514</c:v>
                </c:pt>
                <c:pt idx="2">
                  <c:v>30.692170192464474</c:v>
                </c:pt>
                <c:pt idx="3">
                  <c:v>21.718551975844509</c:v>
                </c:pt>
                <c:pt idx="4">
                  <c:v>43.813282281201573</c:v>
                </c:pt>
                <c:pt idx="5">
                  <c:v>20.560633900602951</c:v>
                </c:pt>
                <c:pt idx="6">
                  <c:v>29.358783508605217</c:v>
                </c:pt>
                <c:pt idx="7">
                  <c:v>51.960055359383048</c:v>
                </c:pt>
                <c:pt idx="8">
                  <c:v>22.918816050350966</c:v>
                </c:pt>
                <c:pt idx="9">
                  <c:v>97.618005457260793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263-475E-BF44-88D371401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Sumatoria </a:t>
            </a:r>
            <a:r>
              <a:rPr lang="es-CO" sz="1600" b="1" i="0" u="none" strike="noStrike" baseline="0">
                <a:effectLst/>
              </a:rPr>
              <a:t>cuadrado</a:t>
            </a:r>
            <a:r>
              <a:rPr lang="es-CO"/>
              <a:t> Cps Vertical 18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69-4D12-8556-2D16601EEF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stack_9p_cp_759_band3!$AN$39:$AN$49</c:f>
              <c:numCache>
                <c:formatCode>General</c:formatCode>
                <c:ptCount val="11"/>
                <c:pt idx="0">
                  <c:v>4.507964006489428E+16</c:v>
                </c:pt>
                <c:pt idx="1">
                  <c:v>6842466140118636</c:v>
                </c:pt>
                <c:pt idx="2">
                  <c:v>524446738852781.75</c:v>
                </c:pt>
                <c:pt idx="3">
                  <c:v>1272761967351705</c:v>
                </c:pt>
                <c:pt idx="4">
                  <c:v>1185966026658612.5</c:v>
                </c:pt>
                <c:pt idx="5">
                  <c:v>2132965716871167.8</c:v>
                </c:pt>
                <c:pt idx="6">
                  <c:v>379367281335361.19</c:v>
                </c:pt>
                <c:pt idx="7">
                  <c:v>3108484262080108</c:v>
                </c:pt>
                <c:pt idx="8">
                  <c:v>137414148074619.97</c:v>
                </c:pt>
                <c:pt idx="9">
                  <c:v>1002763529534564.3</c:v>
                </c:pt>
                <c:pt idx="10">
                  <c:v>1592894179183873.3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69-4D12-8556-2D16601EEF52}"/>
            </c:ext>
          </c:extLst>
        </c:ser>
        <c:ser>
          <c:idx val="1"/>
          <c:order val="1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69-4D12-8556-2D16601EEF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stack_9p_cp_759_band4!$AN$21:$AN$31</c:f>
              <c:numCache>
                <c:formatCode>General</c:formatCode>
                <c:ptCount val="11"/>
                <c:pt idx="0">
                  <c:v>1.6768216805522595E+17</c:v>
                </c:pt>
                <c:pt idx="1">
                  <c:v>4.3887568652661946E+17</c:v>
                </c:pt>
                <c:pt idx="2">
                  <c:v>9333635868520312</c:v>
                </c:pt>
                <c:pt idx="3">
                  <c:v>1.7007695059991772E+16</c:v>
                </c:pt>
                <c:pt idx="4">
                  <c:v>4.5546568869978803E+17</c:v>
                </c:pt>
                <c:pt idx="5">
                  <c:v>7.7078814272319056E+16</c:v>
                </c:pt>
                <c:pt idx="6">
                  <c:v>2.8391559829585838E+18</c:v>
                </c:pt>
                <c:pt idx="7">
                  <c:v>3.2644195939674874E+17</c:v>
                </c:pt>
                <c:pt idx="8">
                  <c:v>6214535096982611</c:v>
                </c:pt>
                <c:pt idx="9">
                  <c:v>5.7823599082134E+16</c:v>
                </c:pt>
                <c:pt idx="10">
                  <c:v>1.0915996428449022E+16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69-4D12-8556-2D16601EEF52}"/>
            </c:ext>
          </c:extLst>
        </c:ser>
        <c:ser>
          <c:idx val="2"/>
          <c:order val="2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69-4D12-8556-2D16601EEF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stack_9p_cp_759_band5!$AN$21:$AN$31</c:f>
              <c:numCache>
                <c:formatCode>General</c:formatCode>
                <c:ptCount val="11"/>
                <c:pt idx="0">
                  <c:v>3.5327021922317434E+17</c:v>
                </c:pt>
                <c:pt idx="1">
                  <c:v>7459418297868363</c:v>
                </c:pt>
                <c:pt idx="2">
                  <c:v>1411019829595188.3</c:v>
                </c:pt>
                <c:pt idx="3">
                  <c:v>1016183914590720.1</c:v>
                </c:pt>
                <c:pt idx="4">
                  <c:v>5.3095741371327096E+16</c:v>
                </c:pt>
                <c:pt idx="5">
                  <c:v>2071412751521599.3</c:v>
                </c:pt>
                <c:pt idx="6">
                  <c:v>4.1119965236908531E+17</c:v>
                </c:pt>
                <c:pt idx="7">
                  <c:v>1.32375227980363E+16</c:v>
                </c:pt>
                <c:pt idx="8">
                  <c:v>3.666585861792456E+16</c:v>
                </c:pt>
                <c:pt idx="9">
                  <c:v>1.1456537322374264E+16</c:v>
                </c:pt>
                <c:pt idx="10">
                  <c:v>938896819198267.5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69-4D12-8556-2D16601EEF52}"/>
            </c:ext>
          </c:extLst>
        </c:ser>
        <c:ser>
          <c:idx val="3"/>
          <c:order val="3"/>
          <c:tx>
            <c:v>B6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A69-4D12-8556-2D16601EEF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stack_9p_cp_759_band6!$AN$21:$AN$31</c:f>
              <c:numCache>
                <c:formatCode>General</c:formatCode>
                <c:ptCount val="11"/>
                <c:pt idx="0">
                  <c:v>4.9636313844385146E+20</c:v>
                </c:pt>
                <c:pt idx="1">
                  <c:v>1.5832329715060302E+22</c:v>
                </c:pt>
                <c:pt idx="2">
                  <c:v>2.3206435086177966E+20</c:v>
                </c:pt>
                <c:pt idx="3">
                  <c:v>1.9465701938598694E+23</c:v>
                </c:pt>
                <c:pt idx="4">
                  <c:v>2.2922203474717557E+20</c:v>
                </c:pt>
                <c:pt idx="5">
                  <c:v>1.075805853523943E+21</c:v>
                </c:pt>
                <c:pt idx="6">
                  <c:v>6.9759186523377789E+20</c:v>
                </c:pt>
                <c:pt idx="7">
                  <c:v>1.2629083378985497E+21</c:v>
                </c:pt>
                <c:pt idx="8">
                  <c:v>3.310321658931008E+21</c:v>
                </c:pt>
                <c:pt idx="9">
                  <c:v>2.3529232971937802E+20</c:v>
                </c:pt>
                <c:pt idx="10">
                  <c:v>2.31449513874175E+20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69-4D12-8556-2D16601EE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Sumatoria </a:t>
            </a:r>
            <a:r>
              <a:rPr lang="es-CO" sz="1600" b="1" i="0" u="none" strike="noStrike" baseline="0">
                <a:effectLst/>
              </a:rPr>
              <a:t>cuadrado </a:t>
            </a:r>
            <a:r>
              <a:rPr lang="es-CO"/>
              <a:t>LN Cps Vertical 18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8B-4698-8EEC-05F7448E3A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stack_9p_cp_759_band3!$BK$39:$BK$49</c:f>
              <c:numCache>
                <c:formatCode>General</c:formatCode>
                <c:ptCount val="11"/>
                <c:pt idx="0">
                  <c:v>726.9166280558652</c:v>
                </c:pt>
                <c:pt idx="1">
                  <c:v>664.42001721296265</c:v>
                </c:pt>
                <c:pt idx="2">
                  <c:v>587.69778928442952</c:v>
                </c:pt>
                <c:pt idx="3">
                  <c:v>601.20183335506704</c:v>
                </c:pt>
                <c:pt idx="4">
                  <c:v>606.35723603531164</c:v>
                </c:pt>
                <c:pt idx="5">
                  <c:v>636.86139502432843</c:v>
                </c:pt>
                <c:pt idx="6">
                  <c:v>576.92873881814535</c:v>
                </c:pt>
                <c:pt idx="7">
                  <c:v>673.68102082169787</c:v>
                </c:pt>
                <c:pt idx="8">
                  <c:v>569.65925114607603</c:v>
                </c:pt>
                <c:pt idx="9">
                  <c:v>651.33056707274204</c:v>
                </c:pt>
                <c:pt idx="10">
                  <c:v>595.63686327758921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8B-4698-8EEC-05F7448E3A15}"/>
            </c:ext>
          </c:extLst>
        </c:ser>
        <c:ser>
          <c:idx val="1"/>
          <c:order val="1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8B-4698-8EEC-05F7448E3A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stack_9p_cp_759_band4!$BH$21:$BH$31</c:f>
              <c:numCache>
                <c:formatCode>General</c:formatCode>
                <c:ptCount val="11"/>
                <c:pt idx="0">
                  <c:v>621.60320608626512</c:v>
                </c:pt>
                <c:pt idx="1">
                  <c:v>732.52972086778084</c:v>
                </c:pt>
                <c:pt idx="2">
                  <c:v>523.75458128989669</c:v>
                </c:pt>
                <c:pt idx="3">
                  <c:v>559.52276233939028</c:v>
                </c:pt>
                <c:pt idx="4">
                  <c:v>673.14366509217336</c:v>
                </c:pt>
                <c:pt idx="5">
                  <c:v>594.67680284076812</c:v>
                </c:pt>
                <c:pt idx="6">
                  <c:v>761.60114144297609</c:v>
                </c:pt>
                <c:pt idx="7">
                  <c:v>665.17297622700164</c:v>
                </c:pt>
                <c:pt idx="8">
                  <c:v>525.99230272361524</c:v>
                </c:pt>
                <c:pt idx="9">
                  <c:v>620.90765467454366</c:v>
                </c:pt>
                <c:pt idx="10">
                  <c:v>549.84310887165407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8B-4698-8EEC-05F7448E3A15}"/>
            </c:ext>
          </c:extLst>
        </c:ser>
        <c:ser>
          <c:idx val="2"/>
          <c:order val="2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8B-4698-8EEC-05F7448E3A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stack_9p_cp_759_band5!$BH$21:$BH$31</c:f>
              <c:numCache>
                <c:formatCode>General</c:formatCode>
                <c:ptCount val="11"/>
                <c:pt idx="0">
                  <c:v>659.9818221715268</c:v>
                </c:pt>
                <c:pt idx="1">
                  <c:v>600.48727655443122</c:v>
                </c:pt>
                <c:pt idx="2">
                  <c:v>531.65767411739091</c:v>
                </c:pt>
                <c:pt idx="3">
                  <c:v>517.9368167832273</c:v>
                </c:pt>
                <c:pt idx="4">
                  <c:v>625.67594038385096</c:v>
                </c:pt>
                <c:pt idx="5">
                  <c:v>534.98073901833379</c:v>
                </c:pt>
                <c:pt idx="6">
                  <c:v>697.15465564283807</c:v>
                </c:pt>
                <c:pt idx="7">
                  <c:v>577.22009925831765</c:v>
                </c:pt>
                <c:pt idx="8">
                  <c:v>654.27592196990781</c:v>
                </c:pt>
                <c:pt idx="9">
                  <c:v>617.33505038315172</c:v>
                </c:pt>
                <c:pt idx="10">
                  <c:v>543.5082112433231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8B-4698-8EEC-05F7448E3A15}"/>
            </c:ext>
          </c:extLst>
        </c:ser>
        <c:ser>
          <c:idx val="3"/>
          <c:order val="3"/>
          <c:tx>
            <c:v>B6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8B-4698-8EEC-05F7448E3A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stack_9p_cp_759_band6!$BH$21:$BH$31</c:f>
              <c:numCache>
                <c:formatCode>General</c:formatCode>
                <c:ptCount val="11"/>
                <c:pt idx="0">
                  <c:v>1126.5453264301755</c:v>
                </c:pt>
                <c:pt idx="1">
                  <c:v>1129.6703092579444</c:v>
                </c:pt>
                <c:pt idx="2">
                  <c:v>1044.5718524377</c:v>
                </c:pt>
                <c:pt idx="3">
                  <c:v>1195.157043972923</c:v>
                </c:pt>
                <c:pt idx="4">
                  <c:v>1038.8472472028559</c:v>
                </c:pt>
                <c:pt idx="5">
                  <c:v>1174.0130444568188</c:v>
                </c:pt>
                <c:pt idx="6">
                  <c:v>1156.0890898798939</c:v>
                </c:pt>
                <c:pt idx="7">
                  <c:v>1192.5279678147294</c:v>
                </c:pt>
                <c:pt idx="8">
                  <c:v>1120.9580899960717</c:v>
                </c:pt>
                <c:pt idx="9">
                  <c:v>1108.279535702796</c:v>
                </c:pt>
                <c:pt idx="10">
                  <c:v>1059.7951179044032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B8B-4698-8EEC-05F7448E3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</c:scatterChart>
      <c:valAx>
        <c:axId val="1373297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Sumatoria Cps Vertical 22 Imagenes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1E-442F-BE88-6309740275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stack_9p_cp_759_band3!$AA$33:$AJ$33</c:f>
              <c:numCache>
                <c:formatCode>General</c:formatCode>
                <c:ptCount val="10"/>
                <c:pt idx="0">
                  <c:v>52.772666059835075</c:v>
                </c:pt>
                <c:pt idx="1">
                  <c:v>-33.503712043831783</c:v>
                </c:pt>
                <c:pt idx="2">
                  <c:v>672.7021214040534</c:v>
                </c:pt>
                <c:pt idx="3">
                  <c:v>33.998010351470093</c:v>
                </c:pt>
                <c:pt idx="4">
                  <c:v>-507.73098935619748</c:v>
                </c:pt>
                <c:pt idx="5">
                  <c:v>18.833596816856186</c:v>
                </c:pt>
                <c:pt idx="6">
                  <c:v>63.306677815260187</c:v>
                </c:pt>
                <c:pt idx="7">
                  <c:v>116.71710399347678</c:v>
                </c:pt>
                <c:pt idx="8">
                  <c:v>50.428430026406723</c:v>
                </c:pt>
                <c:pt idx="9">
                  <c:v>-522.88047917173697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1E-442F-BE88-630974027584}"/>
            </c:ext>
          </c:extLst>
        </c:ser>
        <c:ser>
          <c:idx val="1"/>
          <c:order val="1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1E-442F-BE88-6309740275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stack_9p_cp_759_band3!$AA$51:$AK$51</c:f>
              <c:numCache>
                <c:formatCode>General</c:formatCode>
                <c:ptCount val="11"/>
                <c:pt idx="0">
                  <c:v>65.013466075519929</c:v>
                </c:pt>
                <c:pt idx="1">
                  <c:v>-52.760668554300381</c:v>
                </c:pt>
                <c:pt idx="2">
                  <c:v>813.48533427464224</c:v>
                </c:pt>
                <c:pt idx="3">
                  <c:v>-23.584842117320616</c:v>
                </c:pt>
                <c:pt idx="4">
                  <c:v>-164.31230577286499</c:v>
                </c:pt>
                <c:pt idx="5">
                  <c:v>36.740328477728625</c:v>
                </c:pt>
                <c:pt idx="6">
                  <c:v>80.6179475080977</c:v>
                </c:pt>
                <c:pt idx="7">
                  <c:v>22.533485899264367</c:v>
                </c:pt>
                <c:pt idx="8">
                  <c:v>-1095.6205985357908</c:v>
                </c:pt>
                <c:pt idx="9">
                  <c:v>-80050860.360384926</c:v>
                </c:pt>
                <c:pt idx="10">
                  <c:v>150962665.37273824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1E-442F-BE88-630974027584}"/>
            </c:ext>
          </c:extLst>
        </c:ser>
        <c:ser>
          <c:idx val="2"/>
          <c:order val="2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1E-442F-BE88-6309740275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stack_9p_cp_759_band3!$AA$70:$AL$70</c:f>
              <c:numCache>
                <c:formatCode>General</c:formatCode>
                <c:ptCount val="12"/>
                <c:pt idx="0">
                  <c:v>82.0797894251169</c:v>
                </c:pt>
                <c:pt idx="1">
                  <c:v>-103.41101853216269</c:v>
                </c:pt>
                <c:pt idx="2">
                  <c:v>-52.354733061138738</c:v>
                </c:pt>
                <c:pt idx="3">
                  <c:v>-228.77514996283756</c:v>
                </c:pt>
                <c:pt idx="4">
                  <c:v>52.383219612298277</c:v>
                </c:pt>
                <c:pt idx="5">
                  <c:v>-972.24655972486539</c:v>
                </c:pt>
                <c:pt idx="6">
                  <c:v>-83.050495553353358</c:v>
                </c:pt>
                <c:pt idx="7">
                  <c:v>-480.44031806076447</c:v>
                </c:pt>
                <c:pt idx="8">
                  <c:v>-208.56332596744181</c:v>
                </c:pt>
                <c:pt idx="9">
                  <c:v>-1647764582.2775214</c:v>
                </c:pt>
                <c:pt idx="10">
                  <c:v>17273163.835495226</c:v>
                </c:pt>
                <c:pt idx="11">
                  <c:v>77888977.076456666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1E-442F-BE88-630974027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97071"/>
        <c:axId val="1373291663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B6</c:v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dLbl>
                    <c:idx val="21"/>
                    <c:dLblPos val="r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381E-442F-BE88-630974027584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yVal>
                  <c:numRef>
                    <c:extLst>
                      <c:ext uri="{02D57815-91ED-43cb-92C2-25804820EDAC}">
                        <c15:formulaRef>
                          <c15:sqref>stack_9p_cp_759_band6!$AQ$39:$AQ$50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-634222769.84878659</c:v>
                      </c:pt>
                      <c:pt idx="1">
                        <c:v>-2029151471.2360044</c:v>
                      </c:pt>
                      <c:pt idx="2">
                        <c:v>1120183642.2217743</c:v>
                      </c:pt>
                      <c:pt idx="3">
                        <c:v>5815155770.4358168</c:v>
                      </c:pt>
                      <c:pt idx="4">
                        <c:v>1016081835.5107893</c:v>
                      </c:pt>
                      <c:pt idx="5">
                        <c:v>1266588485.7608728</c:v>
                      </c:pt>
                      <c:pt idx="6">
                        <c:v>-868274870.26627755</c:v>
                      </c:pt>
                      <c:pt idx="7">
                        <c:v>-8265059903.2372169</c:v>
                      </c:pt>
                      <c:pt idx="8">
                        <c:v>-7937695001.6993017</c:v>
                      </c:pt>
                      <c:pt idx="9">
                        <c:v>-3392201903.0475559</c:v>
                      </c:pt>
                      <c:pt idx="10">
                        <c:v>-6018971370.2357702</c:v>
                      </c:pt>
                      <c:pt idx="11">
                        <c:v>1644049865.470197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381E-442F-BE88-630974027584}"/>
                  </c:ext>
                </c:extLst>
              </c15:ser>
            </c15:filteredScatterSeries>
          </c:ext>
        </c:extLst>
      </c:scatterChart>
      <c:valAx>
        <c:axId val="1373297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1663"/>
        <c:crosses val="autoZero"/>
        <c:crossBetween val="midCat"/>
      </c:valAx>
      <c:valAx>
        <c:axId val="13732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32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779915026668E-2"/>
          <c:y val="3.9173789173789171E-2"/>
          <c:w val="0.87883146506558329"/>
          <c:h val="0.83939933463731042"/>
        </c:manualLayout>
      </c:layout>
      <c:scatterChart>
        <c:scatterStyle val="smoothMarker"/>
        <c:varyColors val="0"/>
        <c:ser>
          <c:idx val="0"/>
          <c:order val="0"/>
          <c:tx>
            <c:v>Red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(Bandas_9p!$C$7,Bandas_9p!$G$7,Bandas_9p!$K$7,Bandas_9p!$S$7,Bandas_9p!$W$7,Bandas_9p!$AE$7,Bandas_9p!$AM$7,Bandas_9p!$AQ$7,Bandas_9p!$AU$7,Bandas_9p!$BO$7,Bandas_9p!$BS$7,Bandas_9p!$CA$7)</c:f>
              <c:numCache>
                <c:formatCode>General</c:formatCode>
                <c:ptCount val="12"/>
                <c:pt idx="0">
                  <c:v>206</c:v>
                </c:pt>
                <c:pt idx="1">
                  <c:v>134</c:v>
                </c:pt>
                <c:pt idx="2">
                  <c:v>132</c:v>
                </c:pt>
                <c:pt idx="3">
                  <c:v>140</c:v>
                </c:pt>
                <c:pt idx="4">
                  <c:v>144</c:v>
                </c:pt>
                <c:pt idx="5">
                  <c:v>133</c:v>
                </c:pt>
                <c:pt idx="6">
                  <c:v>103</c:v>
                </c:pt>
                <c:pt idx="7">
                  <c:v>147</c:v>
                </c:pt>
                <c:pt idx="8">
                  <c:v>136</c:v>
                </c:pt>
                <c:pt idx="9">
                  <c:v>655</c:v>
                </c:pt>
                <c:pt idx="10">
                  <c:v>519</c:v>
                </c:pt>
                <c:pt idx="11">
                  <c:v>690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C-496D-B65C-61B98B0C828D}"/>
            </c:ext>
          </c:extLst>
        </c:ser>
        <c:ser>
          <c:idx val="1"/>
          <c:order val="1"/>
          <c:tx>
            <c:v>Nir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(Bandas_9p!$C$13,Bandas_9p!$G$13,Bandas_9p!$K$13,Bandas_9p!$S$13,Bandas_9p!$W$13,Bandas_9p!$AE$13,Bandas_9p!$AM$13,Bandas_9p!$AQ$13,Bandas_9p!$AU$13,Bandas_9p!$BO$13,Bandas_9p!$BS$13,Bandas_9p!$CA$13)</c:f>
              <c:numCache>
                <c:formatCode>General</c:formatCode>
                <c:ptCount val="12"/>
                <c:pt idx="0">
                  <c:v>3155</c:v>
                </c:pt>
                <c:pt idx="1">
                  <c:v>3069</c:v>
                </c:pt>
                <c:pt idx="2">
                  <c:v>3195</c:v>
                </c:pt>
                <c:pt idx="3">
                  <c:v>3085</c:v>
                </c:pt>
                <c:pt idx="4">
                  <c:v>3142</c:v>
                </c:pt>
                <c:pt idx="5">
                  <c:v>2933</c:v>
                </c:pt>
                <c:pt idx="6">
                  <c:v>2926</c:v>
                </c:pt>
                <c:pt idx="7">
                  <c:v>2924</c:v>
                </c:pt>
                <c:pt idx="8">
                  <c:v>2972</c:v>
                </c:pt>
                <c:pt idx="9">
                  <c:v>2627</c:v>
                </c:pt>
                <c:pt idx="10">
                  <c:v>2493</c:v>
                </c:pt>
                <c:pt idx="11">
                  <c:v>2524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8C-496D-B65C-61B98B0C828D}"/>
            </c:ext>
          </c:extLst>
        </c:ser>
        <c:ser>
          <c:idx val="2"/>
          <c:order val="2"/>
          <c:tx>
            <c:v>SWIR 1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(Bandas_9p!$C$19,Bandas_9p!$G$19,Bandas_9p!$K$19,Bandas_9p!$S$19,Bandas_9p!$W$19,Bandas_9p!$AE$19,Bandas_9p!$AM$19,Bandas_9p!$AQ$19,Bandas_9p!$AU$19,Bandas_9p!$BO$19,Bandas_9p!$BS$19,Bandas_9p!$CA$19)</c:f>
              <c:numCache>
                <c:formatCode>General</c:formatCode>
                <c:ptCount val="12"/>
                <c:pt idx="0">
                  <c:v>1410</c:v>
                </c:pt>
                <c:pt idx="1">
                  <c:v>1539</c:v>
                </c:pt>
                <c:pt idx="2">
                  <c:v>1556</c:v>
                </c:pt>
                <c:pt idx="3">
                  <c:v>1515</c:v>
                </c:pt>
                <c:pt idx="4">
                  <c:v>1526</c:v>
                </c:pt>
                <c:pt idx="5">
                  <c:v>1484</c:v>
                </c:pt>
                <c:pt idx="6">
                  <c:v>1489</c:v>
                </c:pt>
                <c:pt idx="7">
                  <c:v>1501</c:v>
                </c:pt>
                <c:pt idx="8">
                  <c:v>1552</c:v>
                </c:pt>
                <c:pt idx="9">
                  <c:v>2116</c:v>
                </c:pt>
                <c:pt idx="10">
                  <c:v>2277</c:v>
                </c:pt>
                <c:pt idx="11">
                  <c:v>2546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8C-496D-B65C-61B98B0C828D}"/>
            </c:ext>
          </c:extLst>
        </c:ser>
        <c:ser>
          <c:idx val="3"/>
          <c:order val="3"/>
          <c:tx>
            <c:v>SWIR 2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(Bandas_9p!$C$25,Bandas_9p!$G$25,Bandas_9p!$K$25,Bandas_9p!$S$25,Bandas_9p!$W$25,Bandas_9p!$AE$25,Bandas_9p!$AM$25,Bandas_9p!$AQ$25,Bandas_9p!$AU$25,Bandas_9p!$BO$25,Bandas_9p!$BS$25,Bandas_9p!$CA$25)</c:f>
              <c:numCache>
                <c:formatCode>General</c:formatCode>
                <c:ptCount val="12"/>
                <c:pt idx="0">
                  <c:v>531</c:v>
                </c:pt>
                <c:pt idx="1">
                  <c:v>447</c:v>
                </c:pt>
                <c:pt idx="2">
                  <c:v>446</c:v>
                </c:pt>
                <c:pt idx="3">
                  <c:v>421</c:v>
                </c:pt>
                <c:pt idx="4">
                  <c:v>449</c:v>
                </c:pt>
                <c:pt idx="5">
                  <c:v>429</c:v>
                </c:pt>
                <c:pt idx="6">
                  <c:v>419</c:v>
                </c:pt>
                <c:pt idx="7">
                  <c:v>443</c:v>
                </c:pt>
                <c:pt idx="8">
                  <c:v>452</c:v>
                </c:pt>
                <c:pt idx="9">
                  <c:v>883</c:v>
                </c:pt>
                <c:pt idx="10">
                  <c:v>1026</c:v>
                </c:pt>
                <c:pt idx="11">
                  <c:v>1306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8C-496D-B65C-61B98B0C8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12656"/>
        <c:axId val="304113048"/>
      </c:scatterChart>
      <c:valAx>
        <c:axId val="304112656"/>
        <c:scaling>
          <c:orientation val="minMax"/>
          <c:max val="1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i="1">
                    <a:solidFill>
                      <a:schemeClr val="tx1"/>
                    </a:solidFill>
                  </a:rPr>
                  <a:t>Tiempo (Imágenes con Información</a:t>
                </a:r>
                <a:r>
                  <a:rPr lang="es-CO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6020265349779257"/>
              <c:y val="0.91882324422822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in"/>
        <c:minorTickMark val="in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-1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113048"/>
        <c:crosses val="autoZero"/>
        <c:crossBetween val="midCat"/>
        <c:majorUnit val="1"/>
        <c:minorUnit val="1"/>
      </c:valAx>
      <c:valAx>
        <c:axId val="304113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i="1">
                    <a:solidFill>
                      <a:schemeClr val="tx1"/>
                    </a:solidFill>
                  </a:rPr>
                  <a:t>Reflectancia</a:t>
                </a:r>
              </a:p>
            </c:rich>
          </c:tx>
          <c:layout>
            <c:manualLayout>
              <c:xMode val="edge"/>
              <c:yMode val="edge"/>
              <c:x val="2.9555441547143721E-5"/>
              <c:y val="0.38178735953200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spc="-1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112656"/>
        <c:crosses val="autoZero"/>
        <c:crossBetween val="midCat"/>
        <c:majorUnit val="50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3622661202437409"/>
          <c:y val="2.4676393062807452E-2"/>
          <c:w val="0.13655642277171495"/>
          <c:h val="0.20580281942369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0132691746865"/>
          <c:y val="0.13996458724287625"/>
          <c:w val="0.8516801545640128"/>
          <c:h val="0.68588951342447946"/>
        </c:manualLayout>
      </c:layout>
      <c:scatterChart>
        <c:scatterStyle val="smoothMarker"/>
        <c:varyColors val="0"/>
        <c:ser>
          <c:idx val="0"/>
          <c:order val="0"/>
          <c:tx>
            <c:v>Banda 3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dashDot"/>
              </a:ln>
              <a:effectLst/>
            </c:spPr>
            <c:trendlineType val="movingAvg"/>
            <c:perio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spc="-1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(Bandas_9p!$D$7,Bandas_9p!$H$7,Bandas_9p!$L$7,Bandas_9p!$T$7,Bandas_9p!$X$7,Bandas_9p!$AF$7,Bandas_9p!$AN$7,Bandas_9p!$AR$7,Bandas_9p!$AV$7,Bandas_9p!$BP$7,Bandas_9p!$BT$7,Bandas_9p!$CB$7)</c:f>
              <c:numCache>
                <c:formatCode>General</c:formatCode>
                <c:ptCount val="12"/>
                <c:pt idx="0">
                  <c:v>3.9299420408505319</c:v>
                </c:pt>
                <c:pt idx="1">
                  <c:v>9.9121138007995047</c:v>
                </c:pt>
                <c:pt idx="2">
                  <c:v>6.9841089465856543</c:v>
                </c:pt>
                <c:pt idx="3">
                  <c:v>6.324555320336759</c:v>
                </c:pt>
                <c:pt idx="4">
                  <c:v>10.47748909700114</c:v>
                </c:pt>
                <c:pt idx="5">
                  <c:v>7.4962953813496727</c:v>
                </c:pt>
                <c:pt idx="6">
                  <c:v>5.8760341879347315</c:v>
                </c:pt>
                <c:pt idx="7">
                  <c:v>13.05543735171076</c:v>
                </c:pt>
                <c:pt idx="8">
                  <c:v>7.8598840817010629</c:v>
                </c:pt>
                <c:pt idx="9">
                  <c:v>125.63018922394585</c:v>
                </c:pt>
                <c:pt idx="10">
                  <c:v>36.332186526243881</c:v>
                </c:pt>
                <c:pt idx="11">
                  <c:v>36.023526263324705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34-430B-9612-94CDA118DD48}"/>
            </c:ext>
          </c:extLst>
        </c:ser>
        <c:ser>
          <c:idx val="1"/>
          <c:order val="1"/>
          <c:tx>
            <c:v>Banda 4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dashDot"/>
              </a:ln>
              <a:effectLst/>
            </c:spPr>
            <c:trendlineType val="movingAvg"/>
            <c:perio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spc="-1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(Bandas_9p!$D$13,Bandas_9p!$H$13,Bandas_9p!$L$13,Bandas_9p!$T$13,Bandas_9p!$X$13,Bandas_9p!$AF$13,Bandas_9p!$AN$13,Bandas_9p!$AR$13,Bandas_9p!$AV$13,Bandas_9p!$BP$13,Bandas_9p!$BT$13,Bandas_9p!$CB$13)</c:f>
              <c:numCache>
                <c:formatCode>General</c:formatCode>
                <c:ptCount val="12"/>
                <c:pt idx="0">
                  <c:v>89.984720925277088</c:v>
                </c:pt>
                <c:pt idx="1">
                  <c:v>31.110466263158308</c:v>
                </c:pt>
                <c:pt idx="2">
                  <c:v>52.201532544552748</c:v>
                </c:pt>
                <c:pt idx="3">
                  <c:v>45.902069670114003</c:v>
                </c:pt>
                <c:pt idx="4">
                  <c:v>46.254128944824423</c:v>
                </c:pt>
                <c:pt idx="5">
                  <c:v>45.546069473056008</c:v>
                </c:pt>
                <c:pt idx="6">
                  <c:v>32.388269481403292</c:v>
                </c:pt>
                <c:pt idx="7">
                  <c:v>33.203915431767982</c:v>
                </c:pt>
                <c:pt idx="8">
                  <c:v>45.946829173634072</c:v>
                </c:pt>
                <c:pt idx="9">
                  <c:v>69.291052813476568</c:v>
                </c:pt>
                <c:pt idx="10">
                  <c:v>16.454482671904337</c:v>
                </c:pt>
                <c:pt idx="11">
                  <c:v>23.317256366143173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834-430B-9612-94CDA118DD48}"/>
            </c:ext>
          </c:extLst>
        </c:ser>
        <c:ser>
          <c:idx val="2"/>
          <c:order val="2"/>
          <c:tx>
            <c:v>Banda 5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  <a:prstDash val="dashDot"/>
              </a:ln>
              <a:effectLst/>
            </c:spPr>
            <c:trendlineType val="movingAvg"/>
            <c:perio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spc="-1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(Bandas_9p!$D$19,Bandas_9p!$H$19,Bandas_9p!$L$19,Bandas_9p!$T$19,Bandas_9p!$X$19,Bandas_9p!$AF$19,Bandas_9p!$AN$19,Bandas_9p!$AR$19,Bandas_9p!$AV$19,Bandas_9p!$BP$19,Bandas_9p!$BT$19,Bandas_9p!$CB$19)</c:f>
              <c:numCache>
                <c:formatCode>General</c:formatCode>
                <c:ptCount val="12"/>
                <c:pt idx="0">
                  <c:v>32.768548606518685</c:v>
                </c:pt>
                <c:pt idx="1">
                  <c:v>16.099516900964588</c:v>
                </c:pt>
                <c:pt idx="2">
                  <c:v>22.829683406574969</c:v>
                </c:pt>
                <c:pt idx="3">
                  <c:v>23.90606617576384</c:v>
                </c:pt>
                <c:pt idx="4">
                  <c:v>21.783020910791961</c:v>
                </c:pt>
                <c:pt idx="5">
                  <c:v>21.412613105363853</c:v>
                </c:pt>
                <c:pt idx="6">
                  <c:v>15.637383981273141</c:v>
                </c:pt>
                <c:pt idx="7">
                  <c:v>20.328551350256124</c:v>
                </c:pt>
                <c:pt idx="8">
                  <c:v>24.423349483639626</c:v>
                </c:pt>
                <c:pt idx="9">
                  <c:v>132.71031526515856</c:v>
                </c:pt>
                <c:pt idx="10">
                  <c:v>60.004397986962402</c:v>
                </c:pt>
                <c:pt idx="11">
                  <c:v>72.159160502630883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834-430B-9612-94CDA118DD48}"/>
            </c:ext>
          </c:extLst>
        </c:ser>
        <c:ser>
          <c:idx val="3"/>
          <c:order val="3"/>
          <c:tx>
            <c:v>Banda 6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  <a:prstDash val="dashDot"/>
              </a:ln>
              <a:effectLst/>
            </c:spPr>
            <c:trendlineType val="movingAvg"/>
            <c:perio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spc="-1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(Bandas_9p!$D$25,Bandas_9p!$H$25,Bandas_9p!$L$25,Bandas_9p!$T$25,Bandas_9p!$X$25,Bandas_9p!$AF$25,Bandas_9p!$AN$25,Bandas_9p!$AR$25,Bandas_9p!$AV$25,Bandas_9p!$BP$25,Bandas_9p!$BT$25,Bandas_9p!$CB$25)</c:f>
              <c:numCache>
                <c:formatCode>General</c:formatCode>
                <c:ptCount val="12"/>
                <c:pt idx="0">
                  <c:v>11.83215956619923</c:v>
                </c:pt>
                <c:pt idx="1">
                  <c:v>10.393641218445911</c:v>
                </c:pt>
                <c:pt idx="2">
                  <c:v>15.588457268119896</c:v>
                </c:pt>
                <c:pt idx="3">
                  <c:v>15.660459763365825</c:v>
                </c:pt>
                <c:pt idx="4">
                  <c:v>10.06368609296702</c:v>
                </c:pt>
                <c:pt idx="5">
                  <c:v>10.062305898749052</c:v>
                </c:pt>
                <c:pt idx="6">
                  <c:v>6.8373971655886718</c:v>
                </c:pt>
                <c:pt idx="7">
                  <c:v>16.008678202080823</c:v>
                </c:pt>
                <c:pt idx="8">
                  <c:v>11.766241729815194</c:v>
                </c:pt>
                <c:pt idx="9">
                  <c:v>94.974704234572087</c:v>
                </c:pt>
                <c:pt idx="10">
                  <c:v>47.518417482066887</c:v>
                </c:pt>
                <c:pt idx="11">
                  <c:v>57.492994742354867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834-430B-9612-94CDA118D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13832"/>
        <c:axId val="304114224"/>
        <c:extLst/>
      </c:scatterChart>
      <c:valAx>
        <c:axId val="30411383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spc="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pc="0" baseline="0"/>
                  <a:t>Tiempo (Meses)</a:t>
                </a:r>
              </a:p>
            </c:rich>
          </c:tx>
          <c:layout>
            <c:manualLayout>
              <c:xMode val="edge"/>
              <c:yMode val="edge"/>
              <c:x val="0.46182761009040535"/>
              <c:y val="0.87612616442927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spc="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-1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114224"/>
        <c:crosses val="autoZero"/>
        <c:crossBetween val="midCat"/>
        <c:majorUnit val="1"/>
        <c:minorUnit val="1"/>
      </c:valAx>
      <c:valAx>
        <c:axId val="3041142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spc="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pc="0" baseline="0"/>
                  <a:t>Desviación estándar</a:t>
                </a:r>
              </a:p>
            </c:rich>
          </c:tx>
          <c:layout>
            <c:manualLayout>
              <c:xMode val="edge"/>
              <c:yMode val="edge"/>
              <c:x val="3.9351851851851853E-2"/>
              <c:y val="0.33883752369423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spc="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-1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11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spc="-1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spc="-1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spc="-1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spc="-1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ayout>
        <c:manualLayout>
          <c:xMode val="edge"/>
          <c:yMode val="edge"/>
          <c:x val="0.10992089530475357"/>
          <c:y val="0.1351787630515191"/>
          <c:w val="0.3423016914552347"/>
          <c:h val="0.28414346543743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pc="-100" baseline="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B5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(Bandas_9p!$E$19,Bandas_9p!$I$19,Bandas_9p!$M$19,Bandas_9p!$U$19,Bandas_9p!$Y$19,Bandas_9p!$AG$19,Bandas_9p!$AO$19,Bandas_9p!$AS$19,Bandas_9p!$AW$19,Bandas_9p!$BQ$19,Bandas_9p!$BU$19,Bandas_9p!$CC$19)</c:f>
              <c:numCache>
                <c:formatCode>General</c:formatCode>
                <c:ptCount val="12"/>
                <c:pt idx="0">
                  <c:v>-0.1753099105748786</c:v>
                </c:pt>
                <c:pt idx="1">
                  <c:v>0.18349889291227783</c:v>
                </c:pt>
                <c:pt idx="2">
                  <c:v>0.56220477752937059</c:v>
                </c:pt>
                <c:pt idx="3">
                  <c:v>0.66059033731356198</c:v>
                </c:pt>
                <c:pt idx="4">
                  <c:v>0.16990708636898627</c:v>
                </c:pt>
                <c:pt idx="5">
                  <c:v>0.58448793101697227</c:v>
                </c:pt>
                <c:pt idx="6">
                  <c:v>0.40266087967236597</c:v>
                </c:pt>
                <c:pt idx="7">
                  <c:v>0.53072428963882801</c:v>
                </c:pt>
                <c:pt idx="8">
                  <c:v>4.2422161529785831E-4</c:v>
                </c:pt>
                <c:pt idx="9">
                  <c:v>0.85254992756554426</c:v>
                </c:pt>
                <c:pt idx="10">
                  <c:v>0.6756526519422924</c:v>
                </c:pt>
                <c:pt idx="11">
                  <c:v>-0.21364254348587677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33-4740-AD11-964E8AFDC3CB}"/>
            </c:ext>
          </c:extLst>
        </c:ser>
        <c:ser>
          <c:idx val="3"/>
          <c:order val="1"/>
          <c:tx>
            <c:v>B6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(Bandas_9p!$E$25,Bandas_9p!$I$25,Bandas_9p!$M$25,Bandas_9p!$U$25,Bandas_9p!$Y$25,Bandas_9p!$AG$25,Bandas_9p!$AO$25,Bandas_9p!$AS$25,Bandas_9p!$AW$25,Bandas_9p!$BQ$25,Bandas_9p!$BU$25,Bandas_9p!$CC$25)</c:f>
              <c:numCache>
                <c:formatCode>General</c:formatCode>
                <c:ptCount val="12"/>
                <c:pt idx="0">
                  <c:v>-0.39776367195645373</c:v>
                </c:pt>
                <c:pt idx="1">
                  <c:v>0.36106468088126814</c:v>
                </c:pt>
                <c:pt idx="2">
                  <c:v>-0.14746700362915494</c:v>
                </c:pt>
                <c:pt idx="3">
                  <c:v>5.3933342443113153E-2</c:v>
                </c:pt>
                <c:pt idx="4">
                  <c:v>0.49581676505307548</c:v>
                </c:pt>
                <c:pt idx="5">
                  <c:v>0.34702044047787817</c:v>
                </c:pt>
                <c:pt idx="6">
                  <c:v>0.14883985330976238</c:v>
                </c:pt>
                <c:pt idx="7">
                  <c:v>0.39809579462983491</c:v>
                </c:pt>
                <c:pt idx="8">
                  <c:v>0.13696303840158391</c:v>
                </c:pt>
                <c:pt idx="9">
                  <c:v>0.80106621589976557</c:v>
                </c:pt>
                <c:pt idx="10">
                  <c:v>0.65117699337445989</c:v>
                </c:pt>
                <c:pt idx="11">
                  <c:v>-8.348744670769008E-2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33-4740-AD11-964E8AFDC3CB}"/>
            </c:ext>
          </c:extLst>
        </c:ser>
        <c:ser>
          <c:idx val="0"/>
          <c:order val="2"/>
          <c:tx>
            <c:v>B3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(Bandas_9p!$E$7,Bandas_9p!$I$7,Bandas_9p!$M$7,Bandas_9p!$U$7,Bandas_9p!$Y$7,Bandas_9p!$AG$7,Bandas_9p!$AO$7,Bandas_9p!$AS$7,Bandas_9p!$AW$7,Bandas_9p!$BQ$7,Bandas_9p!$BU$7,Bandas_9p!$CC$7)</c:f>
              <c:numCache>
                <c:formatCode>General</c:formatCode>
                <c:ptCount val="12"/>
                <c:pt idx="0">
                  <c:v>-0.11872968405952267</c:v>
                </c:pt>
                <c:pt idx="1">
                  <c:v>0.227511457784254</c:v>
                </c:pt>
                <c:pt idx="2">
                  <c:v>0.16224682397711396</c:v>
                </c:pt>
                <c:pt idx="3">
                  <c:v>0.2087563182393728</c:v>
                </c:pt>
                <c:pt idx="4">
                  <c:v>0.48876672726253279</c:v>
                </c:pt>
                <c:pt idx="5">
                  <c:v>0.67223899147184674</c:v>
                </c:pt>
                <c:pt idx="6">
                  <c:v>0.47760246076495394</c:v>
                </c:pt>
                <c:pt idx="7">
                  <c:v>0.37383814381067965</c:v>
                </c:pt>
                <c:pt idx="8">
                  <c:v>0.37674630300875989</c:v>
                </c:pt>
                <c:pt idx="9">
                  <c:v>0.88535051155023881</c:v>
                </c:pt>
                <c:pt idx="10">
                  <c:v>0.75508382772958904</c:v>
                </c:pt>
                <c:pt idx="11">
                  <c:v>-0.10922249796481613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33-4740-AD11-964E8AFDC3CB}"/>
            </c:ext>
          </c:extLst>
        </c:ser>
        <c:ser>
          <c:idx val="1"/>
          <c:order val="3"/>
          <c:tx>
            <c:v>B4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(Bandas_9p!$E$13,Bandas_9p!$I$13,Bandas_9p!$M$13,Bandas_9p!$U$13,Bandas_9p!$Y$13,Bandas_9p!$AG$13,Bandas_9p!$AO$13,Bandas_9p!$AS$13,Bandas_9p!$AW$13,Bandas_9p!$BQ$13,Bandas_9p!$BU$13,Bandas_9p!$CC$13)</c:f>
              <c:numCache>
                <c:formatCode>General</c:formatCode>
                <c:ptCount val="12"/>
                <c:pt idx="0">
                  <c:v>0.64923081563619078</c:v>
                </c:pt>
                <c:pt idx="1">
                  <c:v>0.81744470963807569</c:v>
                </c:pt>
                <c:pt idx="2">
                  <c:v>0.90222541826285951</c:v>
                </c:pt>
                <c:pt idx="3">
                  <c:v>0.68845878862740595</c:v>
                </c:pt>
                <c:pt idx="4">
                  <c:v>-9.02150840485864E-2</c:v>
                </c:pt>
                <c:pt idx="5">
                  <c:v>0.76327962798591009</c:v>
                </c:pt>
                <c:pt idx="6">
                  <c:v>0.83967400274544546</c:v>
                </c:pt>
                <c:pt idx="7">
                  <c:v>0.83048495661143351</c:v>
                </c:pt>
                <c:pt idx="8">
                  <c:v>0.12748514897271074</c:v>
                </c:pt>
                <c:pt idx="9">
                  <c:v>0.27496419970042768</c:v>
                </c:pt>
                <c:pt idx="10">
                  <c:v>0.66441059702674943</c:v>
                </c:pt>
                <c:pt idx="11">
                  <c:v>0.43816174002118707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33-4740-AD11-964E8AFD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15008"/>
        <c:axId val="304115400"/>
      </c:scatterChart>
      <c:valAx>
        <c:axId val="304115008"/>
        <c:scaling>
          <c:orientation val="minMax"/>
          <c:max val="12"/>
          <c:min val="1"/>
        </c:scaling>
        <c:delete val="0"/>
        <c:axPos val="b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115400"/>
        <c:crosses val="autoZero"/>
        <c:crossBetween val="midCat"/>
      </c:valAx>
      <c:valAx>
        <c:axId val="304115400"/>
        <c:scaling>
          <c:orientation val="minMax"/>
          <c:min val="-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11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(stack_9p_cp_759_band3!$AL$3,stack_9p_cp_759_band3!$AL$4,stack_9p_cp_759_band3!$AL$5,stack_9p_cp_759_band3!$AL$7,stack_9p_cp_759_band3!$AL$8,stack_9p_cp_759_band3!$AL$10,stack_9p_cp_759_band3!$AL$12,stack_9p_cp_759_band3!$AL$13,stack_9p_cp_759_band3!$AL$14)</c:f>
              <c:numCache>
                <c:formatCode>General</c:formatCode>
                <c:ptCount val="9"/>
                <c:pt idx="0">
                  <c:v>2889.6038906406843</c:v>
                </c:pt>
                <c:pt idx="1">
                  <c:v>250.98003295011566</c:v>
                </c:pt>
                <c:pt idx="2">
                  <c:v>9898.6210538703126</c:v>
                </c:pt>
                <c:pt idx="3">
                  <c:v>403.09855384080242</c:v>
                </c:pt>
                <c:pt idx="4">
                  <c:v>25813.433058457191</c:v>
                </c:pt>
                <c:pt idx="5">
                  <c:v>234.19682098359627</c:v>
                </c:pt>
                <c:pt idx="6">
                  <c:v>1267.7204594537327</c:v>
                </c:pt>
                <c:pt idx="7">
                  <c:v>3077.2762096406645</c:v>
                </c:pt>
                <c:pt idx="8">
                  <c:v>129.23238939668838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44-4BCB-A59F-12E2272C2731}"/>
            </c:ext>
          </c:extLst>
        </c:ser>
        <c:ser>
          <c:idx val="1"/>
          <c:order val="1"/>
          <c:yVal>
            <c:numRef>
              <c:f>(stack_9p_cp_759_band3!$AM$22,stack_9p_cp_759_band3!$AM$23,stack_9p_cp_759_band3!$AM$24,stack_9p_cp_759_band3!$AM$25,stack_9p_cp_759_band3!$AM$26,stack_9p_cp_759_band3!$AM$27,stack_9p_cp_759_band3!$AM$28,stack_9p_cp_759_band3!$AM$29,stack_9p_cp_759_band3!$AM$30,stack_9p_cp_759_band3!$AM$31)</c:f>
              <c:numCache>
                <c:formatCode>General</c:formatCode>
                <c:ptCount val="10"/>
                <c:pt idx="0">
                  <c:v>2429.8560824289821</c:v>
                </c:pt>
                <c:pt idx="1">
                  <c:v>3779.0587085980187</c:v>
                </c:pt>
                <c:pt idx="2">
                  <c:v>10605.622157528192</c:v>
                </c:pt>
                <c:pt idx="3">
                  <c:v>6217.0554388145702</c:v>
                </c:pt>
                <c:pt idx="4">
                  <c:v>3145.1956710118748</c:v>
                </c:pt>
                <c:pt idx="5">
                  <c:v>5662.637024731036</c:v>
                </c:pt>
                <c:pt idx="6">
                  <c:v>7772.8097151082056</c:v>
                </c:pt>
                <c:pt idx="7">
                  <c:v>4100.9865660307896</c:v>
                </c:pt>
                <c:pt idx="8">
                  <c:v>4333.0428562696552</c:v>
                </c:pt>
                <c:pt idx="9">
                  <c:v>881888.41280485492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44-4BCB-A59F-12E2272C2731}"/>
            </c:ext>
          </c:extLst>
        </c:ser>
        <c:ser>
          <c:idx val="2"/>
          <c:order val="2"/>
          <c:yVal>
            <c:numRef>
              <c:f>(stack_9p_cp_759_band3!$AN$39,stack_9p_cp_759_band3!$AN$40,stack_9p_cp_759_band3!$AN$41,stack_9p_cp_759_band3!$AN$42,stack_9p_cp_759_band3!$AN$43,stack_9p_cp_759_band3!$AN$44,stack_9p_cp_759_band3!$AN$45,stack_9p_cp_759_band3!$AN$46,stack_9p_cp_759_band3!$AN$47,stack_9p_cp_759_band3!$AN$48,stack_9p_cp_759_band3!$AN$49)</c:f>
              <c:numCache>
                <c:formatCode>General</c:formatCode>
                <c:ptCount val="11"/>
                <c:pt idx="0">
                  <c:v>4.507964006489428E+16</c:v>
                </c:pt>
                <c:pt idx="1">
                  <c:v>6842466140118636</c:v>
                </c:pt>
                <c:pt idx="2">
                  <c:v>524446738852781.75</c:v>
                </c:pt>
                <c:pt idx="3">
                  <c:v>1272761967351705</c:v>
                </c:pt>
                <c:pt idx="4">
                  <c:v>1185966026658612.5</c:v>
                </c:pt>
                <c:pt idx="5">
                  <c:v>2132965716871167.8</c:v>
                </c:pt>
                <c:pt idx="6">
                  <c:v>379367281335361.19</c:v>
                </c:pt>
                <c:pt idx="7">
                  <c:v>3108484262080108</c:v>
                </c:pt>
                <c:pt idx="8">
                  <c:v>137414148074619.97</c:v>
                </c:pt>
                <c:pt idx="9">
                  <c:v>1002763529534564.3</c:v>
                </c:pt>
                <c:pt idx="10">
                  <c:v>1592894179183873.3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44-4BCB-A59F-12E2272C2731}"/>
            </c:ext>
          </c:extLst>
        </c:ser>
        <c:ser>
          <c:idx val="3"/>
          <c:order val="3"/>
          <c:yVal>
            <c:numRef>
              <c:f>(stack_9p_cp_759_band3!$AO$57,stack_9p_cp_759_band3!$AO$58,stack_9p_cp_759_band3!$AO$59,stack_9p_cp_759_band3!$AO$60,stack_9p_cp_759_band3!$AO$61,stack_9p_cp_759_band3!$AO$62,stack_9p_cp_759_band3!$AO$63,stack_9p_cp_759_band3!$AO$64,stack_9p_cp_759_band3!$AO$65,stack_9p_cp_759_band3!$AO$66,stack_9p_cp_759_band3!$AO$67,stack_9p_cp_759_band3!$AO$68)</c:f>
              <c:numCache>
                <c:formatCode>General</c:formatCode>
                <c:ptCount val="12"/>
                <c:pt idx="0">
                  <c:v>2076674674745022.5</c:v>
                </c:pt>
                <c:pt idx="1">
                  <c:v>6885774252836705</c:v>
                </c:pt>
                <c:pt idx="2">
                  <c:v>3.8724151578558032E+16</c:v>
                </c:pt>
                <c:pt idx="3">
                  <c:v>2522783376346633</c:v>
                </c:pt>
                <c:pt idx="4">
                  <c:v>4570390005222576</c:v>
                </c:pt>
                <c:pt idx="5">
                  <c:v>1418567171211415</c:v>
                </c:pt>
                <c:pt idx="6">
                  <c:v>5252763968822764</c:v>
                </c:pt>
                <c:pt idx="7">
                  <c:v>1727499266969262.5</c:v>
                </c:pt>
                <c:pt idx="8">
                  <c:v>7168707228342904</c:v>
                </c:pt>
                <c:pt idx="9">
                  <c:v>1.4992717458246728E+18</c:v>
                </c:pt>
                <c:pt idx="10">
                  <c:v>3.3184561795527488E+16</c:v>
                </c:pt>
                <c:pt idx="11">
                  <c:v>7463831096479124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44-4BCB-A59F-12E2272C2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5520"/>
        <c:axId val="305015912"/>
      </c:scatterChart>
      <c:valAx>
        <c:axId val="30501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5912"/>
        <c:crosses val="autoZero"/>
        <c:crossBetween val="midCat"/>
      </c:valAx>
      <c:valAx>
        <c:axId val="30501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15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Calculo_cps!$C$24</c:f>
              <c:numCache>
                <c:formatCode>General</c:formatCode>
                <c:ptCount val="1"/>
                <c:pt idx="0">
                  <c:v>123.56577564474928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0-4556-8083-70DB28C793D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Calculo_cps!$D$25</c:f>
              <c:numCache>
                <c:formatCode>General</c:formatCode>
                <c:ptCount val="1"/>
                <c:pt idx="0">
                  <c:v>786.86107376680309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0-4556-8083-70DB28C793D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Calculo_cps!$E$26</c:f>
              <c:numCache>
                <c:formatCode>General</c:formatCode>
                <c:ptCount val="1"/>
                <c:pt idx="0">
                  <c:v>390.45867696273507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D0-4556-8083-70DB28C793D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Calculo_cps!$F$27</c:f>
              <c:numCache>
                <c:formatCode>General</c:formatCode>
                <c:ptCount val="1"/>
                <c:pt idx="0">
                  <c:v>320.15909826992078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D0-4556-8083-70DB28C793D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Calculo_cps!$G$28</c:f>
              <c:numCache>
                <c:formatCode>General</c:formatCode>
                <c:ptCount val="1"/>
                <c:pt idx="0">
                  <c:v>879.20623503162119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D0-4556-8083-70DB28C793D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Calculo_cps!$H$29</c:f>
              <c:numCache>
                <c:formatCode>General</c:formatCode>
                <c:ptCount val="1"/>
                <c:pt idx="0">
                  <c:v>449.88595198594334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D0-4556-8083-70DB28C793D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Calculo_cps!$I$30</c:f>
              <c:numCache>
                <c:formatCode>General</c:formatCode>
                <c:ptCount val="1"/>
                <c:pt idx="0">
                  <c:v>276.41752530231918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D0-4556-8083-70DB28C793D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Calculo_cps!$J$31</c:f>
              <c:numCache>
                <c:formatCode>General</c:formatCode>
                <c:ptCount val="1"/>
                <c:pt idx="0">
                  <c:v>1366.6236104475529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D0-4556-8083-70DB28C793D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Calculo_cps!$K$32</c:f>
              <c:numCache>
                <c:formatCode>General</c:formatCode>
                <c:ptCount val="1"/>
                <c:pt idx="0">
                  <c:v>494.57667965847787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D0-4556-8083-70DB28C793D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Calculo_cps!$L$33</c:f>
              <c:numCache>
                <c:formatCode>General</c:formatCode>
                <c:ptCount val="1"/>
                <c:pt idx="0">
                  <c:v>128143.50176479675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D0-4556-8083-70DB28C793D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Calculo_cps!$M$34</c:f>
              <c:numCache>
                <c:formatCode>General</c:formatCode>
                <c:ptCount val="1"/>
                <c:pt idx="0">
                  <c:v>10571.87064049509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D0-4556-8083-70DB28C793D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Calculo_cps!$N$35</c:f>
              <c:numCache>
                <c:formatCode>General</c:formatCode>
                <c:ptCount val="1"/>
                <c:pt idx="0">
                  <c:v>10387.93383014344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D0-4556-8083-70DB28C79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1916664"/>
        <c:axId val="311921368"/>
        <c:axId val="0"/>
      </c:bar3DChart>
      <c:catAx>
        <c:axId val="311916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1921368"/>
        <c:crosses val="autoZero"/>
        <c:auto val="1"/>
        <c:lblAlgn val="ctr"/>
        <c:lblOffset val="100"/>
        <c:noMultiLvlLbl val="0"/>
      </c:catAx>
      <c:valAx>
        <c:axId val="31192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191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Calculo_cps!$C$39:$N$39</c:f>
              <c:numCache>
                <c:formatCode>General</c:formatCode>
                <c:ptCount val="12"/>
                <c:pt idx="0">
                  <c:v>15.44572195559366</c:v>
                </c:pt>
                <c:pt idx="1">
                  <c:v>-4.6132737935727937</c:v>
                </c:pt>
                <c:pt idx="2">
                  <c:v>17.145033740059688</c:v>
                </c:pt>
                <c:pt idx="3">
                  <c:v>-7.6616262076889914</c:v>
                </c:pt>
                <c:pt idx="4">
                  <c:v>7.7486464976975826</c:v>
                </c:pt>
                <c:pt idx="5">
                  <c:v>7.3128192075595564</c:v>
                </c:pt>
                <c:pt idx="6">
                  <c:v>11.894473486706772</c:v>
                </c:pt>
                <c:pt idx="7">
                  <c:v>15.466578903809125</c:v>
                </c:pt>
                <c:pt idx="8">
                  <c:v>9.7436346020456703</c:v>
                </c:pt>
                <c:pt idx="9">
                  <c:v>-60.02153338388905</c:v>
                </c:pt>
                <c:pt idx="10">
                  <c:v>24.932018032478695</c:v>
                </c:pt>
                <c:pt idx="11">
                  <c:v>-3.2736409881552664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0-4196-841C-1F80B1B268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Calculo_cps!$C$40:$N$40</c:f>
              <c:numCache>
                <c:formatCode>General</c:formatCode>
                <c:ptCount val="12"/>
                <c:pt idx="0">
                  <c:v>-4.6132737935727937</c:v>
                </c:pt>
                <c:pt idx="1">
                  <c:v>98.357634220850386</c:v>
                </c:pt>
                <c:pt idx="2">
                  <c:v>15.806403259836516</c:v>
                </c:pt>
                <c:pt idx="3">
                  <c:v>7.5462661030366274</c:v>
                </c:pt>
                <c:pt idx="4">
                  <c:v>6.7400616422002102</c:v>
                </c:pt>
                <c:pt idx="5">
                  <c:v>26.81667267277205</c:v>
                </c:pt>
                <c:pt idx="6">
                  <c:v>0.6762607243119837</c:v>
                </c:pt>
                <c:pt idx="7">
                  <c:v>-28.546828982804413</c:v>
                </c:pt>
                <c:pt idx="8">
                  <c:v>23.944057720401137</c:v>
                </c:pt>
                <c:pt idx="9">
                  <c:v>239.27924628389167</c:v>
                </c:pt>
                <c:pt idx="10">
                  <c:v>74.270880099420808</c:v>
                </c:pt>
                <c:pt idx="11">
                  <c:v>-38.707057894875831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0-4196-841C-1F80B1B268F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Calculo_cps!$C$41:$N$41</c:f>
              <c:numCache>
                <c:formatCode>General</c:formatCode>
                <c:ptCount val="12"/>
                <c:pt idx="0">
                  <c:v>17.145033740059688</c:v>
                </c:pt>
                <c:pt idx="1">
                  <c:v>15.806403259836516</c:v>
                </c:pt>
                <c:pt idx="2">
                  <c:v>48.807334620341884</c:v>
                </c:pt>
                <c:pt idx="3">
                  <c:v>7.1909113632936403</c:v>
                </c:pt>
                <c:pt idx="4">
                  <c:v>39.532517652903664</c:v>
                </c:pt>
                <c:pt idx="5">
                  <c:v>8.5210494054253694</c:v>
                </c:pt>
                <c:pt idx="6">
                  <c:v>20.929639791828084</c:v>
                </c:pt>
                <c:pt idx="7">
                  <c:v>14.24535602901955</c:v>
                </c:pt>
                <c:pt idx="8">
                  <c:v>8.008410346377616</c:v>
                </c:pt>
                <c:pt idx="9">
                  <c:v>308.746572980868</c:v>
                </c:pt>
                <c:pt idx="10">
                  <c:v>112.86022971950527</c:v>
                </c:pt>
                <c:pt idx="11">
                  <c:v>25.542398521251478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0-4196-841C-1F80B1B268F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Calculo_cps!$C$42:$N$42</c:f>
              <c:numCache>
                <c:formatCode>General</c:formatCode>
                <c:ptCount val="12"/>
                <c:pt idx="0">
                  <c:v>-7.6616262076889914</c:v>
                </c:pt>
                <c:pt idx="1">
                  <c:v>7.5462661030366274</c:v>
                </c:pt>
                <c:pt idx="2">
                  <c:v>7.1909113632936403</c:v>
                </c:pt>
                <c:pt idx="3">
                  <c:v>40.019887283740097</c:v>
                </c:pt>
                <c:pt idx="4">
                  <c:v>13.882792081225414</c:v>
                </c:pt>
                <c:pt idx="5">
                  <c:v>-4.3046743740931577</c:v>
                </c:pt>
                <c:pt idx="6">
                  <c:v>4.1887008667009376</c:v>
                </c:pt>
                <c:pt idx="7">
                  <c:v>22.42066551394803</c:v>
                </c:pt>
                <c:pt idx="8">
                  <c:v>-4.1369825050467774</c:v>
                </c:pt>
                <c:pt idx="9">
                  <c:v>-44.171533629403029</c:v>
                </c:pt>
                <c:pt idx="10">
                  <c:v>7.3368340105211498</c:v>
                </c:pt>
                <c:pt idx="11">
                  <c:v>41.959253226768361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00-4196-841C-1F80B1B268F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Calculo_cps!$C$43:$N$43</c:f>
              <c:numCache>
                <c:formatCode>General</c:formatCode>
                <c:ptCount val="12"/>
                <c:pt idx="0">
                  <c:v>7.7486464976975826</c:v>
                </c:pt>
                <c:pt idx="1">
                  <c:v>6.7400616422002102</c:v>
                </c:pt>
                <c:pt idx="2">
                  <c:v>39.532517652903664</c:v>
                </c:pt>
                <c:pt idx="3">
                  <c:v>13.882792081225414</c:v>
                </c:pt>
                <c:pt idx="4">
                  <c:v>109.90077937895265</c:v>
                </c:pt>
                <c:pt idx="5">
                  <c:v>38.460162384979803</c:v>
                </c:pt>
                <c:pt idx="6">
                  <c:v>50.402020250889215</c:v>
                </c:pt>
                <c:pt idx="7">
                  <c:v>40.57830217452306</c:v>
                </c:pt>
                <c:pt idx="8">
                  <c:v>48.101600904411484</c:v>
                </c:pt>
                <c:pt idx="9">
                  <c:v>1102.0151840102915</c:v>
                </c:pt>
                <c:pt idx="10">
                  <c:v>359.02042047640066</c:v>
                </c:pt>
                <c:pt idx="11">
                  <c:v>308.54926801807682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00-4196-841C-1F80B1B268F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Calculo_cps!$C$44:$N$44</c:f>
              <c:numCache>
                <c:formatCode>General</c:formatCode>
                <c:ptCount val="12"/>
                <c:pt idx="0">
                  <c:v>7.3128192075595564</c:v>
                </c:pt>
                <c:pt idx="1">
                  <c:v>26.81667267277205</c:v>
                </c:pt>
                <c:pt idx="2">
                  <c:v>8.5210494054253694</c:v>
                </c:pt>
                <c:pt idx="3">
                  <c:v>-4.3046743740931577</c:v>
                </c:pt>
                <c:pt idx="4">
                  <c:v>38.460162384979803</c:v>
                </c:pt>
                <c:pt idx="5">
                  <c:v>56.235743998242917</c:v>
                </c:pt>
                <c:pt idx="6">
                  <c:v>29.6428639260719</c:v>
                </c:pt>
                <c:pt idx="7">
                  <c:v>51.931407302697139</c:v>
                </c:pt>
                <c:pt idx="8">
                  <c:v>43.431665830630202</c:v>
                </c:pt>
                <c:pt idx="9">
                  <c:v>448.55974819381646</c:v>
                </c:pt>
                <c:pt idx="10">
                  <c:v>196.35633409054196</c:v>
                </c:pt>
                <c:pt idx="11">
                  <c:v>99.98701488105435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00-4196-841C-1F80B1B268F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Calculo_cps!$C$45:$N$45</c:f>
              <c:numCache>
                <c:formatCode>General</c:formatCode>
                <c:ptCount val="12"/>
                <c:pt idx="0">
                  <c:v>11.894473486706772</c:v>
                </c:pt>
                <c:pt idx="1">
                  <c:v>0.6762607243119837</c:v>
                </c:pt>
                <c:pt idx="2">
                  <c:v>20.929639791828084</c:v>
                </c:pt>
                <c:pt idx="3">
                  <c:v>4.1887008667009376</c:v>
                </c:pt>
                <c:pt idx="4">
                  <c:v>50.402020250889215</c:v>
                </c:pt>
                <c:pt idx="5">
                  <c:v>29.6428639260719</c:v>
                </c:pt>
                <c:pt idx="6">
                  <c:v>34.552190662789897</c:v>
                </c:pt>
                <c:pt idx="7">
                  <c:v>36.735648947338383</c:v>
                </c:pt>
                <c:pt idx="8">
                  <c:v>36.880110914490615</c:v>
                </c:pt>
                <c:pt idx="9">
                  <c:v>374.63128622566876</c:v>
                </c:pt>
                <c:pt idx="10">
                  <c:v>175.09131540527841</c:v>
                </c:pt>
                <c:pt idx="11">
                  <c:v>151.27840236677264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00-4196-841C-1F80B1B268F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Calculo_cps!$C$46:$N$46</c:f>
              <c:numCache>
                <c:formatCode>General</c:formatCode>
                <c:ptCount val="12"/>
                <c:pt idx="0">
                  <c:v>15.466578903809125</c:v>
                </c:pt>
                <c:pt idx="1">
                  <c:v>-28.546828982804413</c:v>
                </c:pt>
                <c:pt idx="2">
                  <c:v>14.24535602901955</c:v>
                </c:pt>
                <c:pt idx="3">
                  <c:v>22.42066551394803</c:v>
                </c:pt>
                <c:pt idx="4">
                  <c:v>40.57830217452306</c:v>
                </c:pt>
                <c:pt idx="5">
                  <c:v>51.931407302697139</c:v>
                </c:pt>
                <c:pt idx="6">
                  <c:v>36.735648947338383</c:v>
                </c:pt>
                <c:pt idx="7">
                  <c:v>170.82795130594411</c:v>
                </c:pt>
                <c:pt idx="8">
                  <c:v>38.491464888824694</c:v>
                </c:pt>
                <c:pt idx="9">
                  <c:v>95.048791769396402</c:v>
                </c:pt>
                <c:pt idx="10">
                  <c:v>155.88615459910031</c:v>
                </c:pt>
                <c:pt idx="11">
                  <c:v>24.24740376358352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00-4196-841C-1F80B1B268F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Calculo_cps!$C$47:$N$47</c:f>
              <c:numCache>
                <c:formatCode>General</c:formatCode>
                <c:ptCount val="12"/>
                <c:pt idx="0">
                  <c:v>9.7436346020456703</c:v>
                </c:pt>
                <c:pt idx="1">
                  <c:v>23.944057720401137</c:v>
                </c:pt>
                <c:pt idx="2">
                  <c:v>8.008410346377616</c:v>
                </c:pt>
                <c:pt idx="3">
                  <c:v>-4.1369825050467774</c:v>
                </c:pt>
                <c:pt idx="4">
                  <c:v>48.101600904411484</c:v>
                </c:pt>
                <c:pt idx="5">
                  <c:v>43.431665830630202</c:v>
                </c:pt>
                <c:pt idx="6">
                  <c:v>36.880110914490615</c:v>
                </c:pt>
                <c:pt idx="7">
                  <c:v>38.491464888824694</c:v>
                </c:pt>
                <c:pt idx="8">
                  <c:v>61.822084957309734</c:v>
                </c:pt>
                <c:pt idx="9">
                  <c:v>375.24063481557891</c:v>
                </c:pt>
                <c:pt idx="10">
                  <c:v>198.10121743863371</c:v>
                </c:pt>
                <c:pt idx="11">
                  <c:v>156.79906168881357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00-4196-841C-1F80B1B268F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Calculo_cps!$C$48:$N$48</c:f>
              <c:numCache>
                <c:formatCode>General</c:formatCode>
                <c:ptCount val="12"/>
                <c:pt idx="0">
                  <c:v>-60.02153338388905</c:v>
                </c:pt>
                <c:pt idx="1">
                  <c:v>239.27924628389167</c:v>
                </c:pt>
                <c:pt idx="2">
                  <c:v>308.746572980868</c:v>
                </c:pt>
                <c:pt idx="3">
                  <c:v>-44.171533629403029</c:v>
                </c:pt>
                <c:pt idx="4">
                  <c:v>1102.0151840102915</c:v>
                </c:pt>
                <c:pt idx="5">
                  <c:v>448.55974819381646</c:v>
                </c:pt>
                <c:pt idx="6">
                  <c:v>374.63128622566876</c:v>
                </c:pt>
                <c:pt idx="7">
                  <c:v>95.048791769396402</c:v>
                </c:pt>
                <c:pt idx="8">
                  <c:v>375.24063481557891</c:v>
                </c:pt>
                <c:pt idx="9">
                  <c:v>16017.937720599593</c:v>
                </c:pt>
                <c:pt idx="10">
                  <c:v>4059.6087460003569</c:v>
                </c:pt>
                <c:pt idx="11">
                  <c:v>2880.4933769747217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00-4196-841C-1F80B1B268F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Calculo_cps!$C$49:$N$49</c:f>
              <c:numCache>
                <c:formatCode>General</c:formatCode>
                <c:ptCount val="12"/>
                <c:pt idx="0">
                  <c:v>24.932018032478695</c:v>
                </c:pt>
                <c:pt idx="1">
                  <c:v>74.270880099420808</c:v>
                </c:pt>
                <c:pt idx="2">
                  <c:v>112.86022971950527</c:v>
                </c:pt>
                <c:pt idx="3">
                  <c:v>7.3368340105211498</c:v>
                </c:pt>
                <c:pt idx="4">
                  <c:v>359.02042047640066</c:v>
                </c:pt>
                <c:pt idx="5">
                  <c:v>196.35633409054196</c:v>
                </c:pt>
                <c:pt idx="6">
                  <c:v>175.09131540527841</c:v>
                </c:pt>
                <c:pt idx="7">
                  <c:v>155.88615459910031</c:v>
                </c:pt>
                <c:pt idx="8">
                  <c:v>198.10121743863371</c:v>
                </c:pt>
                <c:pt idx="9">
                  <c:v>4059.6087460003569</c:v>
                </c:pt>
                <c:pt idx="10">
                  <c:v>1321.4838300618862</c:v>
                </c:pt>
                <c:pt idx="11">
                  <c:v>989.34133385745804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00-4196-841C-1F80B1B268F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Calculo_cps!$C$50:$N$50</c:f>
              <c:numCache>
                <c:formatCode>General</c:formatCode>
                <c:ptCount val="12"/>
                <c:pt idx="0">
                  <c:v>-3.2736409881552664</c:v>
                </c:pt>
                <c:pt idx="1">
                  <c:v>-38.707057894875831</c:v>
                </c:pt>
                <c:pt idx="2">
                  <c:v>25.542398521251478</c:v>
                </c:pt>
                <c:pt idx="3">
                  <c:v>41.959253226768361</c:v>
                </c:pt>
                <c:pt idx="4">
                  <c:v>308.54926801807682</c:v>
                </c:pt>
                <c:pt idx="5">
                  <c:v>99.98701488105435</c:v>
                </c:pt>
                <c:pt idx="6">
                  <c:v>151.27840236677264</c:v>
                </c:pt>
                <c:pt idx="7">
                  <c:v>24.24740376358352</c:v>
                </c:pt>
                <c:pt idx="8">
                  <c:v>156.79906168881357</c:v>
                </c:pt>
                <c:pt idx="9">
                  <c:v>2880.4933769747217</c:v>
                </c:pt>
                <c:pt idx="10">
                  <c:v>989.34133385745804</c:v>
                </c:pt>
                <c:pt idx="11">
                  <c:v>1298.49172876793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00-4196-841C-1F80B1B268F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Calculo_cps!$C$51:$N$51</c:f>
              <c:numCache>
                <c:formatCode>General</c:formatCode>
                <c:ptCount val="12"/>
                <c:pt idx="0">
                  <c:v>34.118852052644655</c:v>
                </c:pt>
                <c:pt idx="1">
                  <c:v>421.57032205546835</c:v>
                </c:pt>
                <c:pt idx="2">
                  <c:v>627.33585743071069</c:v>
                </c:pt>
                <c:pt idx="3">
                  <c:v>84.270493733002311</c:v>
                </c:pt>
                <c:pt idx="4">
                  <c:v>2124.9317554725521</c:v>
                </c:pt>
                <c:pt idx="5">
                  <c:v>1002.9508075196985</c:v>
                </c:pt>
                <c:pt idx="6">
                  <c:v>926.90291356884757</c:v>
                </c:pt>
                <c:pt idx="7">
                  <c:v>637.33289621537995</c:v>
                </c:pt>
                <c:pt idx="8">
                  <c:v>996.42696160247067</c:v>
                </c:pt>
                <c:pt idx="9">
                  <c:v>25797.368240840893</c:v>
                </c:pt>
                <c:pt idx="10">
                  <c:v>7674.2893137915826</c:v>
                </c:pt>
                <c:pt idx="11">
                  <c:v>5934.7085431833993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00-4196-841C-1F80B1B26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1844415711"/>
        <c:axId val="1844411135"/>
        <c:axId val="1638050095"/>
      </c:bar3DChart>
      <c:catAx>
        <c:axId val="184441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4411135"/>
        <c:crosses val="autoZero"/>
        <c:auto val="1"/>
        <c:lblAlgn val="ctr"/>
        <c:lblOffset val="100"/>
        <c:noMultiLvlLbl val="0"/>
      </c:catAx>
      <c:valAx>
        <c:axId val="184441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4415711"/>
        <c:crosses val="autoZero"/>
        <c:crossBetween val="between"/>
      </c:valAx>
      <c:serAx>
        <c:axId val="16380500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4411135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Calculo_cps!$C$39:$N$39</c:f>
              <c:numCache>
                <c:formatCode>General</c:formatCode>
                <c:ptCount val="12"/>
                <c:pt idx="0">
                  <c:v>15.44572195559366</c:v>
                </c:pt>
                <c:pt idx="1">
                  <c:v>-4.6132737935727937</c:v>
                </c:pt>
                <c:pt idx="2">
                  <c:v>17.145033740059688</c:v>
                </c:pt>
                <c:pt idx="3">
                  <c:v>-7.6616262076889914</c:v>
                </c:pt>
                <c:pt idx="4">
                  <c:v>7.7486464976975826</c:v>
                </c:pt>
                <c:pt idx="5">
                  <c:v>7.3128192075595564</c:v>
                </c:pt>
                <c:pt idx="6">
                  <c:v>11.894473486706772</c:v>
                </c:pt>
                <c:pt idx="7">
                  <c:v>15.466578903809125</c:v>
                </c:pt>
                <c:pt idx="8">
                  <c:v>9.7436346020456703</c:v>
                </c:pt>
                <c:pt idx="9">
                  <c:v>-60.02153338388905</c:v>
                </c:pt>
                <c:pt idx="10">
                  <c:v>24.932018032478695</c:v>
                </c:pt>
                <c:pt idx="11">
                  <c:v>-3.2736409881552664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F-4034-A6DB-BF4A0A5CC56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Calculo_cps!$C$40:$N$40</c:f>
              <c:numCache>
                <c:formatCode>General</c:formatCode>
                <c:ptCount val="12"/>
                <c:pt idx="0">
                  <c:v>-4.6132737935727937</c:v>
                </c:pt>
                <c:pt idx="1">
                  <c:v>98.357634220850386</c:v>
                </c:pt>
                <c:pt idx="2">
                  <c:v>15.806403259836516</c:v>
                </c:pt>
                <c:pt idx="3">
                  <c:v>7.5462661030366274</c:v>
                </c:pt>
                <c:pt idx="4">
                  <c:v>6.7400616422002102</c:v>
                </c:pt>
                <c:pt idx="5">
                  <c:v>26.81667267277205</c:v>
                </c:pt>
                <c:pt idx="6">
                  <c:v>0.6762607243119837</c:v>
                </c:pt>
                <c:pt idx="7">
                  <c:v>-28.546828982804413</c:v>
                </c:pt>
                <c:pt idx="8">
                  <c:v>23.944057720401137</c:v>
                </c:pt>
                <c:pt idx="9">
                  <c:v>239.27924628389167</c:v>
                </c:pt>
                <c:pt idx="10">
                  <c:v>74.270880099420808</c:v>
                </c:pt>
                <c:pt idx="11">
                  <c:v>-38.707057894875831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F-4034-A6DB-BF4A0A5CC56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Calculo_cps!$C$41:$N$41</c:f>
              <c:numCache>
                <c:formatCode>General</c:formatCode>
                <c:ptCount val="12"/>
                <c:pt idx="0">
                  <c:v>17.145033740059688</c:v>
                </c:pt>
                <c:pt idx="1">
                  <c:v>15.806403259836516</c:v>
                </c:pt>
                <c:pt idx="2">
                  <c:v>48.807334620341884</c:v>
                </c:pt>
                <c:pt idx="3">
                  <c:v>7.1909113632936403</c:v>
                </c:pt>
                <c:pt idx="4">
                  <c:v>39.532517652903664</c:v>
                </c:pt>
                <c:pt idx="5">
                  <c:v>8.5210494054253694</c:v>
                </c:pt>
                <c:pt idx="6">
                  <c:v>20.929639791828084</c:v>
                </c:pt>
                <c:pt idx="7">
                  <c:v>14.24535602901955</c:v>
                </c:pt>
                <c:pt idx="8">
                  <c:v>8.008410346377616</c:v>
                </c:pt>
                <c:pt idx="9">
                  <c:v>308.746572980868</c:v>
                </c:pt>
                <c:pt idx="10">
                  <c:v>112.86022971950527</c:v>
                </c:pt>
                <c:pt idx="11">
                  <c:v>25.542398521251478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F-4034-A6DB-BF4A0A5CC56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Calculo_cps!$C$42:$N$42</c:f>
              <c:numCache>
                <c:formatCode>General</c:formatCode>
                <c:ptCount val="12"/>
                <c:pt idx="0">
                  <c:v>-7.6616262076889914</c:v>
                </c:pt>
                <c:pt idx="1">
                  <c:v>7.5462661030366274</c:v>
                </c:pt>
                <c:pt idx="2">
                  <c:v>7.1909113632936403</c:v>
                </c:pt>
                <c:pt idx="3">
                  <c:v>40.019887283740097</c:v>
                </c:pt>
                <c:pt idx="4">
                  <c:v>13.882792081225414</c:v>
                </c:pt>
                <c:pt idx="5">
                  <c:v>-4.3046743740931577</c:v>
                </c:pt>
                <c:pt idx="6">
                  <c:v>4.1887008667009376</c:v>
                </c:pt>
                <c:pt idx="7">
                  <c:v>22.42066551394803</c:v>
                </c:pt>
                <c:pt idx="8">
                  <c:v>-4.1369825050467774</c:v>
                </c:pt>
                <c:pt idx="9">
                  <c:v>-44.171533629403029</c:v>
                </c:pt>
                <c:pt idx="10">
                  <c:v>7.3368340105211498</c:v>
                </c:pt>
                <c:pt idx="11">
                  <c:v>41.959253226768361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F-4034-A6DB-BF4A0A5CC56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Calculo_cps!$C$43:$N$43</c:f>
              <c:numCache>
                <c:formatCode>General</c:formatCode>
                <c:ptCount val="12"/>
                <c:pt idx="0">
                  <c:v>7.7486464976975826</c:v>
                </c:pt>
                <c:pt idx="1">
                  <c:v>6.7400616422002102</c:v>
                </c:pt>
                <c:pt idx="2">
                  <c:v>39.532517652903664</c:v>
                </c:pt>
                <c:pt idx="3">
                  <c:v>13.882792081225414</c:v>
                </c:pt>
                <c:pt idx="4">
                  <c:v>109.90077937895265</c:v>
                </c:pt>
                <c:pt idx="5">
                  <c:v>38.460162384979803</c:v>
                </c:pt>
                <c:pt idx="6">
                  <c:v>50.402020250889215</c:v>
                </c:pt>
                <c:pt idx="7">
                  <c:v>40.57830217452306</c:v>
                </c:pt>
                <c:pt idx="8">
                  <c:v>48.101600904411484</c:v>
                </c:pt>
                <c:pt idx="9">
                  <c:v>1102.0151840102915</c:v>
                </c:pt>
                <c:pt idx="10">
                  <c:v>359.02042047640066</c:v>
                </c:pt>
                <c:pt idx="11">
                  <c:v>308.54926801807682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F-4034-A6DB-BF4A0A5CC56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Calculo_cps!$C$44:$N$44</c:f>
              <c:numCache>
                <c:formatCode>General</c:formatCode>
                <c:ptCount val="12"/>
                <c:pt idx="0">
                  <c:v>7.3128192075595564</c:v>
                </c:pt>
                <c:pt idx="1">
                  <c:v>26.81667267277205</c:v>
                </c:pt>
                <c:pt idx="2">
                  <c:v>8.5210494054253694</c:v>
                </c:pt>
                <c:pt idx="3">
                  <c:v>-4.3046743740931577</c:v>
                </c:pt>
                <c:pt idx="4">
                  <c:v>38.460162384979803</c:v>
                </c:pt>
                <c:pt idx="5">
                  <c:v>56.235743998242917</c:v>
                </c:pt>
                <c:pt idx="6">
                  <c:v>29.6428639260719</c:v>
                </c:pt>
                <c:pt idx="7">
                  <c:v>51.931407302697139</c:v>
                </c:pt>
                <c:pt idx="8">
                  <c:v>43.431665830630202</c:v>
                </c:pt>
                <c:pt idx="9">
                  <c:v>448.55974819381646</c:v>
                </c:pt>
                <c:pt idx="10">
                  <c:v>196.35633409054196</c:v>
                </c:pt>
                <c:pt idx="11">
                  <c:v>99.98701488105435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FF-4034-A6DB-BF4A0A5CC56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Calculo_cps!$C$45:$N$45</c:f>
              <c:numCache>
                <c:formatCode>General</c:formatCode>
                <c:ptCount val="12"/>
                <c:pt idx="0">
                  <c:v>11.894473486706772</c:v>
                </c:pt>
                <c:pt idx="1">
                  <c:v>0.6762607243119837</c:v>
                </c:pt>
                <c:pt idx="2">
                  <c:v>20.929639791828084</c:v>
                </c:pt>
                <c:pt idx="3">
                  <c:v>4.1887008667009376</c:v>
                </c:pt>
                <c:pt idx="4">
                  <c:v>50.402020250889215</c:v>
                </c:pt>
                <c:pt idx="5">
                  <c:v>29.6428639260719</c:v>
                </c:pt>
                <c:pt idx="6">
                  <c:v>34.552190662789897</c:v>
                </c:pt>
                <c:pt idx="7">
                  <c:v>36.735648947338383</c:v>
                </c:pt>
                <c:pt idx="8">
                  <c:v>36.880110914490615</c:v>
                </c:pt>
                <c:pt idx="9">
                  <c:v>374.63128622566876</c:v>
                </c:pt>
                <c:pt idx="10">
                  <c:v>175.09131540527841</c:v>
                </c:pt>
                <c:pt idx="11">
                  <c:v>151.27840236677264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FF-4034-A6DB-BF4A0A5CC56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Calculo_cps!$C$46:$N$46</c:f>
              <c:numCache>
                <c:formatCode>General</c:formatCode>
                <c:ptCount val="12"/>
                <c:pt idx="0">
                  <c:v>15.466578903809125</c:v>
                </c:pt>
                <c:pt idx="1">
                  <c:v>-28.546828982804413</c:v>
                </c:pt>
                <c:pt idx="2">
                  <c:v>14.24535602901955</c:v>
                </c:pt>
                <c:pt idx="3">
                  <c:v>22.42066551394803</c:v>
                </c:pt>
                <c:pt idx="4">
                  <c:v>40.57830217452306</c:v>
                </c:pt>
                <c:pt idx="5">
                  <c:v>51.931407302697139</c:v>
                </c:pt>
                <c:pt idx="6">
                  <c:v>36.735648947338383</c:v>
                </c:pt>
                <c:pt idx="7">
                  <c:v>170.82795130594411</c:v>
                </c:pt>
                <c:pt idx="8">
                  <c:v>38.491464888824694</c:v>
                </c:pt>
                <c:pt idx="9">
                  <c:v>95.048791769396402</c:v>
                </c:pt>
                <c:pt idx="10">
                  <c:v>155.88615459910031</c:v>
                </c:pt>
                <c:pt idx="11">
                  <c:v>24.24740376358352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FF-4034-A6DB-BF4A0A5CC56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Calculo_cps!$C$47:$N$47</c:f>
              <c:numCache>
                <c:formatCode>General</c:formatCode>
                <c:ptCount val="12"/>
                <c:pt idx="0">
                  <c:v>9.7436346020456703</c:v>
                </c:pt>
                <c:pt idx="1">
                  <c:v>23.944057720401137</c:v>
                </c:pt>
                <c:pt idx="2">
                  <c:v>8.008410346377616</c:v>
                </c:pt>
                <c:pt idx="3">
                  <c:v>-4.1369825050467774</c:v>
                </c:pt>
                <c:pt idx="4">
                  <c:v>48.101600904411484</c:v>
                </c:pt>
                <c:pt idx="5">
                  <c:v>43.431665830630202</c:v>
                </c:pt>
                <c:pt idx="6">
                  <c:v>36.880110914490615</c:v>
                </c:pt>
                <c:pt idx="7">
                  <c:v>38.491464888824694</c:v>
                </c:pt>
                <c:pt idx="8">
                  <c:v>61.822084957309734</c:v>
                </c:pt>
                <c:pt idx="9">
                  <c:v>375.24063481557891</c:v>
                </c:pt>
                <c:pt idx="10">
                  <c:v>198.10121743863371</c:v>
                </c:pt>
                <c:pt idx="11">
                  <c:v>156.79906168881357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FF-4034-A6DB-BF4A0A5CC56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Calculo_cps!$C$48:$N$48</c:f>
              <c:numCache>
                <c:formatCode>General</c:formatCode>
                <c:ptCount val="12"/>
                <c:pt idx="0">
                  <c:v>-60.02153338388905</c:v>
                </c:pt>
                <c:pt idx="1">
                  <c:v>239.27924628389167</c:v>
                </c:pt>
                <c:pt idx="2">
                  <c:v>308.746572980868</c:v>
                </c:pt>
                <c:pt idx="3">
                  <c:v>-44.171533629403029</c:v>
                </c:pt>
                <c:pt idx="4">
                  <c:v>1102.0151840102915</c:v>
                </c:pt>
                <c:pt idx="5">
                  <c:v>448.55974819381646</c:v>
                </c:pt>
                <c:pt idx="6">
                  <c:v>374.63128622566876</c:v>
                </c:pt>
                <c:pt idx="7">
                  <c:v>95.048791769396402</c:v>
                </c:pt>
                <c:pt idx="8">
                  <c:v>375.24063481557891</c:v>
                </c:pt>
                <c:pt idx="9">
                  <c:v>16017.937720599593</c:v>
                </c:pt>
                <c:pt idx="10">
                  <c:v>4059.6087460003569</c:v>
                </c:pt>
                <c:pt idx="11">
                  <c:v>2880.4933769747217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FF-4034-A6DB-BF4A0A5CC56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Calculo_cps!$C$49:$N$49</c:f>
              <c:numCache>
                <c:formatCode>General</c:formatCode>
                <c:ptCount val="12"/>
                <c:pt idx="0">
                  <c:v>24.932018032478695</c:v>
                </c:pt>
                <c:pt idx="1">
                  <c:v>74.270880099420808</c:v>
                </c:pt>
                <c:pt idx="2">
                  <c:v>112.86022971950527</c:v>
                </c:pt>
                <c:pt idx="3">
                  <c:v>7.3368340105211498</c:v>
                </c:pt>
                <c:pt idx="4">
                  <c:v>359.02042047640066</c:v>
                </c:pt>
                <c:pt idx="5">
                  <c:v>196.35633409054196</c:v>
                </c:pt>
                <c:pt idx="6">
                  <c:v>175.09131540527841</c:v>
                </c:pt>
                <c:pt idx="7">
                  <c:v>155.88615459910031</c:v>
                </c:pt>
                <c:pt idx="8">
                  <c:v>198.10121743863371</c:v>
                </c:pt>
                <c:pt idx="9">
                  <c:v>4059.6087460003569</c:v>
                </c:pt>
                <c:pt idx="10">
                  <c:v>1321.4838300618862</c:v>
                </c:pt>
                <c:pt idx="11">
                  <c:v>989.34133385745804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FF-4034-A6DB-BF4A0A5CC56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Calculo_cps!$C$50:$N$50</c:f>
              <c:numCache>
                <c:formatCode>General</c:formatCode>
                <c:ptCount val="12"/>
                <c:pt idx="0">
                  <c:v>-3.2736409881552664</c:v>
                </c:pt>
                <c:pt idx="1">
                  <c:v>-38.707057894875831</c:v>
                </c:pt>
                <c:pt idx="2">
                  <c:v>25.542398521251478</c:v>
                </c:pt>
                <c:pt idx="3">
                  <c:v>41.959253226768361</c:v>
                </c:pt>
                <c:pt idx="4">
                  <c:v>308.54926801807682</c:v>
                </c:pt>
                <c:pt idx="5">
                  <c:v>99.98701488105435</c:v>
                </c:pt>
                <c:pt idx="6">
                  <c:v>151.27840236677264</c:v>
                </c:pt>
                <c:pt idx="7">
                  <c:v>24.24740376358352</c:v>
                </c:pt>
                <c:pt idx="8">
                  <c:v>156.79906168881357</c:v>
                </c:pt>
                <c:pt idx="9">
                  <c:v>2880.4933769747217</c:v>
                </c:pt>
                <c:pt idx="10">
                  <c:v>989.34133385745804</c:v>
                </c:pt>
                <c:pt idx="11">
                  <c:v>1298.49172876793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FF-4034-A6DB-BF4A0A5CC56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Calculo_cps!$C$51:$N$51</c:f>
              <c:numCache>
                <c:formatCode>General</c:formatCode>
                <c:ptCount val="12"/>
                <c:pt idx="0">
                  <c:v>34.118852052644655</c:v>
                </c:pt>
                <c:pt idx="1">
                  <c:v>421.57032205546835</c:v>
                </c:pt>
                <c:pt idx="2">
                  <c:v>627.33585743071069</c:v>
                </c:pt>
                <c:pt idx="3">
                  <c:v>84.270493733002311</c:v>
                </c:pt>
                <c:pt idx="4">
                  <c:v>2124.9317554725521</c:v>
                </c:pt>
                <c:pt idx="5">
                  <c:v>1002.9508075196985</c:v>
                </c:pt>
                <c:pt idx="6">
                  <c:v>926.90291356884757</c:v>
                </c:pt>
                <c:pt idx="7">
                  <c:v>637.33289621537995</c:v>
                </c:pt>
                <c:pt idx="8">
                  <c:v>996.42696160247067</c:v>
                </c:pt>
                <c:pt idx="9">
                  <c:v>25797.368240840893</c:v>
                </c:pt>
                <c:pt idx="10">
                  <c:v>7674.2893137915826</c:v>
                </c:pt>
                <c:pt idx="11">
                  <c:v>5934.7085431833993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FF-4034-A6DB-BF4A0A5CC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1844415711"/>
        <c:axId val="1844411135"/>
        <c:axId val="1638050095"/>
      </c:bar3DChart>
      <c:catAx>
        <c:axId val="184441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4411135"/>
        <c:crosses val="autoZero"/>
        <c:auto val="1"/>
        <c:lblAlgn val="ctr"/>
        <c:lblOffset val="100"/>
        <c:noMultiLvlLbl val="0"/>
      </c:catAx>
      <c:valAx>
        <c:axId val="184441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4415711"/>
        <c:crosses val="autoZero"/>
        <c:crossBetween val="between"/>
      </c:valAx>
      <c:serAx>
        <c:axId val="16380500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4411135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Calculo_cps!$C$39:$N$39</c:f>
              <c:numCache>
                <c:formatCode>General</c:formatCode>
                <c:ptCount val="12"/>
                <c:pt idx="0">
                  <c:v>15.44572195559366</c:v>
                </c:pt>
                <c:pt idx="1">
                  <c:v>-4.6132737935727937</c:v>
                </c:pt>
                <c:pt idx="2">
                  <c:v>17.145033740059688</c:v>
                </c:pt>
                <c:pt idx="3">
                  <c:v>-7.6616262076889914</c:v>
                </c:pt>
                <c:pt idx="4">
                  <c:v>7.7486464976975826</c:v>
                </c:pt>
                <c:pt idx="5">
                  <c:v>7.3128192075595564</c:v>
                </c:pt>
                <c:pt idx="6">
                  <c:v>11.894473486706772</c:v>
                </c:pt>
                <c:pt idx="7">
                  <c:v>15.466578903809125</c:v>
                </c:pt>
                <c:pt idx="8">
                  <c:v>9.7436346020456703</c:v>
                </c:pt>
                <c:pt idx="9">
                  <c:v>-60.02153338388905</c:v>
                </c:pt>
                <c:pt idx="10">
                  <c:v>24.932018032478695</c:v>
                </c:pt>
                <c:pt idx="11">
                  <c:v>-3.2736409881552664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B-436E-A418-7A55444D1F4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Calculo_cps!$C$40:$N$40</c:f>
              <c:numCache>
                <c:formatCode>General</c:formatCode>
                <c:ptCount val="12"/>
                <c:pt idx="0">
                  <c:v>-4.6132737935727937</c:v>
                </c:pt>
                <c:pt idx="1">
                  <c:v>98.357634220850386</c:v>
                </c:pt>
                <c:pt idx="2">
                  <c:v>15.806403259836516</c:v>
                </c:pt>
                <c:pt idx="3">
                  <c:v>7.5462661030366274</c:v>
                </c:pt>
                <c:pt idx="4">
                  <c:v>6.7400616422002102</c:v>
                </c:pt>
                <c:pt idx="5">
                  <c:v>26.81667267277205</c:v>
                </c:pt>
                <c:pt idx="6">
                  <c:v>0.6762607243119837</c:v>
                </c:pt>
                <c:pt idx="7">
                  <c:v>-28.546828982804413</c:v>
                </c:pt>
                <c:pt idx="8">
                  <c:v>23.944057720401137</c:v>
                </c:pt>
                <c:pt idx="9">
                  <c:v>239.27924628389167</c:v>
                </c:pt>
                <c:pt idx="10">
                  <c:v>74.270880099420808</c:v>
                </c:pt>
                <c:pt idx="11">
                  <c:v>-38.707057894875831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B-436E-A418-7A55444D1F4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Calculo_cps!$C$41:$N$41</c:f>
              <c:numCache>
                <c:formatCode>General</c:formatCode>
                <c:ptCount val="12"/>
                <c:pt idx="0">
                  <c:v>17.145033740059688</c:v>
                </c:pt>
                <c:pt idx="1">
                  <c:v>15.806403259836516</c:v>
                </c:pt>
                <c:pt idx="2">
                  <c:v>48.807334620341884</c:v>
                </c:pt>
                <c:pt idx="3">
                  <c:v>7.1909113632936403</c:v>
                </c:pt>
                <c:pt idx="4">
                  <c:v>39.532517652903664</c:v>
                </c:pt>
                <c:pt idx="5">
                  <c:v>8.5210494054253694</c:v>
                </c:pt>
                <c:pt idx="6">
                  <c:v>20.929639791828084</c:v>
                </c:pt>
                <c:pt idx="7">
                  <c:v>14.24535602901955</c:v>
                </c:pt>
                <c:pt idx="8">
                  <c:v>8.008410346377616</c:v>
                </c:pt>
                <c:pt idx="9">
                  <c:v>308.746572980868</c:v>
                </c:pt>
                <c:pt idx="10">
                  <c:v>112.86022971950527</c:v>
                </c:pt>
                <c:pt idx="11">
                  <c:v>25.542398521251478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B-436E-A418-7A55444D1F4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Calculo_cps!$C$42:$N$42</c:f>
              <c:numCache>
                <c:formatCode>General</c:formatCode>
                <c:ptCount val="12"/>
                <c:pt idx="0">
                  <c:v>-7.6616262076889914</c:v>
                </c:pt>
                <c:pt idx="1">
                  <c:v>7.5462661030366274</c:v>
                </c:pt>
                <c:pt idx="2">
                  <c:v>7.1909113632936403</c:v>
                </c:pt>
                <c:pt idx="3">
                  <c:v>40.019887283740097</c:v>
                </c:pt>
                <c:pt idx="4">
                  <c:v>13.882792081225414</c:v>
                </c:pt>
                <c:pt idx="5">
                  <c:v>-4.3046743740931577</c:v>
                </c:pt>
                <c:pt idx="6">
                  <c:v>4.1887008667009376</c:v>
                </c:pt>
                <c:pt idx="7">
                  <c:v>22.42066551394803</c:v>
                </c:pt>
                <c:pt idx="8">
                  <c:v>-4.1369825050467774</c:v>
                </c:pt>
                <c:pt idx="9">
                  <c:v>-44.171533629403029</c:v>
                </c:pt>
                <c:pt idx="10">
                  <c:v>7.3368340105211498</c:v>
                </c:pt>
                <c:pt idx="11">
                  <c:v>41.959253226768361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1B-436E-A418-7A55444D1F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Calculo_cps!$C$43:$N$43</c:f>
              <c:numCache>
                <c:formatCode>General</c:formatCode>
                <c:ptCount val="12"/>
                <c:pt idx="0">
                  <c:v>7.7486464976975826</c:v>
                </c:pt>
                <c:pt idx="1">
                  <c:v>6.7400616422002102</c:v>
                </c:pt>
                <c:pt idx="2">
                  <c:v>39.532517652903664</c:v>
                </c:pt>
                <c:pt idx="3">
                  <c:v>13.882792081225414</c:v>
                </c:pt>
                <c:pt idx="4">
                  <c:v>109.90077937895265</c:v>
                </c:pt>
                <c:pt idx="5">
                  <c:v>38.460162384979803</c:v>
                </c:pt>
                <c:pt idx="6">
                  <c:v>50.402020250889215</c:v>
                </c:pt>
                <c:pt idx="7">
                  <c:v>40.57830217452306</c:v>
                </c:pt>
                <c:pt idx="8">
                  <c:v>48.101600904411484</c:v>
                </c:pt>
                <c:pt idx="9">
                  <c:v>1102.0151840102915</c:v>
                </c:pt>
                <c:pt idx="10">
                  <c:v>359.02042047640066</c:v>
                </c:pt>
                <c:pt idx="11">
                  <c:v>308.54926801807682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1B-436E-A418-7A55444D1F4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Calculo_cps!$C$44:$N$44</c:f>
              <c:numCache>
                <c:formatCode>General</c:formatCode>
                <c:ptCount val="12"/>
                <c:pt idx="0">
                  <c:v>7.3128192075595564</c:v>
                </c:pt>
                <c:pt idx="1">
                  <c:v>26.81667267277205</c:v>
                </c:pt>
                <c:pt idx="2">
                  <c:v>8.5210494054253694</c:v>
                </c:pt>
                <c:pt idx="3">
                  <c:v>-4.3046743740931577</c:v>
                </c:pt>
                <c:pt idx="4">
                  <c:v>38.460162384979803</c:v>
                </c:pt>
                <c:pt idx="5">
                  <c:v>56.235743998242917</c:v>
                </c:pt>
                <c:pt idx="6">
                  <c:v>29.6428639260719</c:v>
                </c:pt>
                <c:pt idx="7">
                  <c:v>51.931407302697139</c:v>
                </c:pt>
                <c:pt idx="8">
                  <c:v>43.431665830630202</c:v>
                </c:pt>
                <c:pt idx="9">
                  <c:v>448.55974819381646</c:v>
                </c:pt>
                <c:pt idx="10">
                  <c:v>196.35633409054196</c:v>
                </c:pt>
                <c:pt idx="11">
                  <c:v>99.98701488105435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1B-436E-A418-7A55444D1F4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Calculo_cps!$C$45:$N$45</c:f>
              <c:numCache>
                <c:formatCode>General</c:formatCode>
                <c:ptCount val="12"/>
                <c:pt idx="0">
                  <c:v>11.894473486706772</c:v>
                </c:pt>
                <c:pt idx="1">
                  <c:v>0.6762607243119837</c:v>
                </c:pt>
                <c:pt idx="2">
                  <c:v>20.929639791828084</c:v>
                </c:pt>
                <c:pt idx="3">
                  <c:v>4.1887008667009376</c:v>
                </c:pt>
                <c:pt idx="4">
                  <c:v>50.402020250889215</c:v>
                </c:pt>
                <c:pt idx="5">
                  <c:v>29.6428639260719</c:v>
                </c:pt>
                <c:pt idx="6">
                  <c:v>34.552190662789897</c:v>
                </c:pt>
                <c:pt idx="7">
                  <c:v>36.735648947338383</c:v>
                </c:pt>
                <c:pt idx="8">
                  <c:v>36.880110914490615</c:v>
                </c:pt>
                <c:pt idx="9">
                  <c:v>374.63128622566876</c:v>
                </c:pt>
                <c:pt idx="10">
                  <c:v>175.09131540527841</c:v>
                </c:pt>
                <c:pt idx="11">
                  <c:v>151.27840236677264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1B-436E-A418-7A55444D1F4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Calculo_cps!$C$46:$N$46</c:f>
              <c:numCache>
                <c:formatCode>General</c:formatCode>
                <c:ptCount val="12"/>
                <c:pt idx="0">
                  <c:v>15.466578903809125</c:v>
                </c:pt>
                <c:pt idx="1">
                  <c:v>-28.546828982804413</c:v>
                </c:pt>
                <c:pt idx="2">
                  <c:v>14.24535602901955</c:v>
                </c:pt>
                <c:pt idx="3">
                  <c:v>22.42066551394803</c:v>
                </c:pt>
                <c:pt idx="4">
                  <c:v>40.57830217452306</c:v>
                </c:pt>
                <c:pt idx="5">
                  <c:v>51.931407302697139</c:v>
                </c:pt>
                <c:pt idx="6">
                  <c:v>36.735648947338383</c:v>
                </c:pt>
                <c:pt idx="7">
                  <c:v>170.82795130594411</c:v>
                </c:pt>
                <c:pt idx="8">
                  <c:v>38.491464888824694</c:v>
                </c:pt>
                <c:pt idx="9">
                  <c:v>95.048791769396402</c:v>
                </c:pt>
                <c:pt idx="10">
                  <c:v>155.88615459910031</c:v>
                </c:pt>
                <c:pt idx="11">
                  <c:v>24.24740376358352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1B-436E-A418-7A55444D1F4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Calculo_cps!$C$47:$N$47</c:f>
              <c:numCache>
                <c:formatCode>General</c:formatCode>
                <c:ptCount val="12"/>
                <c:pt idx="0">
                  <c:v>9.7436346020456703</c:v>
                </c:pt>
                <c:pt idx="1">
                  <c:v>23.944057720401137</c:v>
                </c:pt>
                <c:pt idx="2">
                  <c:v>8.008410346377616</c:v>
                </c:pt>
                <c:pt idx="3">
                  <c:v>-4.1369825050467774</c:v>
                </c:pt>
                <c:pt idx="4">
                  <c:v>48.101600904411484</c:v>
                </c:pt>
                <c:pt idx="5">
                  <c:v>43.431665830630202</c:v>
                </c:pt>
                <c:pt idx="6">
                  <c:v>36.880110914490615</c:v>
                </c:pt>
                <c:pt idx="7">
                  <c:v>38.491464888824694</c:v>
                </c:pt>
                <c:pt idx="8">
                  <c:v>61.822084957309734</c:v>
                </c:pt>
                <c:pt idx="9">
                  <c:v>375.24063481557891</c:v>
                </c:pt>
                <c:pt idx="10">
                  <c:v>198.10121743863371</c:v>
                </c:pt>
                <c:pt idx="11">
                  <c:v>156.79906168881357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1B-436E-A418-7A55444D1F4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Calculo_cps!$C$48:$N$48</c:f>
              <c:numCache>
                <c:formatCode>General</c:formatCode>
                <c:ptCount val="12"/>
                <c:pt idx="0">
                  <c:v>-60.02153338388905</c:v>
                </c:pt>
                <c:pt idx="1">
                  <c:v>239.27924628389167</c:v>
                </c:pt>
                <c:pt idx="2">
                  <c:v>308.746572980868</c:v>
                </c:pt>
                <c:pt idx="3">
                  <c:v>-44.171533629403029</c:v>
                </c:pt>
                <c:pt idx="4">
                  <c:v>1102.0151840102915</c:v>
                </c:pt>
                <c:pt idx="5">
                  <c:v>448.55974819381646</c:v>
                </c:pt>
                <c:pt idx="6">
                  <c:v>374.63128622566876</c:v>
                </c:pt>
                <c:pt idx="7">
                  <c:v>95.048791769396402</c:v>
                </c:pt>
                <c:pt idx="8">
                  <c:v>375.24063481557891</c:v>
                </c:pt>
                <c:pt idx="9">
                  <c:v>16017.937720599593</c:v>
                </c:pt>
                <c:pt idx="10">
                  <c:v>4059.6087460003569</c:v>
                </c:pt>
                <c:pt idx="11">
                  <c:v>2880.4933769747217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1B-436E-A418-7A55444D1F4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Calculo_cps!$C$49:$N$49</c:f>
              <c:numCache>
                <c:formatCode>General</c:formatCode>
                <c:ptCount val="12"/>
                <c:pt idx="0">
                  <c:v>24.932018032478695</c:v>
                </c:pt>
                <c:pt idx="1">
                  <c:v>74.270880099420808</c:v>
                </c:pt>
                <c:pt idx="2">
                  <c:v>112.86022971950527</c:v>
                </c:pt>
                <c:pt idx="3">
                  <c:v>7.3368340105211498</c:v>
                </c:pt>
                <c:pt idx="4">
                  <c:v>359.02042047640066</c:v>
                </c:pt>
                <c:pt idx="5">
                  <c:v>196.35633409054196</c:v>
                </c:pt>
                <c:pt idx="6">
                  <c:v>175.09131540527841</c:v>
                </c:pt>
                <c:pt idx="7">
                  <c:v>155.88615459910031</c:v>
                </c:pt>
                <c:pt idx="8">
                  <c:v>198.10121743863371</c:v>
                </c:pt>
                <c:pt idx="9">
                  <c:v>4059.6087460003569</c:v>
                </c:pt>
                <c:pt idx="10">
                  <c:v>1321.4838300618862</c:v>
                </c:pt>
                <c:pt idx="11">
                  <c:v>989.34133385745804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1B-436E-A418-7A55444D1F4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Calculo_cps!$C$50:$N$50</c:f>
              <c:numCache>
                <c:formatCode>General</c:formatCode>
                <c:ptCount val="12"/>
                <c:pt idx="0">
                  <c:v>-3.2736409881552664</c:v>
                </c:pt>
                <c:pt idx="1">
                  <c:v>-38.707057894875831</c:v>
                </c:pt>
                <c:pt idx="2">
                  <c:v>25.542398521251478</c:v>
                </c:pt>
                <c:pt idx="3">
                  <c:v>41.959253226768361</c:v>
                </c:pt>
                <c:pt idx="4">
                  <c:v>308.54926801807682</c:v>
                </c:pt>
                <c:pt idx="5">
                  <c:v>99.98701488105435</c:v>
                </c:pt>
                <c:pt idx="6">
                  <c:v>151.27840236677264</c:v>
                </c:pt>
                <c:pt idx="7">
                  <c:v>24.24740376358352</c:v>
                </c:pt>
                <c:pt idx="8">
                  <c:v>156.79906168881357</c:v>
                </c:pt>
                <c:pt idx="9">
                  <c:v>2880.4933769747217</c:v>
                </c:pt>
                <c:pt idx="10">
                  <c:v>989.34133385745804</c:v>
                </c:pt>
                <c:pt idx="11">
                  <c:v>1298.49172876793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1B-436E-A418-7A55444D1F4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Calculo_cps!$C$51:$N$51</c:f>
              <c:numCache>
                <c:formatCode>General</c:formatCode>
                <c:ptCount val="12"/>
                <c:pt idx="0">
                  <c:v>34.118852052644655</c:v>
                </c:pt>
                <c:pt idx="1">
                  <c:v>421.57032205546835</c:v>
                </c:pt>
                <c:pt idx="2">
                  <c:v>627.33585743071069</c:v>
                </c:pt>
                <c:pt idx="3">
                  <c:v>84.270493733002311</c:v>
                </c:pt>
                <c:pt idx="4">
                  <c:v>2124.9317554725521</c:v>
                </c:pt>
                <c:pt idx="5">
                  <c:v>1002.9508075196985</c:v>
                </c:pt>
                <c:pt idx="6">
                  <c:v>926.90291356884757</c:v>
                </c:pt>
                <c:pt idx="7">
                  <c:v>637.33289621537995</c:v>
                </c:pt>
                <c:pt idx="8">
                  <c:v>996.42696160247067</c:v>
                </c:pt>
                <c:pt idx="9">
                  <c:v>25797.368240840893</c:v>
                </c:pt>
                <c:pt idx="10">
                  <c:v>7674.2893137915826</c:v>
                </c:pt>
                <c:pt idx="11">
                  <c:v>5934.7085431833993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1B-436E-A418-7A55444D1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1844415711"/>
        <c:axId val="1844411135"/>
        <c:axId val="1638050095"/>
      </c:bar3DChart>
      <c:catAx>
        <c:axId val="184441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4411135"/>
        <c:crosses val="autoZero"/>
        <c:auto val="1"/>
        <c:lblAlgn val="ctr"/>
        <c:lblOffset val="100"/>
        <c:noMultiLvlLbl val="0"/>
      </c:catAx>
      <c:valAx>
        <c:axId val="184441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4415711"/>
        <c:crosses val="autoZero"/>
        <c:crossBetween val="between"/>
      </c:valAx>
      <c:serAx>
        <c:axId val="16380500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4411135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Calculo_cps!$C$39:$N$39</c:f>
              <c:numCache>
                <c:formatCode>General</c:formatCode>
                <c:ptCount val="12"/>
                <c:pt idx="0">
                  <c:v>15.44572195559366</c:v>
                </c:pt>
                <c:pt idx="1">
                  <c:v>-4.6132737935727937</c:v>
                </c:pt>
                <c:pt idx="2">
                  <c:v>17.145033740059688</c:v>
                </c:pt>
                <c:pt idx="3">
                  <c:v>-7.6616262076889914</c:v>
                </c:pt>
                <c:pt idx="4">
                  <c:v>7.7486464976975826</c:v>
                </c:pt>
                <c:pt idx="5">
                  <c:v>7.3128192075595564</c:v>
                </c:pt>
                <c:pt idx="6">
                  <c:v>11.894473486706772</c:v>
                </c:pt>
                <c:pt idx="7">
                  <c:v>15.466578903809125</c:v>
                </c:pt>
                <c:pt idx="8">
                  <c:v>9.7436346020456703</c:v>
                </c:pt>
                <c:pt idx="9">
                  <c:v>-60.02153338388905</c:v>
                </c:pt>
                <c:pt idx="10">
                  <c:v>24.932018032478695</c:v>
                </c:pt>
                <c:pt idx="11">
                  <c:v>-3.2736409881552664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7-47DD-B080-015F1F06579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Calculo_cps!$C$40:$N$40</c:f>
              <c:numCache>
                <c:formatCode>General</c:formatCode>
                <c:ptCount val="12"/>
                <c:pt idx="0">
                  <c:v>-4.6132737935727937</c:v>
                </c:pt>
                <c:pt idx="1">
                  <c:v>98.357634220850386</c:v>
                </c:pt>
                <c:pt idx="2">
                  <c:v>15.806403259836516</c:v>
                </c:pt>
                <c:pt idx="3">
                  <c:v>7.5462661030366274</c:v>
                </c:pt>
                <c:pt idx="4">
                  <c:v>6.7400616422002102</c:v>
                </c:pt>
                <c:pt idx="5">
                  <c:v>26.81667267277205</c:v>
                </c:pt>
                <c:pt idx="6">
                  <c:v>0.6762607243119837</c:v>
                </c:pt>
                <c:pt idx="7">
                  <c:v>-28.546828982804413</c:v>
                </c:pt>
                <c:pt idx="8">
                  <c:v>23.944057720401137</c:v>
                </c:pt>
                <c:pt idx="9">
                  <c:v>239.27924628389167</c:v>
                </c:pt>
                <c:pt idx="10">
                  <c:v>74.270880099420808</c:v>
                </c:pt>
                <c:pt idx="11">
                  <c:v>-38.707057894875831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7-47DD-B080-015F1F06579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Calculo_cps!$C$41:$N$41</c:f>
              <c:numCache>
                <c:formatCode>General</c:formatCode>
                <c:ptCount val="12"/>
                <c:pt idx="0">
                  <c:v>17.145033740059688</c:v>
                </c:pt>
                <c:pt idx="1">
                  <c:v>15.806403259836516</c:v>
                </c:pt>
                <c:pt idx="2">
                  <c:v>48.807334620341884</c:v>
                </c:pt>
                <c:pt idx="3">
                  <c:v>7.1909113632936403</c:v>
                </c:pt>
                <c:pt idx="4">
                  <c:v>39.532517652903664</c:v>
                </c:pt>
                <c:pt idx="5">
                  <c:v>8.5210494054253694</c:v>
                </c:pt>
                <c:pt idx="6">
                  <c:v>20.929639791828084</c:v>
                </c:pt>
                <c:pt idx="7">
                  <c:v>14.24535602901955</c:v>
                </c:pt>
                <c:pt idx="8">
                  <c:v>8.008410346377616</c:v>
                </c:pt>
                <c:pt idx="9">
                  <c:v>308.746572980868</c:v>
                </c:pt>
                <c:pt idx="10">
                  <c:v>112.86022971950527</c:v>
                </c:pt>
                <c:pt idx="11">
                  <c:v>25.542398521251478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7-47DD-B080-015F1F06579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Calculo_cps!$C$42:$N$42</c:f>
              <c:numCache>
                <c:formatCode>General</c:formatCode>
                <c:ptCount val="12"/>
                <c:pt idx="0">
                  <c:v>-7.6616262076889914</c:v>
                </c:pt>
                <c:pt idx="1">
                  <c:v>7.5462661030366274</c:v>
                </c:pt>
                <c:pt idx="2">
                  <c:v>7.1909113632936403</c:v>
                </c:pt>
                <c:pt idx="3">
                  <c:v>40.019887283740097</c:v>
                </c:pt>
                <c:pt idx="4">
                  <c:v>13.882792081225414</c:v>
                </c:pt>
                <c:pt idx="5">
                  <c:v>-4.3046743740931577</c:v>
                </c:pt>
                <c:pt idx="6">
                  <c:v>4.1887008667009376</c:v>
                </c:pt>
                <c:pt idx="7">
                  <c:v>22.42066551394803</c:v>
                </c:pt>
                <c:pt idx="8">
                  <c:v>-4.1369825050467774</c:v>
                </c:pt>
                <c:pt idx="9">
                  <c:v>-44.171533629403029</c:v>
                </c:pt>
                <c:pt idx="10">
                  <c:v>7.3368340105211498</c:v>
                </c:pt>
                <c:pt idx="11">
                  <c:v>41.959253226768361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7-47DD-B080-015F1F06579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Calculo_cps!$C$43:$N$43</c:f>
              <c:numCache>
                <c:formatCode>General</c:formatCode>
                <c:ptCount val="12"/>
                <c:pt idx="0">
                  <c:v>7.7486464976975826</c:v>
                </c:pt>
                <c:pt idx="1">
                  <c:v>6.7400616422002102</c:v>
                </c:pt>
                <c:pt idx="2">
                  <c:v>39.532517652903664</c:v>
                </c:pt>
                <c:pt idx="3">
                  <c:v>13.882792081225414</c:v>
                </c:pt>
                <c:pt idx="4">
                  <c:v>109.90077937895265</c:v>
                </c:pt>
                <c:pt idx="5">
                  <c:v>38.460162384979803</c:v>
                </c:pt>
                <c:pt idx="6">
                  <c:v>50.402020250889215</c:v>
                </c:pt>
                <c:pt idx="7">
                  <c:v>40.57830217452306</c:v>
                </c:pt>
                <c:pt idx="8">
                  <c:v>48.101600904411484</c:v>
                </c:pt>
                <c:pt idx="9">
                  <c:v>1102.0151840102915</c:v>
                </c:pt>
                <c:pt idx="10">
                  <c:v>359.02042047640066</c:v>
                </c:pt>
                <c:pt idx="11">
                  <c:v>308.54926801807682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7-47DD-B080-015F1F06579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Calculo_cps!$C$44:$N$44</c:f>
              <c:numCache>
                <c:formatCode>General</c:formatCode>
                <c:ptCount val="12"/>
                <c:pt idx="0">
                  <c:v>7.3128192075595564</c:v>
                </c:pt>
                <c:pt idx="1">
                  <c:v>26.81667267277205</c:v>
                </c:pt>
                <c:pt idx="2">
                  <c:v>8.5210494054253694</c:v>
                </c:pt>
                <c:pt idx="3">
                  <c:v>-4.3046743740931577</c:v>
                </c:pt>
                <c:pt idx="4">
                  <c:v>38.460162384979803</c:v>
                </c:pt>
                <c:pt idx="5">
                  <c:v>56.235743998242917</c:v>
                </c:pt>
                <c:pt idx="6">
                  <c:v>29.6428639260719</c:v>
                </c:pt>
                <c:pt idx="7">
                  <c:v>51.931407302697139</c:v>
                </c:pt>
                <c:pt idx="8">
                  <c:v>43.431665830630202</c:v>
                </c:pt>
                <c:pt idx="9">
                  <c:v>448.55974819381646</c:v>
                </c:pt>
                <c:pt idx="10">
                  <c:v>196.35633409054196</c:v>
                </c:pt>
                <c:pt idx="11">
                  <c:v>99.98701488105435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7-47DD-B080-015F1F06579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Calculo_cps!$C$45:$N$45</c:f>
              <c:numCache>
                <c:formatCode>General</c:formatCode>
                <c:ptCount val="12"/>
                <c:pt idx="0">
                  <c:v>11.894473486706772</c:v>
                </c:pt>
                <c:pt idx="1">
                  <c:v>0.6762607243119837</c:v>
                </c:pt>
                <c:pt idx="2">
                  <c:v>20.929639791828084</c:v>
                </c:pt>
                <c:pt idx="3">
                  <c:v>4.1887008667009376</c:v>
                </c:pt>
                <c:pt idx="4">
                  <c:v>50.402020250889215</c:v>
                </c:pt>
                <c:pt idx="5">
                  <c:v>29.6428639260719</c:v>
                </c:pt>
                <c:pt idx="6">
                  <c:v>34.552190662789897</c:v>
                </c:pt>
                <c:pt idx="7">
                  <c:v>36.735648947338383</c:v>
                </c:pt>
                <c:pt idx="8">
                  <c:v>36.880110914490615</c:v>
                </c:pt>
                <c:pt idx="9">
                  <c:v>374.63128622566876</c:v>
                </c:pt>
                <c:pt idx="10">
                  <c:v>175.09131540527841</c:v>
                </c:pt>
                <c:pt idx="11">
                  <c:v>151.27840236677264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C7-47DD-B080-015F1F06579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Calculo_cps!$C$46:$N$46</c:f>
              <c:numCache>
                <c:formatCode>General</c:formatCode>
                <c:ptCount val="12"/>
                <c:pt idx="0">
                  <c:v>15.466578903809125</c:v>
                </c:pt>
                <c:pt idx="1">
                  <c:v>-28.546828982804413</c:v>
                </c:pt>
                <c:pt idx="2">
                  <c:v>14.24535602901955</c:v>
                </c:pt>
                <c:pt idx="3">
                  <c:v>22.42066551394803</c:v>
                </c:pt>
                <c:pt idx="4">
                  <c:v>40.57830217452306</c:v>
                </c:pt>
                <c:pt idx="5">
                  <c:v>51.931407302697139</c:v>
                </c:pt>
                <c:pt idx="6">
                  <c:v>36.735648947338383</c:v>
                </c:pt>
                <c:pt idx="7">
                  <c:v>170.82795130594411</c:v>
                </c:pt>
                <c:pt idx="8">
                  <c:v>38.491464888824694</c:v>
                </c:pt>
                <c:pt idx="9">
                  <c:v>95.048791769396402</c:v>
                </c:pt>
                <c:pt idx="10">
                  <c:v>155.88615459910031</c:v>
                </c:pt>
                <c:pt idx="11">
                  <c:v>24.24740376358352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C7-47DD-B080-015F1F06579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Calculo_cps!$C$47:$N$47</c:f>
              <c:numCache>
                <c:formatCode>General</c:formatCode>
                <c:ptCount val="12"/>
                <c:pt idx="0">
                  <c:v>9.7436346020456703</c:v>
                </c:pt>
                <c:pt idx="1">
                  <c:v>23.944057720401137</c:v>
                </c:pt>
                <c:pt idx="2">
                  <c:v>8.008410346377616</c:v>
                </c:pt>
                <c:pt idx="3">
                  <c:v>-4.1369825050467774</c:v>
                </c:pt>
                <c:pt idx="4">
                  <c:v>48.101600904411484</c:v>
                </c:pt>
                <c:pt idx="5">
                  <c:v>43.431665830630202</c:v>
                </c:pt>
                <c:pt idx="6">
                  <c:v>36.880110914490615</c:v>
                </c:pt>
                <c:pt idx="7">
                  <c:v>38.491464888824694</c:v>
                </c:pt>
                <c:pt idx="8">
                  <c:v>61.822084957309734</c:v>
                </c:pt>
                <c:pt idx="9">
                  <c:v>375.24063481557891</c:v>
                </c:pt>
                <c:pt idx="10">
                  <c:v>198.10121743863371</c:v>
                </c:pt>
                <c:pt idx="11">
                  <c:v>156.79906168881357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C7-47DD-B080-015F1F06579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Calculo_cps!$C$48:$N$48</c:f>
              <c:numCache>
                <c:formatCode>General</c:formatCode>
                <c:ptCount val="12"/>
                <c:pt idx="0">
                  <c:v>-60.02153338388905</c:v>
                </c:pt>
                <c:pt idx="1">
                  <c:v>239.27924628389167</c:v>
                </c:pt>
                <c:pt idx="2">
                  <c:v>308.746572980868</c:v>
                </c:pt>
                <c:pt idx="3">
                  <c:v>-44.171533629403029</c:v>
                </c:pt>
                <c:pt idx="4">
                  <c:v>1102.0151840102915</c:v>
                </c:pt>
                <c:pt idx="5">
                  <c:v>448.55974819381646</c:v>
                </c:pt>
                <c:pt idx="6">
                  <c:v>374.63128622566876</c:v>
                </c:pt>
                <c:pt idx="7">
                  <c:v>95.048791769396402</c:v>
                </c:pt>
                <c:pt idx="8">
                  <c:v>375.24063481557891</c:v>
                </c:pt>
                <c:pt idx="9">
                  <c:v>16017.937720599593</c:v>
                </c:pt>
                <c:pt idx="10">
                  <c:v>4059.6087460003569</c:v>
                </c:pt>
                <c:pt idx="11">
                  <c:v>2880.4933769747217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C7-47DD-B080-015F1F065795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Calculo_cps!$C$49:$N$49</c:f>
              <c:numCache>
                <c:formatCode>General</c:formatCode>
                <c:ptCount val="12"/>
                <c:pt idx="0">
                  <c:v>24.932018032478695</c:v>
                </c:pt>
                <c:pt idx="1">
                  <c:v>74.270880099420808</c:v>
                </c:pt>
                <c:pt idx="2">
                  <c:v>112.86022971950527</c:v>
                </c:pt>
                <c:pt idx="3">
                  <c:v>7.3368340105211498</c:v>
                </c:pt>
                <c:pt idx="4">
                  <c:v>359.02042047640066</c:v>
                </c:pt>
                <c:pt idx="5">
                  <c:v>196.35633409054196</c:v>
                </c:pt>
                <c:pt idx="6">
                  <c:v>175.09131540527841</c:v>
                </c:pt>
                <c:pt idx="7">
                  <c:v>155.88615459910031</c:v>
                </c:pt>
                <c:pt idx="8">
                  <c:v>198.10121743863371</c:v>
                </c:pt>
                <c:pt idx="9">
                  <c:v>4059.6087460003569</c:v>
                </c:pt>
                <c:pt idx="10">
                  <c:v>1321.4838300618862</c:v>
                </c:pt>
                <c:pt idx="11">
                  <c:v>989.34133385745804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C7-47DD-B080-015F1F065795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Calculo_cps!$C$50:$N$50</c:f>
              <c:numCache>
                <c:formatCode>General</c:formatCode>
                <c:ptCount val="12"/>
                <c:pt idx="0">
                  <c:v>-3.2736409881552664</c:v>
                </c:pt>
                <c:pt idx="1">
                  <c:v>-38.707057894875831</c:v>
                </c:pt>
                <c:pt idx="2">
                  <c:v>25.542398521251478</c:v>
                </c:pt>
                <c:pt idx="3">
                  <c:v>41.959253226768361</c:v>
                </c:pt>
                <c:pt idx="4">
                  <c:v>308.54926801807682</c:v>
                </c:pt>
                <c:pt idx="5">
                  <c:v>99.98701488105435</c:v>
                </c:pt>
                <c:pt idx="6">
                  <c:v>151.27840236677264</c:v>
                </c:pt>
                <c:pt idx="7">
                  <c:v>24.24740376358352</c:v>
                </c:pt>
                <c:pt idx="8">
                  <c:v>156.79906168881357</c:v>
                </c:pt>
                <c:pt idx="9">
                  <c:v>2880.4933769747217</c:v>
                </c:pt>
                <c:pt idx="10">
                  <c:v>989.34133385745804</c:v>
                </c:pt>
                <c:pt idx="11">
                  <c:v>1298.49172876793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C7-47DD-B080-015F1F065795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Calculo_cps!$C$51:$N$51</c:f>
              <c:numCache>
                <c:formatCode>General</c:formatCode>
                <c:ptCount val="12"/>
                <c:pt idx="0">
                  <c:v>34.118852052644655</c:v>
                </c:pt>
                <c:pt idx="1">
                  <c:v>421.57032205546835</c:v>
                </c:pt>
                <c:pt idx="2">
                  <c:v>627.33585743071069</c:v>
                </c:pt>
                <c:pt idx="3">
                  <c:v>84.270493733002311</c:v>
                </c:pt>
                <c:pt idx="4">
                  <c:v>2124.9317554725521</c:v>
                </c:pt>
                <c:pt idx="5">
                  <c:v>1002.9508075196985</c:v>
                </c:pt>
                <c:pt idx="6">
                  <c:v>926.90291356884757</c:v>
                </c:pt>
                <c:pt idx="7">
                  <c:v>637.33289621537995</c:v>
                </c:pt>
                <c:pt idx="8">
                  <c:v>996.42696160247067</c:v>
                </c:pt>
                <c:pt idx="9">
                  <c:v>25797.368240840893</c:v>
                </c:pt>
                <c:pt idx="10">
                  <c:v>7674.2893137915826</c:v>
                </c:pt>
                <c:pt idx="11">
                  <c:v>5934.7085431833993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C7-47DD-B080-015F1F065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1844415711"/>
        <c:axId val="1844411135"/>
        <c:axId val="1638050095"/>
      </c:bar3DChart>
      <c:catAx>
        <c:axId val="184441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4411135"/>
        <c:crosses val="autoZero"/>
        <c:auto val="1"/>
        <c:lblAlgn val="ctr"/>
        <c:lblOffset val="100"/>
        <c:noMultiLvlLbl val="0"/>
      </c:catAx>
      <c:valAx>
        <c:axId val="184441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4415711"/>
        <c:crosses val="autoZero"/>
        <c:crossBetween val="between"/>
      </c:valAx>
      <c:serAx>
        <c:axId val="16380500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4411135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0"/>
      <c:rotY val="10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stack_9p_cp_759_band3!$B$3:$N$3</c:f>
              <c:numCache>
                <c:formatCode>General</c:formatCode>
                <c:ptCount val="13"/>
                <c:pt idx="0">
                  <c:v>0.47541723734691399</c:v>
                </c:pt>
                <c:pt idx="1">
                  <c:v>2.0692788919743899E-2</c:v>
                </c:pt>
                <c:pt idx="2">
                  <c:v>-0.18205522813619601</c:v>
                </c:pt>
                <c:pt idx="3">
                  <c:v>0</c:v>
                </c:pt>
                <c:pt idx="4">
                  <c:v>0.45123960349780801</c:v>
                </c:pt>
                <c:pt idx="5">
                  <c:v>-0.55575886320136503</c:v>
                </c:pt>
                <c:pt idx="6">
                  <c:v>0</c:v>
                </c:pt>
                <c:pt idx="7">
                  <c:v>-0.11641308781356199</c:v>
                </c:pt>
                <c:pt idx="8">
                  <c:v>0</c:v>
                </c:pt>
                <c:pt idx="9">
                  <c:v>5.2034516102662097E-2</c:v>
                </c:pt>
                <c:pt idx="10">
                  <c:v>-0.44254454872138699</c:v>
                </c:pt>
                <c:pt idx="11">
                  <c:v>-0.12576083007434499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D-4E38-92B0-B51E37AF10FD}"/>
            </c:ext>
          </c:extLst>
        </c:ser>
        <c:ser>
          <c:idx val="1"/>
          <c:order val="1"/>
          <c:invertIfNegative val="0"/>
          <c:val>
            <c:numRef>
              <c:f>stack_9p_cp_759_band3!$B$4:$N$4</c:f>
              <c:numCache>
                <c:formatCode>General</c:formatCode>
                <c:ptCount val="13"/>
                <c:pt idx="0">
                  <c:v>0.31932038662297102</c:v>
                </c:pt>
                <c:pt idx="1">
                  <c:v>0.71266842936421704</c:v>
                </c:pt>
                <c:pt idx="2">
                  <c:v>-0.333708905877383</c:v>
                </c:pt>
                <c:pt idx="3">
                  <c:v>0</c:v>
                </c:pt>
                <c:pt idx="4">
                  <c:v>-0.22310290934322699</c:v>
                </c:pt>
                <c:pt idx="5">
                  <c:v>0.337644096929685</c:v>
                </c:pt>
                <c:pt idx="6">
                  <c:v>0</c:v>
                </c:pt>
                <c:pt idx="7">
                  <c:v>0.12221687810040301</c:v>
                </c:pt>
                <c:pt idx="8">
                  <c:v>0</c:v>
                </c:pt>
                <c:pt idx="9">
                  <c:v>-0.150402570187534</c:v>
                </c:pt>
                <c:pt idx="10">
                  <c:v>-0.115786655810781</c:v>
                </c:pt>
                <c:pt idx="11">
                  <c:v>-0.25304876316796798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D-4E38-92B0-B51E37AF10FD}"/>
            </c:ext>
          </c:extLst>
        </c:ser>
        <c:ser>
          <c:idx val="2"/>
          <c:order val="2"/>
          <c:invertIfNegative val="0"/>
          <c:val>
            <c:numRef>
              <c:f>stack_9p_cp_759_band3!$B$5:$N$5</c:f>
              <c:numCache>
                <c:formatCode>General</c:formatCode>
                <c:ptCount val="13"/>
                <c:pt idx="0">
                  <c:v>0.31114006849706299</c:v>
                </c:pt>
                <c:pt idx="1">
                  <c:v>1.0317085872978801E-2</c:v>
                </c:pt>
                <c:pt idx="2">
                  <c:v>-4.9820907020150101E-2</c:v>
                </c:pt>
                <c:pt idx="3">
                  <c:v>0</c:v>
                </c:pt>
                <c:pt idx="4">
                  <c:v>0.572078695343466</c:v>
                </c:pt>
                <c:pt idx="5">
                  <c:v>0.19468495823471901</c:v>
                </c:pt>
                <c:pt idx="6">
                  <c:v>0</c:v>
                </c:pt>
                <c:pt idx="7">
                  <c:v>0.42864137240951</c:v>
                </c:pt>
                <c:pt idx="8">
                  <c:v>0</c:v>
                </c:pt>
                <c:pt idx="9">
                  <c:v>-0.15456162794207701</c:v>
                </c:pt>
                <c:pt idx="10">
                  <c:v>0.470362025212754</c:v>
                </c:pt>
                <c:pt idx="11">
                  <c:v>0.32644122923996999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D-4E38-92B0-B51E37AF10FD}"/>
            </c:ext>
          </c:extLst>
        </c:ser>
        <c:ser>
          <c:idx val="3"/>
          <c:order val="3"/>
          <c:invertIfNegative val="0"/>
          <c:val>
            <c:numRef>
              <c:f>stack_9p_cp_759_band3!$B$6:$N$6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5CD-4E38-92B0-B51E37AF10FD}"/>
            </c:ext>
          </c:extLst>
        </c:ser>
        <c:ser>
          <c:idx val="4"/>
          <c:order val="4"/>
          <c:invertIfNegative val="0"/>
          <c:val>
            <c:numRef>
              <c:f>stack_9p_cp_759_band3!$B$7:$N$7</c:f>
              <c:numCache>
                <c:formatCode>General</c:formatCode>
                <c:ptCount val="13"/>
                <c:pt idx="0">
                  <c:v>0.31365849720223399</c:v>
                </c:pt>
                <c:pt idx="1">
                  <c:v>-0.206108218067872</c:v>
                </c:pt>
                <c:pt idx="2">
                  <c:v>-0.42884331673752302</c:v>
                </c:pt>
                <c:pt idx="3">
                  <c:v>0</c:v>
                </c:pt>
                <c:pt idx="4">
                  <c:v>-5.78076935353906E-2</c:v>
                </c:pt>
                <c:pt idx="5">
                  <c:v>0.29336913968988498</c:v>
                </c:pt>
                <c:pt idx="6">
                  <c:v>0</c:v>
                </c:pt>
                <c:pt idx="7">
                  <c:v>-0.59393862228110905</c:v>
                </c:pt>
                <c:pt idx="8">
                  <c:v>0</c:v>
                </c:pt>
                <c:pt idx="9">
                  <c:v>0.374588881063527</c:v>
                </c:pt>
                <c:pt idx="10">
                  <c:v>0.215509677309494</c:v>
                </c:pt>
                <c:pt idx="11">
                  <c:v>0.21517352273593601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5CD-4E38-92B0-B51E37AF10FD}"/>
            </c:ext>
          </c:extLst>
        </c:ser>
        <c:ser>
          <c:idx val="5"/>
          <c:order val="5"/>
          <c:invertIfNegative val="0"/>
          <c:val>
            <c:numRef>
              <c:f>stack_9p_cp_759_band3!$B$8:$N$8</c:f>
              <c:numCache>
                <c:formatCode>General</c:formatCode>
                <c:ptCount val="13"/>
                <c:pt idx="0">
                  <c:v>0.34221774939396898</c:v>
                </c:pt>
                <c:pt idx="1">
                  <c:v>-0.18556461709137201</c:v>
                </c:pt>
                <c:pt idx="2">
                  <c:v>0.55647525209748205</c:v>
                </c:pt>
                <c:pt idx="3">
                  <c:v>0</c:v>
                </c:pt>
                <c:pt idx="4">
                  <c:v>8.8046812066660499E-2</c:v>
                </c:pt>
                <c:pt idx="5">
                  <c:v>0.555391255439732</c:v>
                </c:pt>
                <c:pt idx="6">
                  <c:v>0</c:v>
                </c:pt>
                <c:pt idx="7">
                  <c:v>-1.9027174896073602E-2</c:v>
                </c:pt>
                <c:pt idx="8">
                  <c:v>0</c:v>
                </c:pt>
                <c:pt idx="9">
                  <c:v>6.1879048690767997E-2</c:v>
                </c:pt>
                <c:pt idx="10">
                  <c:v>-0.46726985541509303</c:v>
                </c:pt>
                <c:pt idx="11">
                  <c:v>6.6500670345140799E-3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5CD-4E38-92B0-B51E37AF10FD}"/>
            </c:ext>
          </c:extLst>
        </c:ser>
        <c:ser>
          <c:idx val="6"/>
          <c:order val="6"/>
          <c:invertIfNegative val="0"/>
          <c:val>
            <c:numRef>
              <c:f>stack_9p_cp_759_band3!$B$9:$N$9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5CD-4E38-92B0-B51E37AF10FD}"/>
            </c:ext>
          </c:extLst>
        </c:ser>
        <c:ser>
          <c:idx val="7"/>
          <c:order val="7"/>
          <c:invertIfNegative val="0"/>
          <c:val>
            <c:numRef>
              <c:f>stack_9p_cp_759_band3!$B$10:$N$10</c:f>
              <c:numCache>
                <c:formatCode>General</c:formatCode>
                <c:ptCount val="13"/>
                <c:pt idx="0">
                  <c:v>0.30508195429777402</c:v>
                </c:pt>
                <c:pt idx="1">
                  <c:v>0.143651383202687</c:v>
                </c:pt>
                <c:pt idx="2">
                  <c:v>0.216451921170421</c:v>
                </c:pt>
                <c:pt idx="3">
                  <c:v>0</c:v>
                </c:pt>
                <c:pt idx="4">
                  <c:v>-0.39013518702806999</c:v>
                </c:pt>
                <c:pt idx="5">
                  <c:v>-0.27423652526613002</c:v>
                </c:pt>
                <c:pt idx="6">
                  <c:v>0</c:v>
                </c:pt>
                <c:pt idx="7">
                  <c:v>0.37957363435756097</c:v>
                </c:pt>
                <c:pt idx="8">
                  <c:v>0</c:v>
                </c:pt>
                <c:pt idx="9">
                  <c:v>0.63080901949740797</c:v>
                </c:pt>
                <c:pt idx="10">
                  <c:v>9.6282951378941398E-2</c:v>
                </c:pt>
                <c:pt idx="11">
                  <c:v>0.24649569429374699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5CD-4E38-92B0-B51E37AF10FD}"/>
            </c:ext>
          </c:extLst>
        </c:ser>
        <c:ser>
          <c:idx val="8"/>
          <c:order val="8"/>
          <c:invertIfNegative val="0"/>
          <c:val>
            <c:numRef>
              <c:f>stack_9p_cp_759_band3!$B$11:$N$11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5CD-4E38-92B0-B51E37AF10FD}"/>
            </c:ext>
          </c:extLst>
        </c:ser>
        <c:ser>
          <c:idx val="9"/>
          <c:order val="9"/>
          <c:invertIfNegative val="0"/>
          <c:val>
            <c:numRef>
              <c:f>stack_9p_cp_759_band3!$B$12:$N$12</c:f>
              <c:numCache>
                <c:formatCode>General</c:formatCode>
                <c:ptCount val="13"/>
                <c:pt idx="0">
                  <c:v>0.243743036061596</c:v>
                </c:pt>
                <c:pt idx="1">
                  <c:v>-6.3580069986735599E-2</c:v>
                </c:pt>
                <c:pt idx="2">
                  <c:v>0.30560215847915101</c:v>
                </c:pt>
                <c:pt idx="3">
                  <c:v>0</c:v>
                </c:pt>
                <c:pt idx="4">
                  <c:v>4.3770421123558403E-2</c:v>
                </c:pt>
                <c:pt idx="5">
                  <c:v>-6.0520249550840802E-2</c:v>
                </c:pt>
                <c:pt idx="6">
                  <c:v>0</c:v>
                </c:pt>
                <c:pt idx="7">
                  <c:v>-0.134056288413791</c:v>
                </c:pt>
                <c:pt idx="8">
                  <c:v>0</c:v>
                </c:pt>
                <c:pt idx="9">
                  <c:v>8.5584970361312199E-2</c:v>
                </c:pt>
                <c:pt idx="10">
                  <c:v>0.510238332698706</c:v>
                </c:pt>
                <c:pt idx="11">
                  <c:v>-0.74292436522968597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5CD-4E38-92B0-B51E37AF10FD}"/>
            </c:ext>
          </c:extLst>
        </c:ser>
        <c:ser>
          <c:idx val="10"/>
          <c:order val="10"/>
          <c:invertIfNegative val="0"/>
          <c:val>
            <c:numRef>
              <c:f>stack_9p_cp_759_band3!$B$13:$N$13</c:f>
              <c:numCache>
                <c:formatCode>General</c:formatCode>
                <c:ptCount val="13"/>
                <c:pt idx="0">
                  <c:v>0.325175801525314</c:v>
                </c:pt>
                <c:pt idx="1">
                  <c:v>-0.600587978359021</c:v>
                </c:pt>
                <c:pt idx="2">
                  <c:v>-0.30801858467355397</c:v>
                </c:pt>
                <c:pt idx="3">
                  <c:v>0</c:v>
                </c:pt>
                <c:pt idx="4">
                  <c:v>-0.42285311607279102</c:v>
                </c:pt>
                <c:pt idx="5">
                  <c:v>-1.9492220675510898E-2</c:v>
                </c:pt>
                <c:pt idx="6">
                  <c:v>0</c:v>
                </c:pt>
                <c:pt idx="7">
                  <c:v>0.35364275494680802</c:v>
                </c:pt>
                <c:pt idx="8">
                  <c:v>0</c:v>
                </c:pt>
                <c:pt idx="9">
                  <c:v>-0.33785555433006698</c:v>
                </c:pt>
                <c:pt idx="10">
                  <c:v>-5.4024349949056402E-2</c:v>
                </c:pt>
                <c:pt idx="11">
                  <c:v>-0.13178172912041999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5CD-4E38-92B0-B51E37AF10FD}"/>
            </c:ext>
          </c:extLst>
        </c:ser>
        <c:ser>
          <c:idx val="11"/>
          <c:order val="11"/>
          <c:invertIfNegative val="0"/>
          <c:val>
            <c:numRef>
              <c:f>stack_9p_cp_759_band3!$B$14:$N$14</c:f>
              <c:numCache>
                <c:formatCode>General</c:formatCode>
                <c:ptCount val="13"/>
                <c:pt idx="0">
                  <c:v>0.31856740207416701</c:v>
                </c:pt>
                <c:pt idx="1">
                  <c:v>0.17108531910160099</c:v>
                </c:pt>
                <c:pt idx="2">
                  <c:v>0.35259222738047502</c:v>
                </c:pt>
                <c:pt idx="3">
                  <c:v>0</c:v>
                </c:pt>
                <c:pt idx="4">
                  <c:v>-0.27443366448892298</c:v>
                </c:pt>
                <c:pt idx="5">
                  <c:v>-0.25583803283072698</c:v>
                </c:pt>
                <c:pt idx="6">
                  <c:v>0</c:v>
                </c:pt>
                <c:pt idx="7">
                  <c:v>-0.38411202903917002</c:v>
                </c:pt>
                <c:pt idx="8">
                  <c:v>0</c:v>
                </c:pt>
                <c:pt idx="9">
                  <c:v>-0.535952564481468</c:v>
                </c:pt>
                <c:pt idx="10">
                  <c:v>0.17941462340334599</c:v>
                </c:pt>
                <c:pt idx="11">
                  <c:v>0.370377681292272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5CD-4E38-92B0-B51E37AF10FD}"/>
            </c:ext>
          </c:extLst>
        </c:ser>
        <c:ser>
          <c:idx val="12"/>
          <c:order val="12"/>
          <c:invertIfNegative val="0"/>
          <c:val>
            <c:numRef>
              <c:f>stack_9p_cp_759_band3!$B$15:$N$15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5CD-4E38-92B0-B51E37AF1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017480"/>
        <c:axId val="305017872"/>
        <c:axId val="304664312"/>
      </c:bar3DChart>
      <c:catAx>
        <c:axId val="30501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017872"/>
        <c:crosses val="autoZero"/>
        <c:auto val="1"/>
        <c:lblAlgn val="ctr"/>
        <c:lblOffset val="100"/>
        <c:noMultiLvlLbl val="0"/>
      </c:catAx>
      <c:valAx>
        <c:axId val="30501787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305017480"/>
        <c:crosses val="autoZero"/>
        <c:crossBetween val="between"/>
      </c:valAx>
      <c:serAx>
        <c:axId val="30466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7872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18" Type="http://schemas.openxmlformats.org/officeDocument/2006/relationships/chart" Target="../charts/chart69.xml"/><Relationship Id="rId3" Type="http://schemas.openxmlformats.org/officeDocument/2006/relationships/chart" Target="../charts/chart54.xml"/><Relationship Id="rId21" Type="http://schemas.openxmlformats.org/officeDocument/2006/relationships/chart" Target="../charts/chart72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5" Type="http://schemas.openxmlformats.org/officeDocument/2006/relationships/chart" Target="../charts/chart76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20" Type="http://schemas.openxmlformats.org/officeDocument/2006/relationships/chart" Target="../charts/chart71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24" Type="http://schemas.openxmlformats.org/officeDocument/2006/relationships/chart" Target="../charts/chart75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23" Type="http://schemas.openxmlformats.org/officeDocument/2006/relationships/chart" Target="../charts/chart74.xml"/><Relationship Id="rId10" Type="http://schemas.openxmlformats.org/officeDocument/2006/relationships/chart" Target="../charts/chart61.xml"/><Relationship Id="rId19" Type="http://schemas.openxmlformats.org/officeDocument/2006/relationships/chart" Target="../charts/chart70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Relationship Id="rId22" Type="http://schemas.openxmlformats.org/officeDocument/2006/relationships/chart" Target="../charts/chart7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280035</xdr:colOff>
      <xdr:row>73</xdr:row>
      <xdr:rowOff>147636</xdr:rowOff>
    </xdr:from>
    <xdr:to>
      <xdr:col>40</xdr:col>
      <xdr:colOff>232410</xdr:colOff>
      <xdr:row>91</xdr:row>
      <xdr:rowOff>7619</xdr:rowOff>
    </xdr:to>
    <xdr:graphicFrame macro="">
      <xdr:nvGraphicFramePr>
        <xdr:cNvPr id="18" name="17 Gráfico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428624</xdr:colOff>
      <xdr:row>72</xdr:row>
      <xdr:rowOff>114300</xdr:rowOff>
    </xdr:from>
    <xdr:to>
      <xdr:col>64</xdr:col>
      <xdr:colOff>361949</xdr:colOff>
      <xdr:row>86</xdr:row>
      <xdr:rowOff>57149</xdr:rowOff>
    </xdr:to>
    <xdr:graphicFrame macro="">
      <xdr:nvGraphicFramePr>
        <xdr:cNvPr id="19" name="18 Gráfico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180975</xdr:colOff>
      <xdr:row>73</xdr:row>
      <xdr:rowOff>175260</xdr:rowOff>
    </xdr:from>
    <xdr:to>
      <xdr:col>32</xdr:col>
      <xdr:colOff>114300</xdr:colOff>
      <xdr:row>87</xdr:row>
      <xdr:rowOff>118109</xdr:rowOff>
    </xdr:to>
    <xdr:graphicFrame macro="">
      <xdr:nvGraphicFramePr>
        <xdr:cNvPr id="20" name="19 Gráfico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342900</xdr:colOff>
      <xdr:row>72</xdr:row>
      <xdr:rowOff>114300</xdr:rowOff>
    </xdr:from>
    <xdr:to>
      <xdr:col>55</xdr:col>
      <xdr:colOff>276225</xdr:colOff>
      <xdr:row>86</xdr:row>
      <xdr:rowOff>57149</xdr:rowOff>
    </xdr:to>
    <xdr:graphicFrame macro="">
      <xdr:nvGraphicFramePr>
        <xdr:cNvPr id="21" name="20 Gráfico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83</xdr:col>
      <xdr:colOff>121920</xdr:colOff>
      <xdr:row>68</xdr:row>
      <xdr:rowOff>119062</xdr:rowOff>
    </xdr:from>
    <xdr:to>
      <xdr:col>92</xdr:col>
      <xdr:colOff>150495</xdr:colOff>
      <xdr:row>82</xdr:row>
      <xdr:rowOff>178117</xdr:rowOff>
    </xdr:to>
    <xdr:graphicFrame macro="">
      <xdr:nvGraphicFramePr>
        <xdr:cNvPr id="22" name="21 Gráfico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160020</xdr:colOff>
      <xdr:row>83</xdr:row>
      <xdr:rowOff>49530</xdr:rowOff>
    </xdr:from>
    <xdr:to>
      <xdr:col>92</xdr:col>
      <xdr:colOff>188595</xdr:colOff>
      <xdr:row>97</xdr:row>
      <xdr:rowOff>120015</xdr:rowOff>
    </xdr:to>
    <xdr:graphicFrame macro="">
      <xdr:nvGraphicFramePr>
        <xdr:cNvPr id="23" name="22 Gráfico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72</xdr:col>
      <xdr:colOff>121920</xdr:colOff>
      <xdr:row>68</xdr:row>
      <xdr:rowOff>147637</xdr:rowOff>
    </xdr:from>
    <xdr:to>
      <xdr:col>81</xdr:col>
      <xdr:colOff>150495</xdr:colOff>
      <xdr:row>83</xdr:row>
      <xdr:rowOff>14287</xdr:rowOff>
    </xdr:to>
    <xdr:graphicFrame macro="">
      <xdr:nvGraphicFramePr>
        <xdr:cNvPr id="24" name="23 Gráfico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72</xdr:col>
      <xdr:colOff>144780</xdr:colOff>
      <xdr:row>83</xdr:row>
      <xdr:rowOff>144780</xdr:rowOff>
    </xdr:from>
    <xdr:to>
      <xdr:col>81</xdr:col>
      <xdr:colOff>160020</xdr:colOff>
      <xdr:row>98</xdr:row>
      <xdr:rowOff>32385</xdr:rowOff>
    </xdr:to>
    <xdr:graphicFrame macro="">
      <xdr:nvGraphicFramePr>
        <xdr:cNvPr id="25" name="24 Gráfico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502920</xdr:colOff>
      <xdr:row>0</xdr:row>
      <xdr:rowOff>182880</xdr:rowOff>
    </xdr:from>
    <xdr:to>
      <xdr:col>80</xdr:col>
      <xdr:colOff>99060</xdr:colOff>
      <xdr:row>17</xdr:row>
      <xdr:rowOff>30480</xdr:rowOff>
    </xdr:to>
    <xdr:graphicFrame macro="">
      <xdr:nvGraphicFramePr>
        <xdr:cNvPr id="17" name="30 Gráfic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82</xdr:col>
      <xdr:colOff>7620</xdr:colOff>
      <xdr:row>0</xdr:row>
      <xdr:rowOff>175260</xdr:rowOff>
    </xdr:from>
    <xdr:to>
      <xdr:col>91</xdr:col>
      <xdr:colOff>121920</xdr:colOff>
      <xdr:row>17</xdr:row>
      <xdr:rowOff>22860</xdr:rowOff>
    </xdr:to>
    <xdr:graphicFrame macro="">
      <xdr:nvGraphicFramePr>
        <xdr:cNvPr id="13" name="30 Gráfico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92</xdr:col>
      <xdr:colOff>0</xdr:colOff>
      <xdr:row>1</xdr:row>
      <xdr:rowOff>0</xdr:rowOff>
    </xdr:from>
    <xdr:to>
      <xdr:col>101</xdr:col>
      <xdr:colOff>114300</xdr:colOff>
      <xdr:row>17</xdr:row>
      <xdr:rowOff>38100</xdr:rowOff>
    </xdr:to>
    <xdr:graphicFrame macro="">
      <xdr:nvGraphicFramePr>
        <xdr:cNvPr id="14" name="30 Gráfic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70</xdr:col>
      <xdr:colOff>502920</xdr:colOff>
      <xdr:row>19</xdr:row>
      <xdr:rowOff>182880</xdr:rowOff>
    </xdr:from>
    <xdr:to>
      <xdr:col>80</xdr:col>
      <xdr:colOff>99060</xdr:colOff>
      <xdr:row>30</xdr:row>
      <xdr:rowOff>0</xdr:rowOff>
    </xdr:to>
    <xdr:graphicFrame macro="">
      <xdr:nvGraphicFramePr>
        <xdr:cNvPr id="15" name="30 Gráfico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82</xdr:col>
      <xdr:colOff>7620</xdr:colOff>
      <xdr:row>19</xdr:row>
      <xdr:rowOff>175260</xdr:rowOff>
    </xdr:from>
    <xdr:to>
      <xdr:col>91</xdr:col>
      <xdr:colOff>121920</xdr:colOff>
      <xdr:row>30</xdr:row>
      <xdr:rowOff>0</xdr:rowOff>
    </xdr:to>
    <xdr:graphicFrame macro="">
      <xdr:nvGraphicFramePr>
        <xdr:cNvPr id="16" name="30 Gráfico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92</xdr:col>
      <xdr:colOff>53340</xdr:colOff>
      <xdr:row>20</xdr:row>
      <xdr:rowOff>7620</xdr:rowOff>
    </xdr:from>
    <xdr:to>
      <xdr:col>101</xdr:col>
      <xdr:colOff>167640</xdr:colOff>
      <xdr:row>30</xdr:row>
      <xdr:rowOff>7620</xdr:rowOff>
    </xdr:to>
    <xdr:graphicFrame macro="">
      <xdr:nvGraphicFramePr>
        <xdr:cNvPr id="26" name="30 Gráfico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67</xdr:col>
      <xdr:colOff>502920</xdr:colOff>
      <xdr:row>36</xdr:row>
      <xdr:rowOff>182880</xdr:rowOff>
    </xdr:from>
    <xdr:to>
      <xdr:col>77</xdr:col>
      <xdr:colOff>99060</xdr:colOff>
      <xdr:row>47</xdr:row>
      <xdr:rowOff>0</xdr:rowOff>
    </xdr:to>
    <xdr:graphicFrame macro="">
      <xdr:nvGraphicFramePr>
        <xdr:cNvPr id="27" name="30 Gráfico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79</xdr:col>
      <xdr:colOff>7620</xdr:colOff>
      <xdr:row>36</xdr:row>
      <xdr:rowOff>175260</xdr:rowOff>
    </xdr:from>
    <xdr:to>
      <xdr:col>88</xdr:col>
      <xdr:colOff>121920</xdr:colOff>
      <xdr:row>47</xdr:row>
      <xdr:rowOff>0</xdr:rowOff>
    </xdr:to>
    <xdr:graphicFrame macro="">
      <xdr:nvGraphicFramePr>
        <xdr:cNvPr id="28" name="30 Gráfico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89</xdr:col>
      <xdr:colOff>480060</xdr:colOff>
      <xdr:row>37</xdr:row>
      <xdr:rowOff>30480</xdr:rowOff>
    </xdr:from>
    <xdr:to>
      <xdr:col>99</xdr:col>
      <xdr:colOff>76200</xdr:colOff>
      <xdr:row>47</xdr:row>
      <xdr:rowOff>30480</xdr:rowOff>
    </xdr:to>
    <xdr:graphicFrame macro="">
      <xdr:nvGraphicFramePr>
        <xdr:cNvPr id="29" name="30 Gráfico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67</xdr:col>
      <xdr:colOff>502920</xdr:colOff>
      <xdr:row>54</xdr:row>
      <xdr:rowOff>182880</xdr:rowOff>
    </xdr:from>
    <xdr:to>
      <xdr:col>77</xdr:col>
      <xdr:colOff>99060</xdr:colOff>
      <xdr:row>65</xdr:row>
      <xdr:rowOff>0</xdr:rowOff>
    </xdr:to>
    <xdr:graphicFrame macro="">
      <xdr:nvGraphicFramePr>
        <xdr:cNvPr id="30" name="30 Gráfico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79</xdr:col>
      <xdr:colOff>7620</xdr:colOff>
      <xdr:row>54</xdr:row>
      <xdr:rowOff>175260</xdr:rowOff>
    </xdr:from>
    <xdr:to>
      <xdr:col>88</xdr:col>
      <xdr:colOff>121920</xdr:colOff>
      <xdr:row>65</xdr:row>
      <xdr:rowOff>0</xdr:rowOff>
    </xdr:to>
    <xdr:graphicFrame macro="">
      <xdr:nvGraphicFramePr>
        <xdr:cNvPr id="32" name="30 Gráfico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89</xdr:col>
      <xdr:colOff>0</xdr:colOff>
      <xdr:row>55</xdr:row>
      <xdr:rowOff>0</xdr:rowOff>
    </xdr:from>
    <xdr:to>
      <xdr:col>98</xdr:col>
      <xdr:colOff>114300</xdr:colOff>
      <xdr:row>65</xdr:row>
      <xdr:rowOff>0</xdr:rowOff>
    </xdr:to>
    <xdr:graphicFrame macro="">
      <xdr:nvGraphicFramePr>
        <xdr:cNvPr id="34" name="30 Gráfico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485775</xdr:colOff>
      <xdr:row>53</xdr:row>
      <xdr:rowOff>109536</xdr:rowOff>
    </xdr:from>
    <xdr:to>
      <xdr:col>37</xdr:col>
      <xdr:colOff>438150</xdr:colOff>
      <xdr:row>70</xdr:row>
      <xdr:rowOff>152399</xdr:rowOff>
    </xdr:to>
    <xdr:graphicFrame macro="">
      <xdr:nvGraphicFramePr>
        <xdr:cNvPr id="2" name="17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428624</xdr:colOff>
      <xdr:row>54</xdr:row>
      <xdr:rowOff>114300</xdr:rowOff>
    </xdr:from>
    <xdr:to>
      <xdr:col>58</xdr:col>
      <xdr:colOff>361949</xdr:colOff>
      <xdr:row>68</xdr:row>
      <xdr:rowOff>57149</xdr:rowOff>
    </xdr:to>
    <xdr:graphicFrame macro="">
      <xdr:nvGraphicFramePr>
        <xdr:cNvPr id="3" name="18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409575</xdr:colOff>
      <xdr:row>53</xdr:row>
      <xdr:rowOff>152400</xdr:rowOff>
    </xdr:from>
    <xdr:to>
      <xdr:col>32</xdr:col>
      <xdr:colOff>342900</xdr:colOff>
      <xdr:row>67</xdr:row>
      <xdr:rowOff>95249</xdr:rowOff>
    </xdr:to>
    <xdr:graphicFrame macro="">
      <xdr:nvGraphicFramePr>
        <xdr:cNvPr id="4" name="19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342900</xdr:colOff>
      <xdr:row>54</xdr:row>
      <xdr:rowOff>114300</xdr:rowOff>
    </xdr:from>
    <xdr:to>
      <xdr:col>52</xdr:col>
      <xdr:colOff>276225</xdr:colOff>
      <xdr:row>68</xdr:row>
      <xdr:rowOff>57149</xdr:rowOff>
    </xdr:to>
    <xdr:graphicFrame macro="">
      <xdr:nvGraphicFramePr>
        <xdr:cNvPr id="5" name="20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0</xdr:colOff>
      <xdr:row>37</xdr:row>
      <xdr:rowOff>80962</xdr:rowOff>
    </xdr:from>
    <xdr:to>
      <xdr:col>71</xdr:col>
      <xdr:colOff>28575</xdr:colOff>
      <xdr:row>47</xdr:row>
      <xdr:rowOff>0</xdr:rowOff>
    </xdr:to>
    <xdr:graphicFrame macro="">
      <xdr:nvGraphicFramePr>
        <xdr:cNvPr id="6" name="21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38100</xdr:colOff>
      <xdr:row>47</xdr:row>
      <xdr:rowOff>0</xdr:rowOff>
    </xdr:from>
    <xdr:to>
      <xdr:col>74</xdr:col>
      <xdr:colOff>66675</xdr:colOff>
      <xdr:row>56</xdr:row>
      <xdr:rowOff>66675</xdr:rowOff>
    </xdr:to>
    <xdr:graphicFrame macro="">
      <xdr:nvGraphicFramePr>
        <xdr:cNvPr id="7" name="22 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495300</xdr:colOff>
      <xdr:row>36</xdr:row>
      <xdr:rowOff>185737</xdr:rowOff>
    </xdr:from>
    <xdr:to>
      <xdr:col>51</xdr:col>
      <xdr:colOff>0</xdr:colOff>
      <xdr:row>47</xdr:row>
      <xdr:rowOff>0</xdr:rowOff>
    </xdr:to>
    <xdr:graphicFrame macro="">
      <xdr:nvGraphicFramePr>
        <xdr:cNvPr id="8" name="23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121920</xdr:colOff>
      <xdr:row>43</xdr:row>
      <xdr:rowOff>0</xdr:rowOff>
    </xdr:from>
    <xdr:to>
      <xdr:col>50</xdr:col>
      <xdr:colOff>99060</xdr:colOff>
      <xdr:row>50</xdr:row>
      <xdr:rowOff>0</xdr:rowOff>
    </xdr:to>
    <xdr:graphicFrame macro="">
      <xdr:nvGraphicFramePr>
        <xdr:cNvPr id="9" name="24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251460</xdr:colOff>
      <xdr:row>6</xdr:row>
      <xdr:rowOff>0</xdr:rowOff>
    </xdr:from>
    <xdr:to>
      <xdr:col>35</xdr:col>
      <xdr:colOff>489585</xdr:colOff>
      <xdr:row>12</xdr:row>
      <xdr:rowOff>0</xdr:rowOff>
    </xdr:to>
    <xdr:graphicFrame macro="">
      <xdr:nvGraphicFramePr>
        <xdr:cNvPr id="10" name="26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41</xdr:row>
      <xdr:rowOff>185737</xdr:rowOff>
    </xdr:from>
    <xdr:to>
      <xdr:col>37</xdr:col>
      <xdr:colOff>161924</xdr:colOff>
      <xdr:row>50</xdr:row>
      <xdr:rowOff>0</xdr:rowOff>
    </xdr:to>
    <xdr:graphicFrame macro="">
      <xdr:nvGraphicFramePr>
        <xdr:cNvPr id="13" name="32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485775</xdr:colOff>
      <xdr:row>53</xdr:row>
      <xdr:rowOff>109536</xdr:rowOff>
    </xdr:from>
    <xdr:to>
      <xdr:col>37</xdr:col>
      <xdr:colOff>438150</xdr:colOff>
      <xdr:row>70</xdr:row>
      <xdr:rowOff>152399</xdr:rowOff>
    </xdr:to>
    <xdr:graphicFrame macro="">
      <xdr:nvGraphicFramePr>
        <xdr:cNvPr id="2" name="17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428624</xdr:colOff>
      <xdr:row>54</xdr:row>
      <xdr:rowOff>114300</xdr:rowOff>
    </xdr:from>
    <xdr:to>
      <xdr:col>58</xdr:col>
      <xdr:colOff>361949</xdr:colOff>
      <xdr:row>68</xdr:row>
      <xdr:rowOff>57149</xdr:rowOff>
    </xdr:to>
    <xdr:graphicFrame macro="">
      <xdr:nvGraphicFramePr>
        <xdr:cNvPr id="3" name="18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409575</xdr:colOff>
      <xdr:row>53</xdr:row>
      <xdr:rowOff>152400</xdr:rowOff>
    </xdr:from>
    <xdr:to>
      <xdr:col>32</xdr:col>
      <xdr:colOff>342900</xdr:colOff>
      <xdr:row>67</xdr:row>
      <xdr:rowOff>95249</xdr:rowOff>
    </xdr:to>
    <xdr:graphicFrame macro="">
      <xdr:nvGraphicFramePr>
        <xdr:cNvPr id="4" name="19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342900</xdr:colOff>
      <xdr:row>54</xdr:row>
      <xdr:rowOff>114300</xdr:rowOff>
    </xdr:from>
    <xdr:to>
      <xdr:col>52</xdr:col>
      <xdr:colOff>276225</xdr:colOff>
      <xdr:row>68</xdr:row>
      <xdr:rowOff>57149</xdr:rowOff>
    </xdr:to>
    <xdr:graphicFrame macro="">
      <xdr:nvGraphicFramePr>
        <xdr:cNvPr id="5" name="20 Gráfic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0</xdr:colOff>
      <xdr:row>37</xdr:row>
      <xdr:rowOff>80962</xdr:rowOff>
    </xdr:from>
    <xdr:to>
      <xdr:col>71</xdr:col>
      <xdr:colOff>28575</xdr:colOff>
      <xdr:row>47</xdr:row>
      <xdr:rowOff>0</xdr:rowOff>
    </xdr:to>
    <xdr:graphicFrame macro="">
      <xdr:nvGraphicFramePr>
        <xdr:cNvPr id="6" name="21 Gráfic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38100</xdr:colOff>
      <xdr:row>47</xdr:row>
      <xdr:rowOff>0</xdr:rowOff>
    </xdr:from>
    <xdr:to>
      <xdr:col>74</xdr:col>
      <xdr:colOff>66675</xdr:colOff>
      <xdr:row>56</xdr:row>
      <xdr:rowOff>66675</xdr:rowOff>
    </xdr:to>
    <xdr:graphicFrame macro="">
      <xdr:nvGraphicFramePr>
        <xdr:cNvPr id="7" name="22 Gráfic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495300</xdr:colOff>
      <xdr:row>36</xdr:row>
      <xdr:rowOff>170497</xdr:rowOff>
    </xdr:from>
    <xdr:to>
      <xdr:col>53</xdr:col>
      <xdr:colOff>38100</xdr:colOff>
      <xdr:row>46</xdr:row>
      <xdr:rowOff>167640</xdr:rowOff>
    </xdr:to>
    <xdr:graphicFrame macro="">
      <xdr:nvGraphicFramePr>
        <xdr:cNvPr id="8" name="23 Gráfic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472440</xdr:colOff>
      <xdr:row>43</xdr:row>
      <xdr:rowOff>167640</xdr:rowOff>
    </xdr:from>
    <xdr:to>
      <xdr:col>52</xdr:col>
      <xdr:colOff>487680</xdr:colOff>
      <xdr:row>50</xdr:row>
      <xdr:rowOff>161925</xdr:rowOff>
    </xdr:to>
    <xdr:graphicFrame macro="">
      <xdr:nvGraphicFramePr>
        <xdr:cNvPr id="9" name="24 Gráfic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502920</xdr:colOff>
      <xdr:row>6</xdr:row>
      <xdr:rowOff>0</xdr:rowOff>
    </xdr:from>
    <xdr:to>
      <xdr:col>35</xdr:col>
      <xdr:colOff>222885</xdr:colOff>
      <xdr:row>12</xdr:row>
      <xdr:rowOff>0</xdr:rowOff>
    </xdr:to>
    <xdr:graphicFrame macro="">
      <xdr:nvGraphicFramePr>
        <xdr:cNvPr id="10" name="26 Gráfic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41</xdr:row>
      <xdr:rowOff>185737</xdr:rowOff>
    </xdr:from>
    <xdr:to>
      <xdr:col>37</xdr:col>
      <xdr:colOff>161924</xdr:colOff>
      <xdr:row>50</xdr:row>
      <xdr:rowOff>0</xdr:rowOff>
    </xdr:to>
    <xdr:graphicFrame macro="">
      <xdr:nvGraphicFramePr>
        <xdr:cNvPr id="13" name="32 Gráfic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485775</xdr:colOff>
      <xdr:row>53</xdr:row>
      <xdr:rowOff>109536</xdr:rowOff>
    </xdr:from>
    <xdr:to>
      <xdr:col>37</xdr:col>
      <xdr:colOff>438150</xdr:colOff>
      <xdr:row>70</xdr:row>
      <xdr:rowOff>152399</xdr:rowOff>
    </xdr:to>
    <xdr:graphicFrame macro="">
      <xdr:nvGraphicFramePr>
        <xdr:cNvPr id="2" name="17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428624</xdr:colOff>
      <xdr:row>54</xdr:row>
      <xdr:rowOff>114300</xdr:rowOff>
    </xdr:from>
    <xdr:to>
      <xdr:col>58</xdr:col>
      <xdr:colOff>361949</xdr:colOff>
      <xdr:row>68</xdr:row>
      <xdr:rowOff>57149</xdr:rowOff>
    </xdr:to>
    <xdr:graphicFrame macro="">
      <xdr:nvGraphicFramePr>
        <xdr:cNvPr id="3" name="18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409575</xdr:colOff>
      <xdr:row>53</xdr:row>
      <xdr:rowOff>152400</xdr:rowOff>
    </xdr:from>
    <xdr:to>
      <xdr:col>32</xdr:col>
      <xdr:colOff>342900</xdr:colOff>
      <xdr:row>67</xdr:row>
      <xdr:rowOff>95249</xdr:rowOff>
    </xdr:to>
    <xdr:graphicFrame macro="">
      <xdr:nvGraphicFramePr>
        <xdr:cNvPr id="4" name="19 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342900</xdr:colOff>
      <xdr:row>54</xdr:row>
      <xdr:rowOff>114300</xdr:rowOff>
    </xdr:from>
    <xdr:to>
      <xdr:col>52</xdr:col>
      <xdr:colOff>276225</xdr:colOff>
      <xdr:row>68</xdr:row>
      <xdr:rowOff>57149</xdr:rowOff>
    </xdr:to>
    <xdr:graphicFrame macro="">
      <xdr:nvGraphicFramePr>
        <xdr:cNvPr id="5" name="20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0</xdr:colOff>
      <xdr:row>37</xdr:row>
      <xdr:rowOff>80962</xdr:rowOff>
    </xdr:from>
    <xdr:to>
      <xdr:col>71</xdr:col>
      <xdr:colOff>28575</xdr:colOff>
      <xdr:row>47</xdr:row>
      <xdr:rowOff>0</xdr:rowOff>
    </xdr:to>
    <xdr:graphicFrame macro="">
      <xdr:nvGraphicFramePr>
        <xdr:cNvPr id="6" name="21 Gráfic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38100</xdr:colOff>
      <xdr:row>47</xdr:row>
      <xdr:rowOff>0</xdr:rowOff>
    </xdr:from>
    <xdr:to>
      <xdr:col>74</xdr:col>
      <xdr:colOff>66675</xdr:colOff>
      <xdr:row>56</xdr:row>
      <xdr:rowOff>66675</xdr:rowOff>
    </xdr:to>
    <xdr:graphicFrame macro="">
      <xdr:nvGraphicFramePr>
        <xdr:cNvPr id="7" name="22 Gráfic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495300</xdr:colOff>
      <xdr:row>36</xdr:row>
      <xdr:rowOff>185737</xdr:rowOff>
    </xdr:from>
    <xdr:to>
      <xdr:col>51</xdr:col>
      <xdr:colOff>0</xdr:colOff>
      <xdr:row>47</xdr:row>
      <xdr:rowOff>0</xdr:rowOff>
    </xdr:to>
    <xdr:graphicFrame macro="">
      <xdr:nvGraphicFramePr>
        <xdr:cNvPr id="8" name="23 Gráf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137160</xdr:colOff>
      <xdr:row>43</xdr:row>
      <xdr:rowOff>99060</xdr:rowOff>
    </xdr:from>
    <xdr:to>
      <xdr:col>51</xdr:col>
      <xdr:colOff>114300</xdr:colOff>
      <xdr:row>50</xdr:row>
      <xdr:rowOff>0</xdr:rowOff>
    </xdr:to>
    <xdr:graphicFrame macro="">
      <xdr:nvGraphicFramePr>
        <xdr:cNvPr id="9" name="24 Gráfic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266700</xdr:colOff>
      <xdr:row>2</xdr:row>
      <xdr:rowOff>160020</xdr:rowOff>
    </xdr:from>
    <xdr:to>
      <xdr:col>35</xdr:col>
      <xdr:colOff>504825</xdr:colOff>
      <xdr:row>10</xdr:row>
      <xdr:rowOff>42862</xdr:rowOff>
    </xdr:to>
    <xdr:graphicFrame macro="">
      <xdr:nvGraphicFramePr>
        <xdr:cNvPr id="10" name="26 Gráfic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6</xdr:row>
      <xdr:rowOff>0</xdr:rowOff>
    </xdr:from>
    <xdr:to>
      <xdr:col>35</xdr:col>
      <xdr:colOff>0</xdr:colOff>
      <xdr:row>13</xdr:row>
      <xdr:rowOff>90487</xdr:rowOff>
    </xdr:to>
    <xdr:graphicFrame macro="">
      <xdr:nvGraphicFramePr>
        <xdr:cNvPr id="12" name="31 Gráfico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0</xdr:colOff>
      <xdr:row>41</xdr:row>
      <xdr:rowOff>185737</xdr:rowOff>
    </xdr:from>
    <xdr:to>
      <xdr:col>37</xdr:col>
      <xdr:colOff>161924</xdr:colOff>
      <xdr:row>50</xdr:row>
      <xdr:rowOff>0</xdr:rowOff>
    </xdr:to>
    <xdr:graphicFrame macro="">
      <xdr:nvGraphicFramePr>
        <xdr:cNvPr id="13" name="32 Gráfico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102870</xdr:rowOff>
    </xdr:from>
    <xdr:to>
      <xdr:col>6</xdr:col>
      <xdr:colOff>632460</xdr:colOff>
      <xdr:row>66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45</xdr:row>
      <xdr:rowOff>106680</xdr:rowOff>
    </xdr:from>
    <xdr:to>
      <xdr:col>21</xdr:col>
      <xdr:colOff>679410</xdr:colOff>
      <xdr:row>66</xdr:row>
      <xdr:rowOff>64770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6</xdr:col>
      <xdr:colOff>632460</xdr:colOff>
      <xdr:row>21</xdr:row>
      <xdr:rowOff>140970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</xdr:colOff>
      <xdr:row>1</xdr:row>
      <xdr:rowOff>3810</xdr:rowOff>
    </xdr:from>
    <xdr:to>
      <xdr:col>21</xdr:col>
      <xdr:colOff>679410</xdr:colOff>
      <xdr:row>21</xdr:row>
      <xdr:rowOff>144780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30480</xdr:rowOff>
    </xdr:from>
    <xdr:to>
      <xdr:col>6</xdr:col>
      <xdr:colOff>632460</xdr:colOff>
      <xdr:row>43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</xdr:colOff>
      <xdr:row>23</xdr:row>
      <xdr:rowOff>34290</xdr:rowOff>
    </xdr:from>
    <xdr:to>
      <xdr:col>21</xdr:col>
      <xdr:colOff>679410</xdr:colOff>
      <xdr:row>43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662940</xdr:colOff>
      <xdr:row>45</xdr:row>
      <xdr:rowOff>102870</xdr:rowOff>
    </xdr:from>
    <xdr:to>
      <xdr:col>13</xdr:col>
      <xdr:colOff>502920</xdr:colOff>
      <xdr:row>66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731520</xdr:colOff>
      <xdr:row>45</xdr:row>
      <xdr:rowOff>91440</xdr:rowOff>
    </xdr:from>
    <xdr:to>
      <xdr:col>28</xdr:col>
      <xdr:colOff>571500</xdr:colOff>
      <xdr:row>66</xdr:row>
      <xdr:rowOff>49530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662940</xdr:colOff>
      <xdr:row>1</xdr:row>
      <xdr:rowOff>0</xdr:rowOff>
    </xdr:from>
    <xdr:to>
      <xdr:col>13</xdr:col>
      <xdr:colOff>502920</xdr:colOff>
      <xdr:row>21</xdr:row>
      <xdr:rowOff>140970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731520</xdr:colOff>
      <xdr:row>0</xdr:row>
      <xdr:rowOff>171450</xdr:rowOff>
    </xdr:from>
    <xdr:to>
      <xdr:col>28</xdr:col>
      <xdr:colOff>571500</xdr:colOff>
      <xdr:row>21</xdr:row>
      <xdr:rowOff>129540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662940</xdr:colOff>
      <xdr:row>23</xdr:row>
      <xdr:rowOff>30480</xdr:rowOff>
    </xdr:from>
    <xdr:to>
      <xdr:col>13</xdr:col>
      <xdr:colOff>502920</xdr:colOff>
      <xdr:row>43</xdr:row>
      <xdr:rowOff>171450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731520</xdr:colOff>
      <xdr:row>23</xdr:row>
      <xdr:rowOff>19050</xdr:rowOff>
    </xdr:from>
    <xdr:to>
      <xdr:col>28</xdr:col>
      <xdr:colOff>571500</xdr:colOff>
      <xdr:row>43</xdr:row>
      <xdr:rowOff>160020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115</xdr:row>
      <xdr:rowOff>125730</xdr:rowOff>
    </xdr:from>
    <xdr:to>
      <xdr:col>6</xdr:col>
      <xdr:colOff>624840</xdr:colOff>
      <xdr:row>136</xdr:row>
      <xdr:rowOff>83820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91440</xdr:colOff>
      <xdr:row>115</xdr:row>
      <xdr:rowOff>144780</xdr:rowOff>
    </xdr:from>
    <xdr:to>
      <xdr:col>21</xdr:col>
      <xdr:colOff>723900</xdr:colOff>
      <xdr:row>136</xdr:row>
      <xdr:rowOff>102870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71</xdr:row>
      <xdr:rowOff>22860</xdr:rowOff>
    </xdr:from>
    <xdr:to>
      <xdr:col>6</xdr:col>
      <xdr:colOff>624840</xdr:colOff>
      <xdr:row>91</xdr:row>
      <xdr:rowOff>163830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91440</xdr:colOff>
      <xdr:row>71</xdr:row>
      <xdr:rowOff>41910</xdr:rowOff>
    </xdr:from>
    <xdr:to>
      <xdr:col>21</xdr:col>
      <xdr:colOff>723900</xdr:colOff>
      <xdr:row>92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93</xdr:row>
      <xdr:rowOff>53340</xdr:rowOff>
    </xdr:from>
    <xdr:to>
      <xdr:col>6</xdr:col>
      <xdr:colOff>624840</xdr:colOff>
      <xdr:row>114</xdr:row>
      <xdr:rowOff>11430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91440</xdr:colOff>
      <xdr:row>93</xdr:row>
      <xdr:rowOff>72390</xdr:rowOff>
    </xdr:from>
    <xdr:to>
      <xdr:col>21</xdr:col>
      <xdr:colOff>723900</xdr:colOff>
      <xdr:row>114</xdr:row>
      <xdr:rowOff>30480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685800</xdr:colOff>
      <xdr:row>115</xdr:row>
      <xdr:rowOff>125730</xdr:rowOff>
    </xdr:from>
    <xdr:to>
      <xdr:col>13</xdr:col>
      <xdr:colOff>525780</xdr:colOff>
      <xdr:row>136</xdr:row>
      <xdr:rowOff>83820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15240</xdr:colOff>
      <xdr:row>115</xdr:row>
      <xdr:rowOff>137160</xdr:rowOff>
    </xdr:from>
    <xdr:to>
      <xdr:col>28</xdr:col>
      <xdr:colOff>647700</xdr:colOff>
      <xdr:row>136</xdr:row>
      <xdr:rowOff>95250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685800</xdr:colOff>
      <xdr:row>71</xdr:row>
      <xdr:rowOff>22860</xdr:rowOff>
    </xdr:from>
    <xdr:to>
      <xdr:col>13</xdr:col>
      <xdr:colOff>525780</xdr:colOff>
      <xdr:row>91</xdr:row>
      <xdr:rowOff>163830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15240</xdr:colOff>
      <xdr:row>71</xdr:row>
      <xdr:rowOff>34290</xdr:rowOff>
    </xdr:from>
    <xdr:to>
      <xdr:col>28</xdr:col>
      <xdr:colOff>647700</xdr:colOff>
      <xdr:row>91</xdr:row>
      <xdr:rowOff>175260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685800</xdr:colOff>
      <xdr:row>93</xdr:row>
      <xdr:rowOff>53340</xdr:rowOff>
    </xdr:from>
    <xdr:to>
      <xdr:col>13</xdr:col>
      <xdr:colOff>525780</xdr:colOff>
      <xdr:row>114</xdr:row>
      <xdr:rowOff>11430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15240</xdr:colOff>
      <xdr:row>93</xdr:row>
      <xdr:rowOff>64770</xdr:rowOff>
    </xdr:from>
    <xdr:to>
      <xdr:col>28</xdr:col>
      <xdr:colOff>647700</xdr:colOff>
      <xdr:row>114</xdr:row>
      <xdr:rowOff>22860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143</xdr:row>
      <xdr:rowOff>57150</xdr:rowOff>
    </xdr:from>
    <xdr:to>
      <xdr:col>6</xdr:col>
      <xdr:colOff>624840</xdr:colOff>
      <xdr:row>164</xdr:row>
      <xdr:rowOff>15240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32</xdr:row>
      <xdr:rowOff>137160</xdr:rowOff>
    </xdr:from>
    <xdr:to>
      <xdr:col>29</xdr:col>
      <xdr:colOff>274320</xdr:colOff>
      <xdr:row>53</xdr:row>
      <xdr:rowOff>103414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174171</xdr:colOff>
      <xdr:row>60</xdr:row>
      <xdr:rowOff>21771</xdr:rowOff>
    </xdr:from>
    <xdr:to>
      <xdr:col>30</xdr:col>
      <xdr:colOff>283028</xdr:colOff>
      <xdr:row>83</xdr:row>
      <xdr:rowOff>103414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220980</xdr:colOff>
      <xdr:row>47</xdr:row>
      <xdr:rowOff>10886</xdr:rowOff>
    </xdr:from>
    <xdr:to>
      <xdr:col>55</xdr:col>
      <xdr:colOff>266700</xdr:colOff>
      <xdr:row>70</xdr:row>
      <xdr:rowOff>56606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26</xdr:row>
      <xdr:rowOff>76200</xdr:rowOff>
    </xdr:from>
    <xdr:to>
      <xdr:col>17</xdr:col>
      <xdr:colOff>276225</xdr:colOff>
      <xdr:row>29</xdr:row>
      <xdr:rowOff>66675</xdr:rowOff>
    </xdr:to>
    <xdr:sp macro="" textlink="">
      <xdr:nvSpPr>
        <xdr:cNvPr id="2" name="Flecha derecha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 rot="10800000">
          <a:off x="5876925" y="4895850"/>
          <a:ext cx="981075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suma</a:t>
          </a:r>
        </a:p>
      </xdr:txBody>
    </xdr:sp>
    <xdr:clientData/>
  </xdr:twoCellAnchor>
  <xdr:twoCellAnchor>
    <xdr:from>
      <xdr:col>45</xdr:col>
      <xdr:colOff>9525</xdr:colOff>
      <xdr:row>6</xdr:row>
      <xdr:rowOff>171450</xdr:rowOff>
    </xdr:from>
    <xdr:to>
      <xdr:col>58</xdr:col>
      <xdr:colOff>247650</xdr:colOff>
      <xdr:row>21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66675</xdr:rowOff>
    </xdr:from>
    <xdr:to>
      <xdr:col>1</xdr:col>
      <xdr:colOff>647700</xdr:colOff>
      <xdr:row>46</xdr:row>
      <xdr:rowOff>171449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100013</xdr:colOff>
      <xdr:row>34</xdr:row>
      <xdr:rowOff>123825</xdr:rowOff>
    </xdr:from>
    <xdr:to>
      <xdr:col>8</xdr:col>
      <xdr:colOff>300038</xdr:colOff>
      <xdr:row>38</xdr:row>
      <xdr:rowOff>133350</xdr:rowOff>
    </xdr:to>
    <xdr:sp macro="" textlink="">
      <xdr:nvSpPr>
        <xdr:cNvPr id="5" name="Flecha derecha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 rot="5400000">
          <a:off x="3243263" y="6524625"/>
          <a:ext cx="7429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var-cov</a:t>
          </a:r>
        </a:p>
      </xdr:txBody>
    </xdr:sp>
    <xdr:clientData/>
  </xdr:twoCellAnchor>
  <xdr:twoCellAnchor>
    <xdr:from>
      <xdr:col>15</xdr:col>
      <xdr:colOff>19051</xdr:colOff>
      <xdr:row>42</xdr:row>
      <xdr:rowOff>95250</xdr:rowOff>
    </xdr:from>
    <xdr:to>
      <xdr:col>19</xdr:col>
      <xdr:colOff>1</xdr:colOff>
      <xdr:row>45</xdr:row>
      <xdr:rowOff>85725</xdr:rowOff>
    </xdr:to>
    <xdr:sp macro="" textlink="">
      <xdr:nvSpPr>
        <xdr:cNvPr id="6" name="Flecha derecha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5934076" y="7848600"/>
          <a:ext cx="13144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varianza</a:t>
          </a:r>
          <a:r>
            <a:rPr lang="es-CO" sz="1100" baseline="0"/>
            <a:t> bandas</a:t>
          </a:r>
          <a:endParaRPr lang="es-CO" sz="1100"/>
        </a:p>
      </xdr:txBody>
    </xdr:sp>
    <xdr:clientData/>
  </xdr:twoCellAnchor>
  <xdr:twoCellAnchor>
    <xdr:from>
      <xdr:col>14</xdr:col>
      <xdr:colOff>295275</xdr:colOff>
      <xdr:row>79</xdr:row>
      <xdr:rowOff>76200</xdr:rowOff>
    </xdr:from>
    <xdr:to>
      <xdr:col>17</xdr:col>
      <xdr:colOff>276225</xdr:colOff>
      <xdr:row>82</xdr:row>
      <xdr:rowOff>66675</xdr:rowOff>
    </xdr:to>
    <xdr:sp macro="" textlink="">
      <xdr:nvSpPr>
        <xdr:cNvPr id="17" name="Flecha derecha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 rot="10800000">
          <a:off x="5876925" y="4924425"/>
          <a:ext cx="981075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suma</a:t>
          </a:r>
        </a:p>
      </xdr:txBody>
    </xdr:sp>
    <xdr:clientData/>
  </xdr:twoCellAnchor>
  <xdr:twoCellAnchor>
    <xdr:from>
      <xdr:col>0</xdr:col>
      <xdr:colOff>0</xdr:colOff>
      <xdr:row>92</xdr:row>
      <xdr:rowOff>66675</xdr:rowOff>
    </xdr:from>
    <xdr:to>
      <xdr:col>1</xdr:col>
      <xdr:colOff>647700</xdr:colOff>
      <xdr:row>99</xdr:row>
      <xdr:rowOff>171449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100013</xdr:colOff>
      <xdr:row>87</xdr:row>
      <xdr:rowOff>123825</xdr:rowOff>
    </xdr:from>
    <xdr:to>
      <xdr:col>8</xdr:col>
      <xdr:colOff>300038</xdr:colOff>
      <xdr:row>91</xdr:row>
      <xdr:rowOff>133350</xdr:rowOff>
    </xdr:to>
    <xdr:sp macro="" textlink="">
      <xdr:nvSpPr>
        <xdr:cNvPr id="19" name="Flecha derecha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 rot="5400000">
          <a:off x="3243263" y="6524625"/>
          <a:ext cx="7429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var-cov</a:t>
          </a:r>
        </a:p>
      </xdr:txBody>
    </xdr:sp>
    <xdr:clientData/>
  </xdr:twoCellAnchor>
  <xdr:twoCellAnchor>
    <xdr:from>
      <xdr:col>15</xdr:col>
      <xdr:colOff>19051</xdr:colOff>
      <xdr:row>95</xdr:row>
      <xdr:rowOff>95250</xdr:rowOff>
    </xdr:from>
    <xdr:to>
      <xdr:col>19</xdr:col>
      <xdr:colOff>1</xdr:colOff>
      <xdr:row>98</xdr:row>
      <xdr:rowOff>85725</xdr:rowOff>
    </xdr:to>
    <xdr:sp macro="" textlink="">
      <xdr:nvSpPr>
        <xdr:cNvPr id="20" name="Flecha derecha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5934076" y="7848600"/>
          <a:ext cx="13144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varianza</a:t>
          </a:r>
          <a:r>
            <a:rPr lang="es-CO" sz="1100" baseline="0"/>
            <a:t> bandas</a:t>
          </a:r>
          <a:endParaRPr lang="es-CO" sz="1100"/>
        </a:p>
      </xdr:txBody>
    </xdr:sp>
    <xdr:clientData/>
  </xdr:twoCellAnchor>
  <xdr:twoCellAnchor>
    <xdr:from>
      <xdr:col>14</xdr:col>
      <xdr:colOff>295275</xdr:colOff>
      <xdr:row>129</xdr:row>
      <xdr:rowOff>76200</xdr:rowOff>
    </xdr:from>
    <xdr:to>
      <xdr:col>17</xdr:col>
      <xdr:colOff>276225</xdr:colOff>
      <xdr:row>132</xdr:row>
      <xdr:rowOff>66675</xdr:rowOff>
    </xdr:to>
    <xdr:sp macro="" textlink="">
      <xdr:nvSpPr>
        <xdr:cNvPr id="21" name="Flecha derecha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 rot="10800000">
          <a:off x="5876925" y="14668500"/>
          <a:ext cx="981075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suma</a:t>
          </a:r>
        </a:p>
      </xdr:txBody>
    </xdr:sp>
    <xdr:clientData/>
  </xdr:twoCellAnchor>
  <xdr:twoCellAnchor>
    <xdr:from>
      <xdr:col>0</xdr:col>
      <xdr:colOff>0</xdr:colOff>
      <xdr:row>142</xdr:row>
      <xdr:rowOff>66675</xdr:rowOff>
    </xdr:from>
    <xdr:to>
      <xdr:col>1</xdr:col>
      <xdr:colOff>647700</xdr:colOff>
      <xdr:row>149</xdr:row>
      <xdr:rowOff>171449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100013</xdr:colOff>
      <xdr:row>137</xdr:row>
      <xdr:rowOff>123825</xdr:rowOff>
    </xdr:from>
    <xdr:to>
      <xdr:col>8</xdr:col>
      <xdr:colOff>300038</xdr:colOff>
      <xdr:row>141</xdr:row>
      <xdr:rowOff>133350</xdr:rowOff>
    </xdr:to>
    <xdr:sp macro="" textlink="">
      <xdr:nvSpPr>
        <xdr:cNvPr id="23" name="Flecha derecha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 rot="5400000">
          <a:off x="3243263" y="16268700"/>
          <a:ext cx="7429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var-cov</a:t>
          </a:r>
        </a:p>
      </xdr:txBody>
    </xdr:sp>
    <xdr:clientData/>
  </xdr:twoCellAnchor>
  <xdr:twoCellAnchor>
    <xdr:from>
      <xdr:col>15</xdr:col>
      <xdr:colOff>19051</xdr:colOff>
      <xdr:row>145</xdr:row>
      <xdr:rowOff>95250</xdr:rowOff>
    </xdr:from>
    <xdr:to>
      <xdr:col>19</xdr:col>
      <xdr:colOff>1</xdr:colOff>
      <xdr:row>148</xdr:row>
      <xdr:rowOff>85725</xdr:rowOff>
    </xdr:to>
    <xdr:sp macro="" textlink="">
      <xdr:nvSpPr>
        <xdr:cNvPr id="24" name="Flecha derecha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5934076" y="17592675"/>
          <a:ext cx="13144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varianza</a:t>
          </a:r>
          <a:r>
            <a:rPr lang="es-CO" sz="1100" baseline="0"/>
            <a:t> bandas</a:t>
          </a:r>
          <a:endParaRPr lang="es-CO" sz="1100"/>
        </a:p>
      </xdr:txBody>
    </xdr:sp>
    <xdr:clientData/>
  </xdr:twoCellAnchor>
  <xdr:twoCellAnchor>
    <xdr:from>
      <xdr:col>14</xdr:col>
      <xdr:colOff>295275</xdr:colOff>
      <xdr:row>180</xdr:row>
      <xdr:rowOff>76200</xdr:rowOff>
    </xdr:from>
    <xdr:to>
      <xdr:col>17</xdr:col>
      <xdr:colOff>276225</xdr:colOff>
      <xdr:row>183</xdr:row>
      <xdr:rowOff>66675</xdr:rowOff>
    </xdr:to>
    <xdr:sp macro="" textlink="">
      <xdr:nvSpPr>
        <xdr:cNvPr id="25" name="Flecha derecha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 rot="10800000">
          <a:off x="5876925" y="14668500"/>
          <a:ext cx="981075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suma</a:t>
          </a:r>
        </a:p>
      </xdr:txBody>
    </xdr:sp>
    <xdr:clientData/>
  </xdr:twoCellAnchor>
  <xdr:twoCellAnchor>
    <xdr:from>
      <xdr:col>0</xdr:col>
      <xdr:colOff>0</xdr:colOff>
      <xdr:row>193</xdr:row>
      <xdr:rowOff>66675</xdr:rowOff>
    </xdr:from>
    <xdr:to>
      <xdr:col>1</xdr:col>
      <xdr:colOff>647700</xdr:colOff>
      <xdr:row>200</xdr:row>
      <xdr:rowOff>171449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100013</xdr:colOff>
      <xdr:row>188</xdr:row>
      <xdr:rowOff>123825</xdr:rowOff>
    </xdr:from>
    <xdr:to>
      <xdr:col>8</xdr:col>
      <xdr:colOff>300038</xdr:colOff>
      <xdr:row>192</xdr:row>
      <xdr:rowOff>133350</xdr:rowOff>
    </xdr:to>
    <xdr:sp macro="" textlink="">
      <xdr:nvSpPr>
        <xdr:cNvPr id="27" name="Flecha derecha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 rot="5400000">
          <a:off x="3243263" y="16268700"/>
          <a:ext cx="7429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var-cov</a:t>
          </a:r>
        </a:p>
      </xdr:txBody>
    </xdr:sp>
    <xdr:clientData/>
  </xdr:twoCellAnchor>
  <xdr:twoCellAnchor>
    <xdr:from>
      <xdr:col>15</xdr:col>
      <xdr:colOff>19051</xdr:colOff>
      <xdr:row>196</xdr:row>
      <xdr:rowOff>95250</xdr:rowOff>
    </xdr:from>
    <xdr:to>
      <xdr:col>19</xdr:col>
      <xdr:colOff>1</xdr:colOff>
      <xdr:row>199</xdr:row>
      <xdr:rowOff>85725</xdr:rowOff>
    </xdr:to>
    <xdr:sp macro="" textlink="">
      <xdr:nvSpPr>
        <xdr:cNvPr id="28" name="Flecha derecha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5934076" y="17592675"/>
          <a:ext cx="13144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varianza</a:t>
          </a:r>
          <a:r>
            <a:rPr lang="es-CO" sz="1100" baseline="0"/>
            <a:t> bandas</a:t>
          </a:r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98"/>
  <sheetViews>
    <sheetView topLeftCell="A4" zoomScaleNormal="100" workbookViewId="0">
      <selection activeCell="AR63" sqref="AR63"/>
    </sheetView>
  </sheetViews>
  <sheetFormatPr baseColWidth="10" defaultColWidth="7.5703125" defaultRowHeight="15" x14ac:dyDescent="0.25"/>
  <cols>
    <col min="1" max="1" width="7.5703125" style="1"/>
    <col min="2" max="24" width="4.140625" customWidth="1"/>
    <col min="25" max="25" width="7.5703125" style="111"/>
    <col min="27" max="47" width="7.5703125" customWidth="1"/>
    <col min="48" max="48" width="8.140625" style="112" customWidth="1"/>
    <col min="71" max="71" width="7.5703125" style="128"/>
  </cols>
  <sheetData>
    <row r="1" spans="1:100" ht="15.75" thickBot="1" x14ac:dyDescent="0.3">
      <c r="A1" s="60"/>
      <c r="B1" s="61" t="s">
        <v>26</v>
      </c>
      <c r="C1" s="62"/>
      <c r="D1" s="62"/>
      <c r="E1" s="141" t="s">
        <v>71</v>
      </c>
      <c r="F1" s="141"/>
      <c r="G1" s="141"/>
      <c r="H1" s="141"/>
      <c r="I1" s="141"/>
      <c r="J1" s="141"/>
      <c r="K1" s="141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AD1" s="141"/>
      <c r="AE1" s="141"/>
      <c r="AF1" s="141"/>
      <c r="AG1" s="141"/>
      <c r="BA1" s="141"/>
      <c r="BB1" s="141"/>
      <c r="BC1" s="141"/>
      <c r="BD1" s="141"/>
      <c r="BW1" s="1" t="s">
        <v>71</v>
      </c>
      <c r="BX1" s="1"/>
      <c r="BY1" s="1"/>
      <c r="BZ1" s="1"/>
      <c r="CA1" s="1"/>
      <c r="CB1" s="1"/>
      <c r="CC1" s="1"/>
      <c r="CD1" s="1"/>
      <c r="CE1" s="1"/>
      <c r="CF1" s="142" t="s">
        <v>72</v>
      </c>
      <c r="CG1" s="142"/>
      <c r="CH1" s="142"/>
      <c r="CI1" s="142"/>
      <c r="CJ1" s="142"/>
      <c r="CK1" s="142"/>
      <c r="CL1" s="142"/>
      <c r="CM1" s="1"/>
      <c r="CN1" s="1"/>
      <c r="CO1" s="1"/>
      <c r="CP1" s="142" t="s">
        <v>73</v>
      </c>
      <c r="CQ1" s="142"/>
      <c r="CR1" s="142"/>
      <c r="CS1" s="142"/>
      <c r="CT1" s="142"/>
      <c r="CU1" s="142"/>
      <c r="CV1" s="142"/>
    </row>
    <row r="2" spans="1:100" ht="15.75" thickBot="1" x14ac:dyDescent="0.3">
      <c r="A2" s="63"/>
      <c r="B2" s="64" t="s">
        <v>0</v>
      </c>
      <c r="C2" s="64" t="s">
        <v>1</v>
      </c>
      <c r="D2" s="64" t="s">
        <v>2</v>
      </c>
      <c r="E2" s="64" t="s">
        <v>3</v>
      </c>
      <c r="F2" s="64" t="s">
        <v>4</v>
      </c>
      <c r="G2" s="64" t="s">
        <v>5</v>
      </c>
      <c r="H2" s="64" t="s">
        <v>6</v>
      </c>
      <c r="I2" s="64" t="s">
        <v>7</v>
      </c>
      <c r="J2" s="64" t="s">
        <v>8</v>
      </c>
      <c r="K2" s="64" t="s">
        <v>9</v>
      </c>
      <c r="L2" s="64" t="s">
        <v>10</v>
      </c>
      <c r="M2" s="64" t="s">
        <v>11</v>
      </c>
      <c r="N2" s="65" t="s">
        <v>12</v>
      </c>
      <c r="O2" s="62"/>
      <c r="P2" s="62"/>
      <c r="Q2" s="62"/>
      <c r="R2" s="62"/>
      <c r="S2" s="62"/>
      <c r="T2" s="62"/>
      <c r="U2" s="62"/>
      <c r="V2" s="62"/>
      <c r="W2" s="62"/>
      <c r="X2" s="62"/>
      <c r="Z2" s="101" t="s">
        <v>57</v>
      </c>
      <c r="AA2" s="90" t="s">
        <v>0</v>
      </c>
      <c r="AB2" s="91" t="s">
        <v>1</v>
      </c>
      <c r="AC2" s="91" t="s">
        <v>2</v>
      </c>
      <c r="AD2" s="91" t="s">
        <v>4</v>
      </c>
      <c r="AE2" s="91" t="s">
        <v>5</v>
      </c>
      <c r="AF2" s="91" t="s">
        <v>7</v>
      </c>
      <c r="AG2" s="91" t="s">
        <v>9</v>
      </c>
      <c r="AH2" s="91" t="s">
        <v>10</v>
      </c>
      <c r="AI2" s="91" t="s">
        <v>11</v>
      </c>
      <c r="AK2" s="109" t="s">
        <v>24</v>
      </c>
      <c r="AL2" s="110" t="s">
        <v>25</v>
      </c>
      <c r="AM2" s="106"/>
      <c r="AN2" s="106"/>
      <c r="AO2" s="106"/>
      <c r="AP2" s="106"/>
      <c r="AQ2" s="106"/>
      <c r="AR2" s="106"/>
      <c r="AS2" s="106"/>
      <c r="AT2" s="106"/>
      <c r="AU2" s="106"/>
      <c r="AV2" s="113"/>
      <c r="AW2" s="101" t="s">
        <v>50</v>
      </c>
      <c r="AX2" s="91" t="s">
        <v>0</v>
      </c>
      <c r="AY2" s="91" t="s">
        <v>1</v>
      </c>
      <c r="AZ2" s="91" t="s">
        <v>2</v>
      </c>
      <c r="BA2" s="91" t="s">
        <v>4</v>
      </c>
      <c r="BB2" s="91" t="s">
        <v>5</v>
      </c>
      <c r="BC2" s="91" t="s">
        <v>7</v>
      </c>
      <c r="BD2" s="91" t="s">
        <v>9</v>
      </c>
      <c r="BE2" s="91" t="s">
        <v>10</v>
      </c>
      <c r="BF2" s="91" t="s">
        <v>11</v>
      </c>
      <c r="BH2" s="109" t="s">
        <v>24</v>
      </c>
      <c r="BI2" s="110" t="s">
        <v>25</v>
      </c>
    </row>
    <row r="3" spans="1:100" x14ac:dyDescent="0.25">
      <c r="A3" s="66" t="s">
        <v>0</v>
      </c>
      <c r="B3" s="67">
        <v>0.47541723734691399</v>
      </c>
      <c r="C3" s="67">
        <v>2.0692788919743899E-2</v>
      </c>
      <c r="D3" s="67">
        <v>-0.18205522813619601</v>
      </c>
      <c r="E3" s="67">
        <v>0</v>
      </c>
      <c r="F3" s="67">
        <v>0.45123960349780801</v>
      </c>
      <c r="G3" s="67">
        <v>-0.55575886320136503</v>
      </c>
      <c r="H3" s="67">
        <v>0</v>
      </c>
      <c r="I3" s="67">
        <v>-0.11641308781356199</v>
      </c>
      <c r="J3" s="67">
        <v>0</v>
      </c>
      <c r="K3" s="67">
        <v>5.2034516102662097E-2</v>
      </c>
      <c r="L3" s="67">
        <v>-0.44254454872138699</v>
      </c>
      <c r="M3" s="67">
        <v>-0.12576083007434499</v>
      </c>
      <c r="N3" s="68">
        <v>0</v>
      </c>
      <c r="O3" s="62"/>
      <c r="P3" s="62"/>
      <c r="Q3" s="62"/>
      <c r="R3" s="62"/>
      <c r="S3" s="62"/>
      <c r="T3" s="62"/>
      <c r="U3" s="62"/>
      <c r="V3" s="62"/>
      <c r="W3" s="62"/>
      <c r="X3" s="62"/>
      <c r="Z3" s="59" t="s">
        <v>34</v>
      </c>
      <c r="AA3" s="2">
        <f t="shared" ref="AA3:AC3" si="0">1/B3</f>
        <v>2.1034155294421848</v>
      </c>
      <c r="AB3" s="7">
        <f t="shared" si="0"/>
        <v>48.326013660046378</v>
      </c>
      <c r="AC3" s="7">
        <f t="shared" si="0"/>
        <v>-5.4928386854778886</v>
      </c>
      <c r="AD3" s="7">
        <f t="shared" ref="AD3:AD15" si="1">1/F3</f>
        <v>2.2161175398800244</v>
      </c>
      <c r="AE3" s="7">
        <f t="shared" ref="AE3:AE15" si="2">1/G3</f>
        <v>-1.7993415241992741</v>
      </c>
      <c r="AF3" s="7">
        <f t="shared" ref="AF3:AF15" si="3">1/I3</f>
        <v>-8.5900994362551479</v>
      </c>
      <c r="AG3" s="7">
        <f t="shared" ref="AG3:AG15" si="4">1/K3</f>
        <v>19.218012867209882</v>
      </c>
      <c r="AH3" s="7">
        <f t="shared" ref="AH3:AH15" si="5">1/L3</f>
        <v>-2.2596595142550733</v>
      </c>
      <c r="AI3" s="7">
        <f t="shared" ref="AI3:AI15" si="6">1/M3</f>
        <v>-7.9516014597616627</v>
      </c>
      <c r="AK3" s="15">
        <f t="shared" ref="AK3:AK15" si="7">+SUM(AA3,AB3,AC3,AD3,AE3,AF3,AG3,AH3,AI3)</f>
        <v>45.77001897662943</v>
      </c>
      <c r="AL3" s="4">
        <f t="shared" ref="AL3:AL15" si="8">+SUMSQ(AA3,AB3,AC3,AD3,AE3,AF3,AG3,AH3,AI3)</f>
        <v>2889.6038906406843</v>
      </c>
      <c r="AM3" s="3"/>
      <c r="AN3" s="3"/>
      <c r="AO3" s="3"/>
      <c r="AP3" s="3"/>
      <c r="AQ3" s="3"/>
      <c r="AR3" s="3"/>
      <c r="AS3" s="3"/>
      <c r="AT3" s="3"/>
      <c r="AU3" s="3"/>
      <c r="AV3" s="114"/>
      <c r="AW3" s="59" t="s">
        <v>34</v>
      </c>
      <c r="AX3" s="2">
        <f t="shared" ref="AX3:AX15" si="9">+LN(ABS(AA3))</f>
        <v>0.74356246609554622</v>
      </c>
      <c r="AY3" s="7">
        <f t="shared" ref="AY3:AY15" si="10">+LN(ABS(AB3))</f>
        <v>3.8779700007677587</v>
      </c>
      <c r="AZ3" s="7">
        <f t="shared" ref="AZ3:AZ15" si="11">+LN(ABS(AC3))</f>
        <v>1.7034451866395943</v>
      </c>
      <c r="BA3" s="7">
        <f t="shared" ref="BA3:BA15" si="12">+LN(ABS(AD3))</f>
        <v>0.79575680894049361</v>
      </c>
      <c r="BB3" s="7">
        <f t="shared" ref="BB3:BB15" si="13">+LN(ABS(AE3))</f>
        <v>0.58742077808440818</v>
      </c>
      <c r="BC3" s="7">
        <f t="shared" ref="BC3:BC15" si="14">+LN(ABS(AF3))</f>
        <v>2.1506103117446651</v>
      </c>
      <c r="BD3" s="7">
        <f t="shared" ref="BD3:BD15" si="15">+LN(ABS(AG3))</f>
        <v>2.95584800939434</v>
      </c>
      <c r="BE3" s="7">
        <f t="shared" ref="BE3:BE15" si="16">+LN(ABS(AH3))</f>
        <v>0.81521414452496743</v>
      </c>
      <c r="BF3" s="7">
        <f t="shared" ref="BF3:BF15" si="17">+LN(ABS(AI3))</f>
        <v>2.0733733498590845</v>
      </c>
      <c r="BH3" s="15">
        <f t="shared" ref="BH3:BH15" si="18">+SUM(AX3,AY3,AZ3,BA3,BB3,BC3,BD3,BE3,BF3)</f>
        <v>15.703201056050858</v>
      </c>
      <c r="BI3" s="4">
        <f t="shared" ref="BI3:BI15" si="19">+SUMSQ(AX3,AY3,AZ3,BA3,BB3,BC3,BD3,BE3,BF3)</f>
        <v>37.797167358189263</v>
      </c>
    </row>
    <row r="4" spans="1:100" x14ac:dyDescent="0.25">
      <c r="A4" s="66" t="s">
        <v>1</v>
      </c>
      <c r="B4" s="69">
        <v>0.31932038662297102</v>
      </c>
      <c r="C4" s="69">
        <v>0.71266842936421704</v>
      </c>
      <c r="D4" s="69">
        <v>-0.333708905877383</v>
      </c>
      <c r="E4" s="69">
        <v>0</v>
      </c>
      <c r="F4" s="69">
        <v>-0.22310290934322699</v>
      </c>
      <c r="G4" s="69">
        <v>0.337644096929685</v>
      </c>
      <c r="H4" s="69">
        <v>0</v>
      </c>
      <c r="I4" s="69">
        <v>0.12221687810040301</v>
      </c>
      <c r="J4" s="69">
        <v>0</v>
      </c>
      <c r="K4" s="69">
        <v>-0.150402570187534</v>
      </c>
      <c r="L4" s="69">
        <v>-0.115786655810781</v>
      </c>
      <c r="M4" s="69">
        <v>-0.25304876316796798</v>
      </c>
      <c r="N4" s="70">
        <v>0</v>
      </c>
      <c r="O4" s="62"/>
      <c r="P4" s="62"/>
      <c r="Q4" s="62"/>
      <c r="R4" s="62"/>
      <c r="S4" s="62"/>
      <c r="T4" s="62"/>
      <c r="U4" s="62"/>
      <c r="V4" s="62"/>
      <c r="W4" s="62"/>
      <c r="X4" s="62"/>
      <c r="Z4" s="59" t="s">
        <v>35</v>
      </c>
      <c r="AA4" s="15">
        <f t="shared" ref="AA4:AA15" si="20">1/B4</f>
        <v>3.1316509746705372</v>
      </c>
      <c r="AB4" s="3">
        <f t="shared" ref="AB4:AB15" si="21">1/C4</f>
        <v>1.4031770719689605</v>
      </c>
      <c r="AC4" s="3">
        <f t="shared" ref="AC4:AC15" si="22">1/D4</f>
        <v>-2.9966236512951712</v>
      </c>
      <c r="AD4" s="3">
        <f t="shared" si="1"/>
        <v>-4.4822364842476148</v>
      </c>
      <c r="AE4" s="3">
        <f t="shared" si="2"/>
        <v>2.9616984543587379</v>
      </c>
      <c r="AF4" s="3">
        <f t="shared" si="3"/>
        <v>8.1821759444590381</v>
      </c>
      <c r="AG4" s="3">
        <f t="shared" si="4"/>
        <v>-6.6488225483987389</v>
      </c>
      <c r="AH4" s="3">
        <f t="shared" si="5"/>
        <v>-8.6365738175753499</v>
      </c>
      <c r="AI4" s="3">
        <f t="shared" si="6"/>
        <v>-3.9518074993957701</v>
      </c>
      <c r="AK4" s="15">
        <f t="shared" si="7"/>
        <v>-11.037361555455371</v>
      </c>
      <c r="AL4" s="4">
        <f t="shared" si="8"/>
        <v>250.98003295011566</v>
      </c>
      <c r="AM4" s="3"/>
      <c r="AN4" s="3"/>
      <c r="AO4" s="3"/>
      <c r="AP4" s="3"/>
      <c r="AQ4" s="3"/>
      <c r="AR4" s="3"/>
      <c r="AS4" s="3"/>
      <c r="AT4" s="3"/>
      <c r="AU4" s="3"/>
      <c r="AV4" s="114"/>
      <c r="AW4" s="59" t="s">
        <v>35</v>
      </c>
      <c r="AX4" s="15">
        <f t="shared" si="9"/>
        <v>1.1415603334356019</v>
      </c>
      <c r="AY4" s="3">
        <f t="shared" si="10"/>
        <v>0.33873900268540991</v>
      </c>
      <c r="AZ4" s="3">
        <f t="shared" si="11"/>
        <v>1.097486205305888</v>
      </c>
      <c r="BA4" s="3">
        <f t="shared" si="12"/>
        <v>1.5001221370942668</v>
      </c>
      <c r="BB4" s="3">
        <f t="shared" si="13"/>
        <v>1.0857629059226861</v>
      </c>
      <c r="BC4" s="3">
        <f t="shared" si="14"/>
        <v>2.1019581231209106</v>
      </c>
      <c r="BD4" s="3">
        <f t="shared" si="15"/>
        <v>1.8944397785995541</v>
      </c>
      <c r="BE4" s="3">
        <f t="shared" si="16"/>
        <v>2.1560059552779185</v>
      </c>
      <c r="BF4" s="3">
        <f t="shared" si="17"/>
        <v>1.3741730690322047</v>
      </c>
      <c r="BH4" s="15">
        <f t="shared" si="18"/>
        <v>12.690247510474441</v>
      </c>
      <c r="BI4" s="4">
        <f t="shared" si="19"/>
        <v>20.59547092067012</v>
      </c>
    </row>
    <row r="5" spans="1:100" x14ac:dyDescent="0.25">
      <c r="A5" s="66" t="s">
        <v>2</v>
      </c>
      <c r="B5" s="69">
        <v>0.31114006849706299</v>
      </c>
      <c r="C5" s="69">
        <v>1.0317085872978801E-2</v>
      </c>
      <c r="D5" s="69">
        <v>-4.9820907020150101E-2</v>
      </c>
      <c r="E5" s="69">
        <v>0</v>
      </c>
      <c r="F5" s="69">
        <v>0.572078695343466</v>
      </c>
      <c r="G5" s="69">
        <v>0.19468495823471901</v>
      </c>
      <c r="H5" s="69">
        <v>0</v>
      </c>
      <c r="I5" s="69">
        <v>0.42864137240951</v>
      </c>
      <c r="J5" s="69">
        <v>0</v>
      </c>
      <c r="K5" s="69">
        <v>-0.15456162794207701</v>
      </c>
      <c r="L5" s="69">
        <v>0.470362025212754</v>
      </c>
      <c r="M5" s="69">
        <v>0.32644122923996999</v>
      </c>
      <c r="N5" s="70">
        <v>0</v>
      </c>
      <c r="O5" s="62"/>
      <c r="P5" s="62"/>
      <c r="Q5" s="62"/>
      <c r="R5" s="62"/>
      <c r="S5" s="62"/>
      <c r="T5" s="62"/>
      <c r="U5" s="62"/>
      <c r="V5" s="62"/>
      <c r="W5" s="62"/>
      <c r="X5" s="62"/>
      <c r="Z5" s="59" t="s">
        <v>36</v>
      </c>
      <c r="AA5" s="15">
        <f t="shared" si="20"/>
        <v>3.2139865650554729</v>
      </c>
      <c r="AB5" s="3">
        <f t="shared" si="21"/>
        <v>96.926594613220473</v>
      </c>
      <c r="AC5" s="3">
        <f t="shared" si="22"/>
        <v>-20.071894708692263</v>
      </c>
      <c r="AD5" s="3">
        <f t="shared" si="1"/>
        <v>1.7480112581357667</v>
      </c>
      <c r="AE5" s="3">
        <f t="shared" si="2"/>
        <v>5.1365036573311684</v>
      </c>
      <c r="AF5" s="3">
        <f t="shared" si="3"/>
        <v>2.3329525901308297</v>
      </c>
      <c r="AG5" s="3">
        <f t="shared" si="4"/>
        <v>-6.4699111500996649</v>
      </c>
      <c r="AH5" s="3">
        <f t="shared" si="5"/>
        <v>2.1260219711565371</v>
      </c>
      <c r="AI5" s="3">
        <f t="shared" si="6"/>
        <v>3.0633385443628836</v>
      </c>
      <c r="AK5" s="15">
        <f t="shared" si="7"/>
        <v>88.005603340601198</v>
      </c>
      <c r="AL5" s="4">
        <f t="shared" si="8"/>
        <v>9898.6210538703126</v>
      </c>
      <c r="AM5" s="3"/>
      <c r="AN5" s="3"/>
      <c r="AO5" s="3"/>
      <c r="AP5" s="3"/>
      <c r="AQ5" s="3"/>
      <c r="AR5" s="3"/>
      <c r="AS5" s="3"/>
      <c r="AT5" s="3"/>
      <c r="AU5" s="3"/>
      <c r="AV5" s="114"/>
      <c r="AW5" s="59" t="s">
        <v>36</v>
      </c>
      <c r="AX5" s="15">
        <f t="shared" si="9"/>
        <v>1.1675120871744973</v>
      </c>
      <c r="AY5" s="3">
        <f t="shared" si="10"/>
        <v>4.5739539354538543</v>
      </c>
      <c r="AZ5" s="3">
        <f t="shared" si="11"/>
        <v>2.9993205633694271</v>
      </c>
      <c r="BA5" s="3">
        <f t="shared" si="12"/>
        <v>0.5584787177937055</v>
      </c>
      <c r="BB5" s="3">
        <f t="shared" si="13"/>
        <v>1.6363726257018005</v>
      </c>
      <c r="BC5" s="3">
        <f t="shared" si="14"/>
        <v>0.84713467141439158</v>
      </c>
      <c r="BD5" s="3">
        <f t="shared" si="15"/>
        <v>1.8671623758218647</v>
      </c>
      <c r="BE5" s="3">
        <f t="shared" si="16"/>
        <v>0.75425261437084146</v>
      </c>
      <c r="BF5" s="3">
        <f t="shared" si="17"/>
        <v>1.1195053487958249</v>
      </c>
      <c r="BH5" s="15">
        <f t="shared" si="18"/>
        <v>15.523692939896208</v>
      </c>
      <c r="BI5" s="4">
        <f t="shared" si="19"/>
        <v>40.295798489042582</v>
      </c>
    </row>
    <row r="6" spans="1:100" x14ac:dyDescent="0.25">
      <c r="A6" s="66" t="s">
        <v>3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70">
        <v>0</v>
      </c>
      <c r="O6" s="62"/>
      <c r="P6" s="62"/>
      <c r="Q6" s="62"/>
      <c r="R6" s="62"/>
      <c r="S6" s="62"/>
      <c r="T6" s="62"/>
      <c r="U6" s="62"/>
      <c r="V6" s="62"/>
      <c r="W6" s="62"/>
      <c r="X6" s="62"/>
      <c r="Z6" s="59" t="s">
        <v>37</v>
      </c>
      <c r="AA6" s="15" t="e">
        <f t="shared" si="20"/>
        <v>#DIV/0!</v>
      </c>
      <c r="AB6" s="3" t="e">
        <f t="shared" si="21"/>
        <v>#DIV/0!</v>
      </c>
      <c r="AC6" s="3" t="e">
        <f t="shared" si="22"/>
        <v>#DIV/0!</v>
      </c>
      <c r="AD6" s="3" t="e">
        <f t="shared" si="1"/>
        <v>#DIV/0!</v>
      </c>
      <c r="AE6" s="3" t="e">
        <f t="shared" si="2"/>
        <v>#DIV/0!</v>
      </c>
      <c r="AF6" s="3" t="e">
        <f t="shared" si="3"/>
        <v>#DIV/0!</v>
      </c>
      <c r="AG6" s="3" t="e">
        <f t="shared" si="4"/>
        <v>#DIV/0!</v>
      </c>
      <c r="AH6" s="3" t="e">
        <f t="shared" si="5"/>
        <v>#DIV/0!</v>
      </c>
      <c r="AI6" s="3" t="e">
        <f t="shared" si="6"/>
        <v>#DIV/0!</v>
      </c>
      <c r="AK6" s="15" t="e">
        <f t="shared" si="7"/>
        <v>#DIV/0!</v>
      </c>
      <c r="AL6" s="4" t="e">
        <f t="shared" si="8"/>
        <v>#DIV/0!</v>
      </c>
      <c r="AM6" s="3"/>
      <c r="AN6" s="3"/>
      <c r="AO6" s="3"/>
      <c r="AP6" s="3"/>
      <c r="AQ6" s="3"/>
      <c r="AR6" s="3"/>
      <c r="AS6" s="3"/>
      <c r="AT6" s="3"/>
      <c r="AU6" s="3"/>
      <c r="AV6" s="114"/>
      <c r="AW6" s="59" t="s">
        <v>37</v>
      </c>
      <c r="AX6" s="15" t="e">
        <f t="shared" si="9"/>
        <v>#DIV/0!</v>
      </c>
      <c r="AY6" s="3" t="e">
        <f t="shared" si="10"/>
        <v>#DIV/0!</v>
      </c>
      <c r="AZ6" s="3" t="e">
        <f t="shared" si="11"/>
        <v>#DIV/0!</v>
      </c>
      <c r="BA6" s="3" t="e">
        <f t="shared" si="12"/>
        <v>#DIV/0!</v>
      </c>
      <c r="BB6" s="3" t="e">
        <f t="shared" si="13"/>
        <v>#DIV/0!</v>
      </c>
      <c r="BC6" s="3" t="e">
        <f t="shared" si="14"/>
        <v>#DIV/0!</v>
      </c>
      <c r="BD6" s="3" t="e">
        <f t="shared" si="15"/>
        <v>#DIV/0!</v>
      </c>
      <c r="BE6" s="3" t="e">
        <f t="shared" si="16"/>
        <v>#DIV/0!</v>
      </c>
      <c r="BF6" s="3" t="e">
        <f t="shared" si="17"/>
        <v>#DIV/0!</v>
      </c>
      <c r="BH6" s="15" t="e">
        <f t="shared" si="18"/>
        <v>#DIV/0!</v>
      </c>
      <c r="BI6" s="4" t="e">
        <f t="shared" si="19"/>
        <v>#DIV/0!</v>
      </c>
    </row>
    <row r="7" spans="1:100" x14ac:dyDescent="0.25">
      <c r="A7" s="66" t="s">
        <v>4</v>
      </c>
      <c r="B7" s="69">
        <v>0.31365849720223399</v>
      </c>
      <c r="C7" s="69">
        <v>-0.206108218067872</v>
      </c>
      <c r="D7" s="69">
        <v>-0.42884331673752302</v>
      </c>
      <c r="E7" s="69">
        <v>0</v>
      </c>
      <c r="F7" s="69">
        <v>-5.78076935353906E-2</v>
      </c>
      <c r="G7" s="69">
        <v>0.29336913968988498</v>
      </c>
      <c r="H7" s="69">
        <v>0</v>
      </c>
      <c r="I7" s="69">
        <v>-0.59393862228110905</v>
      </c>
      <c r="J7" s="69">
        <v>0</v>
      </c>
      <c r="K7" s="69">
        <v>0.374588881063527</v>
      </c>
      <c r="L7" s="69">
        <v>0.215509677309494</v>
      </c>
      <c r="M7" s="69">
        <v>0.21517352273593601</v>
      </c>
      <c r="N7" s="70">
        <v>0</v>
      </c>
      <c r="O7" s="62"/>
      <c r="P7" s="62"/>
      <c r="Q7" s="62"/>
      <c r="R7" s="62"/>
      <c r="S7" s="62"/>
      <c r="T7" s="62"/>
      <c r="U7" s="62"/>
      <c r="V7" s="62"/>
      <c r="W7" s="62"/>
      <c r="X7" s="62"/>
      <c r="Z7" s="59" t="s">
        <v>38</v>
      </c>
      <c r="AA7" s="15">
        <f t="shared" si="20"/>
        <v>3.188180804664257</v>
      </c>
      <c r="AB7" s="3">
        <f t="shared" si="21"/>
        <v>-4.8518201233038525</v>
      </c>
      <c r="AC7" s="3">
        <f t="shared" si="22"/>
        <v>-2.3318539918206489</v>
      </c>
      <c r="AD7" s="3">
        <f t="shared" si="1"/>
        <v>-17.298735494225994</v>
      </c>
      <c r="AE7" s="3">
        <f t="shared" si="2"/>
        <v>3.4086748219566694</v>
      </c>
      <c r="AF7" s="3">
        <f t="shared" si="3"/>
        <v>-1.6836756568538214</v>
      </c>
      <c r="AG7" s="3">
        <f t="shared" si="4"/>
        <v>2.6695933877183311</v>
      </c>
      <c r="AH7" s="3">
        <f t="shared" si="5"/>
        <v>4.64016285711336</v>
      </c>
      <c r="AI7" s="3">
        <f t="shared" si="6"/>
        <v>4.6474119458796705</v>
      </c>
      <c r="AK7" s="15">
        <f t="shared" si="7"/>
        <v>-7.6120614488720308</v>
      </c>
      <c r="AL7" s="4">
        <f t="shared" si="8"/>
        <v>403.09855384080242</v>
      </c>
      <c r="AM7" s="3"/>
      <c r="AN7" s="3"/>
      <c r="AO7" s="3"/>
      <c r="AP7" s="3"/>
      <c r="AQ7" s="3"/>
      <c r="AR7" s="3"/>
      <c r="AS7" s="3"/>
      <c r="AT7" s="3"/>
      <c r="AU7" s="3"/>
      <c r="AV7" s="114"/>
      <c r="AW7" s="59" t="s">
        <v>38</v>
      </c>
      <c r="AX7" s="15">
        <f t="shared" si="9"/>
        <v>1.1594504734553717</v>
      </c>
      <c r="AY7" s="3">
        <f t="shared" si="10"/>
        <v>1.579353917703715</v>
      </c>
      <c r="AZ7" s="3">
        <f t="shared" si="11"/>
        <v>0.84666365581655645</v>
      </c>
      <c r="BA7" s="3">
        <f t="shared" si="12"/>
        <v>2.8506334060130163</v>
      </c>
      <c r="BB7" s="3">
        <f t="shared" si="13"/>
        <v>1.2263236005029718</v>
      </c>
      <c r="BC7" s="3">
        <f t="shared" si="14"/>
        <v>0.52097929445143432</v>
      </c>
      <c r="BD7" s="3">
        <f t="shared" si="15"/>
        <v>0.98192617157090301</v>
      </c>
      <c r="BE7" s="3">
        <f t="shared" si="16"/>
        <v>1.5347494641380357</v>
      </c>
      <c r="BF7" s="3">
        <f t="shared" si="17"/>
        <v>1.5363104938776899</v>
      </c>
      <c r="BH7" s="15">
        <f t="shared" si="18"/>
        <v>12.236390477529692</v>
      </c>
      <c r="BI7" s="4">
        <f t="shared" si="19"/>
        <v>20.136808215404262</v>
      </c>
    </row>
    <row r="8" spans="1:100" x14ac:dyDescent="0.25">
      <c r="A8" s="66" t="s">
        <v>5</v>
      </c>
      <c r="B8" s="69">
        <v>0.34221774939396898</v>
      </c>
      <c r="C8" s="69">
        <v>-0.18556461709137201</v>
      </c>
      <c r="D8" s="69">
        <v>0.55647525209748205</v>
      </c>
      <c r="E8" s="69">
        <v>0</v>
      </c>
      <c r="F8" s="69">
        <v>8.8046812066660499E-2</v>
      </c>
      <c r="G8" s="69">
        <v>0.555391255439732</v>
      </c>
      <c r="H8" s="69">
        <v>0</v>
      </c>
      <c r="I8" s="69">
        <v>-1.9027174896073602E-2</v>
      </c>
      <c r="J8" s="69">
        <v>0</v>
      </c>
      <c r="K8" s="69">
        <v>6.1879048690767997E-2</v>
      </c>
      <c r="L8" s="69">
        <v>-0.46726985541509303</v>
      </c>
      <c r="M8" s="69">
        <v>6.6500670345140799E-3</v>
      </c>
      <c r="N8" s="70">
        <v>0</v>
      </c>
      <c r="O8" s="62"/>
      <c r="P8" s="62"/>
      <c r="Q8" s="62"/>
      <c r="R8" s="62"/>
      <c r="S8" s="62"/>
      <c r="T8" s="62"/>
      <c r="U8" s="62"/>
      <c r="V8" s="62"/>
      <c r="W8" s="62"/>
      <c r="X8" s="62"/>
      <c r="Z8" s="59" t="s">
        <v>39</v>
      </c>
      <c r="AA8" s="15">
        <f t="shared" si="20"/>
        <v>2.9221161139972809</v>
      </c>
      <c r="AB8" s="3">
        <f t="shared" si="21"/>
        <v>-5.3889583891286774</v>
      </c>
      <c r="AC8" s="3">
        <f t="shared" si="22"/>
        <v>1.7970251080003505</v>
      </c>
      <c r="AD8" s="3">
        <f t="shared" si="1"/>
        <v>11.357594630943561</v>
      </c>
      <c r="AE8" s="3">
        <f t="shared" si="2"/>
        <v>1.8005324898539288</v>
      </c>
      <c r="AF8" s="3">
        <f t="shared" si="3"/>
        <v>-52.556409738282134</v>
      </c>
      <c r="AG8" s="3">
        <f t="shared" si="4"/>
        <v>16.160558721536944</v>
      </c>
      <c r="AH8" s="3">
        <f t="shared" si="5"/>
        <v>-2.1400909740082916</v>
      </c>
      <c r="AI8" s="3">
        <f t="shared" si="6"/>
        <v>150.37442401857982</v>
      </c>
      <c r="AK8" s="15">
        <f t="shared" si="7"/>
        <v>124.32679198149278</v>
      </c>
      <c r="AL8" s="4">
        <f t="shared" si="8"/>
        <v>25813.433058457191</v>
      </c>
      <c r="AM8" s="3"/>
      <c r="AN8" s="3"/>
      <c r="AO8" s="3"/>
      <c r="AP8" s="3"/>
      <c r="AQ8" s="3"/>
      <c r="AR8" s="3"/>
      <c r="AS8" s="3"/>
      <c r="AT8" s="3"/>
      <c r="AU8" s="3"/>
      <c r="AV8" s="114"/>
      <c r="AW8" s="59" t="s">
        <v>39</v>
      </c>
      <c r="AX8" s="15">
        <f t="shared" si="9"/>
        <v>1.0723080503888369</v>
      </c>
      <c r="AY8" s="3">
        <f t="shared" si="10"/>
        <v>1.6843521174757665</v>
      </c>
      <c r="AZ8" s="3">
        <f t="shared" si="11"/>
        <v>0.58613257987985579</v>
      </c>
      <c r="BA8" s="3">
        <f t="shared" si="12"/>
        <v>2.4298866506390358</v>
      </c>
      <c r="BB8" s="3">
        <f t="shared" si="13"/>
        <v>0.58808244885036087</v>
      </c>
      <c r="BC8" s="3">
        <f t="shared" si="14"/>
        <v>3.9618870639719219</v>
      </c>
      <c r="BD8" s="3">
        <f t="shared" si="15"/>
        <v>2.7825736268478036</v>
      </c>
      <c r="BE8" s="3">
        <f t="shared" si="16"/>
        <v>0.76084833934901175</v>
      </c>
      <c r="BF8" s="3">
        <f t="shared" si="17"/>
        <v>5.0131283439871241</v>
      </c>
      <c r="BH8" s="15">
        <f t="shared" si="18"/>
        <v>18.879199221389719</v>
      </c>
      <c r="BI8" s="4">
        <f t="shared" si="19"/>
        <v>59.73023919864427</v>
      </c>
    </row>
    <row r="9" spans="1:100" x14ac:dyDescent="0.25">
      <c r="A9" s="66" t="s">
        <v>6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70">
        <v>0</v>
      </c>
      <c r="O9" s="62"/>
      <c r="P9" s="62"/>
      <c r="Q9" s="62"/>
      <c r="R9" s="62"/>
      <c r="S9" s="62"/>
      <c r="T9" s="62"/>
      <c r="U9" s="62"/>
      <c r="V9" s="62"/>
      <c r="W9" s="62"/>
      <c r="X9" s="62"/>
      <c r="Z9" s="59" t="s">
        <v>40</v>
      </c>
      <c r="AA9" s="15" t="e">
        <f t="shared" si="20"/>
        <v>#DIV/0!</v>
      </c>
      <c r="AB9" s="3" t="e">
        <f t="shared" si="21"/>
        <v>#DIV/0!</v>
      </c>
      <c r="AC9" s="3" t="e">
        <f t="shared" si="22"/>
        <v>#DIV/0!</v>
      </c>
      <c r="AD9" s="3" t="e">
        <f t="shared" si="1"/>
        <v>#DIV/0!</v>
      </c>
      <c r="AE9" s="3" t="e">
        <f t="shared" si="2"/>
        <v>#DIV/0!</v>
      </c>
      <c r="AF9" s="3" t="e">
        <f t="shared" si="3"/>
        <v>#DIV/0!</v>
      </c>
      <c r="AG9" s="3" t="e">
        <f t="shared" si="4"/>
        <v>#DIV/0!</v>
      </c>
      <c r="AH9" s="3" t="e">
        <f t="shared" si="5"/>
        <v>#DIV/0!</v>
      </c>
      <c r="AI9" s="3" t="e">
        <f t="shared" si="6"/>
        <v>#DIV/0!</v>
      </c>
      <c r="AK9" s="15" t="e">
        <f t="shared" si="7"/>
        <v>#DIV/0!</v>
      </c>
      <c r="AL9" s="4" t="e">
        <f t="shared" si="8"/>
        <v>#DIV/0!</v>
      </c>
      <c r="AM9" s="3"/>
      <c r="AN9" s="3"/>
      <c r="AO9" s="3"/>
      <c r="AP9" s="3"/>
      <c r="AQ9" s="3"/>
      <c r="AR9" s="3"/>
      <c r="AS9" s="3"/>
      <c r="AT9" s="3"/>
      <c r="AU9" s="3"/>
      <c r="AV9" s="114"/>
      <c r="AW9" s="59" t="s">
        <v>40</v>
      </c>
      <c r="AX9" s="15" t="e">
        <f t="shared" si="9"/>
        <v>#DIV/0!</v>
      </c>
      <c r="AY9" s="3" t="e">
        <f t="shared" si="10"/>
        <v>#DIV/0!</v>
      </c>
      <c r="AZ9" s="3" t="e">
        <f t="shared" si="11"/>
        <v>#DIV/0!</v>
      </c>
      <c r="BA9" s="3" t="e">
        <f t="shared" si="12"/>
        <v>#DIV/0!</v>
      </c>
      <c r="BB9" s="3" t="e">
        <f t="shared" si="13"/>
        <v>#DIV/0!</v>
      </c>
      <c r="BC9" s="3" t="e">
        <f t="shared" si="14"/>
        <v>#DIV/0!</v>
      </c>
      <c r="BD9" s="3" t="e">
        <f t="shared" si="15"/>
        <v>#DIV/0!</v>
      </c>
      <c r="BE9" s="3" t="e">
        <f t="shared" si="16"/>
        <v>#DIV/0!</v>
      </c>
      <c r="BF9" s="3" t="e">
        <f t="shared" si="17"/>
        <v>#DIV/0!</v>
      </c>
      <c r="BH9" s="15" t="e">
        <f t="shared" si="18"/>
        <v>#DIV/0!</v>
      </c>
      <c r="BI9" s="4" t="e">
        <f t="shared" si="19"/>
        <v>#DIV/0!</v>
      </c>
    </row>
    <row r="10" spans="1:100" x14ac:dyDescent="0.25">
      <c r="A10" s="66" t="s">
        <v>7</v>
      </c>
      <c r="B10" s="69">
        <v>0.30508195429777402</v>
      </c>
      <c r="C10" s="69">
        <v>0.143651383202687</v>
      </c>
      <c r="D10" s="69">
        <v>0.216451921170421</v>
      </c>
      <c r="E10" s="69">
        <v>0</v>
      </c>
      <c r="F10" s="69">
        <v>-0.39013518702806999</v>
      </c>
      <c r="G10" s="69">
        <v>-0.27423652526613002</v>
      </c>
      <c r="H10" s="69">
        <v>0</v>
      </c>
      <c r="I10" s="69">
        <v>0.37957363435756097</v>
      </c>
      <c r="J10" s="69">
        <v>0</v>
      </c>
      <c r="K10" s="69">
        <v>0.63080901949740797</v>
      </c>
      <c r="L10" s="69">
        <v>9.6282951378941398E-2</v>
      </c>
      <c r="M10" s="69">
        <v>0.24649569429374699</v>
      </c>
      <c r="N10" s="70">
        <v>0</v>
      </c>
      <c r="O10" s="62"/>
      <c r="P10" s="62"/>
      <c r="Q10" s="62"/>
      <c r="R10" s="62"/>
      <c r="S10" s="62"/>
      <c r="T10" s="62"/>
      <c r="U10" s="62"/>
      <c r="V10" s="62"/>
      <c r="W10" s="62"/>
      <c r="X10" s="62"/>
      <c r="Z10" s="59" t="s">
        <v>41</v>
      </c>
      <c r="AA10" s="15">
        <f t="shared" si="20"/>
        <v>3.2778077690690091</v>
      </c>
      <c r="AB10" s="3">
        <f t="shared" si="21"/>
        <v>6.9612973972484173</v>
      </c>
      <c r="AC10" s="3">
        <f t="shared" si="22"/>
        <v>4.6199636140566342</v>
      </c>
      <c r="AD10" s="3">
        <f t="shared" si="1"/>
        <v>-2.5632140684814737</v>
      </c>
      <c r="AE10" s="3">
        <f t="shared" si="2"/>
        <v>-3.6464872760094971</v>
      </c>
      <c r="AF10" s="3">
        <f t="shared" si="3"/>
        <v>2.6345349346840909</v>
      </c>
      <c r="AG10" s="3">
        <f t="shared" si="4"/>
        <v>1.5852658555781938</v>
      </c>
      <c r="AH10" s="3">
        <f t="shared" si="5"/>
        <v>10.386054703124897</v>
      </c>
      <c r="AI10" s="3">
        <f t="shared" si="6"/>
        <v>4.0568659946177714</v>
      </c>
      <c r="AK10" s="15">
        <f t="shared" si="7"/>
        <v>27.312088923888041</v>
      </c>
      <c r="AL10" s="4">
        <f t="shared" si="8"/>
        <v>234.19682098359627</v>
      </c>
      <c r="AM10" s="3"/>
      <c r="AN10" s="3"/>
      <c r="AO10" s="3"/>
      <c r="AP10" s="3"/>
      <c r="AQ10" s="3"/>
      <c r="AR10" s="3"/>
      <c r="AS10" s="3"/>
      <c r="AT10" s="3"/>
      <c r="AU10" s="3"/>
      <c r="AV10" s="114"/>
      <c r="AW10" s="59" t="s">
        <v>41</v>
      </c>
      <c r="AX10" s="15">
        <f t="shared" si="9"/>
        <v>1.1871748358531553</v>
      </c>
      <c r="AY10" s="3">
        <f t="shared" si="10"/>
        <v>1.9403658646252155</v>
      </c>
      <c r="AZ10" s="3">
        <f t="shared" si="11"/>
        <v>1.5303868293173164</v>
      </c>
      <c r="BA10" s="3">
        <f t="shared" si="12"/>
        <v>0.94126196651661642</v>
      </c>
      <c r="BB10" s="3">
        <f t="shared" si="13"/>
        <v>1.2937643140652955</v>
      </c>
      <c r="BC10" s="3">
        <f t="shared" si="14"/>
        <v>0.96870667104012731</v>
      </c>
      <c r="BD10" s="3">
        <f t="shared" si="15"/>
        <v>0.46075212548975669</v>
      </c>
      <c r="BE10" s="3">
        <f t="shared" si="16"/>
        <v>2.3404640124143126</v>
      </c>
      <c r="BF10" s="3">
        <f t="shared" si="17"/>
        <v>1.4004107530201149</v>
      </c>
      <c r="BH10" s="15">
        <f t="shared" si="18"/>
        <v>12.063287372341911</v>
      </c>
      <c r="BI10" s="4">
        <f t="shared" si="19"/>
        <v>18.665895023035052</v>
      </c>
    </row>
    <row r="11" spans="1:100" x14ac:dyDescent="0.25">
      <c r="A11" s="66" t="s">
        <v>8</v>
      </c>
      <c r="B11" s="69">
        <v>0</v>
      </c>
      <c r="C11" s="69">
        <v>0</v>
      </c>
      <c r="D11" s="69">
        <v>0</v>
      </c>
      <c r="E11" s="69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70">
        <v>0</v>
      </c>
      <c r="O11" s="62"/>
      <c r="P11" s="62"/>
      <c r="Q11" s="62"/>
      <c r="R11" s="62"/>
      <c r="S11" s="62"/>
      <c r="T11" s="62"/>
      <c r="U11" s="62"/>
      <c r="V11" s="62"/>
      <c r="W11" s="62"/>
      <c r="X11" s="62"/>
      <c r="Z11" s="59" t="s">
        <v>42</v>
      </c>
      <c r="AA11" s="15" t="e">
        <f t="shared" si="20"/>
        <v>#DIV/0!</v>
      </c>
      <c r="AB11" s="3" t="e">
        <f t="shared" si="21"/>
        <v>#DIV/0!</v>
      </c>
      <c r="AC11" s="3" t="e">
        <f t="shared" si="22"/>
        <v>#DIV/0!</v>
      </c>
      <c r="AD11" s="3" t="e">
        <f t="shared" si="1"/>
        <v>#DIV/0!</v>
      </c>
      <c r="AE11" s="3" t="e">
        <f t="shared" si="2"/>
        <v>#DIV/0!</v>
      </c>
      <c r="AF11" s="3" t="e">
        <f t="shared" si="3"/>
        <v>#DIV/0!</v>
      </c>
      <c r="AG11" s="3" t="e">
        <f t="shared" si="4"/>
        <v>#DIV/0!</v>
      </c>
      <c r="AH11" s="3" t="e">
        <f t="shared" si="5"/>
        <v>#DIV/0!</v>
      </c>
      <c r="AI11" s="3" t="e">
        <f t="shared" si="6"/>
        <v>#DIV/0!</v>
      </c>
      <c r="AK11" s="15" t="e">
        <f t="shared" si="7"/>
        <v>#DIV/0!</v>
      </c>
      <c r="AL11" s="4" t="e">
        <f t="shared" si="8"/>
        <v>#DIV/0!</v>
      </c>
      <c r="AM11" s="3"/>
      <c r="AN11" s="3"/>
      <c r="AO11" s="3"/>
      <c r="AP11" s="3"/>
      <c r="AQ11" s="3"/>
      <c r="AR11" s="3"/>
      <c r="AS11" s="3"/>
      <c r="AT11" s="3"/>
      <c r="AU11" s="3"/>
      <c r="AV11" s="114"/>
      <c r="AW11" s="59" t="s">
        <v>42</v>
      </c>
      <c r="AX11" s="15" t="e">
        <f t="shared" si="9"/>
        <v>#DIV/0!</v>
      </c>
      <c r="AY11" s="3" t="e">
        <f t="shared" si="10"/>
        <v>#DIV/0!</v>
      </c>
      <c r="AZ11" s="3" t="e">
        <f t="shared" si="11"/>
        <v>#DIV/0!</v>
      </c>
      <c r="BA11" s="3" t="e">
        <f t="shared" si="12"/>
        <v>#DIV/0!</v>
      </c>
      <c r="BB11" s="3" t="e">
        <f t="shared" si="13"/>
        <v>#DIV/0!</v>
      </c>
      <c r="BC11" s="3" t="e">
        <f t="shared" si="14"/>
        <v>#DIV/0!</v>
      </c>
      <c r="BD11" s="3" t="e">
        <f t="shared" si="15"/>
        <v>#DIV/0!</v>
      </c>
      <c r="BE11" s="3" t="e">
        <f t="shared" si="16"/>
        <v>#DIV/0!</v>
      </c>
      <c r="BF11" s="3" t="e">
        <f t="shared" si="17"/>
        <v>#DIV/0!</v>
      </c>
      <c r="BH11" s="15" t="e">
        <f t="shared" si="18"/>
        <v>#DIV/0!</v>
      </c>
      <c r="BI11" s="4" t="e">
        <f t="shared" si="19"/>
        <v>#DIV/0!</v>
      </c>
    </row>
    <row r="12" spans="1:100" x14ac:dyDescent="0.25">
      <c r="A12" s="66" t="s">
        <v>9</v>
      </c>
      <c r="B12" s="69">
        <v>0.243743036061596</v>
      </c>
      <c r="C12" s="69">
        <v>-6.3580069986735599E-2</v>
      </c>
      <c r="D12" s="69">
        <v>0.30560215847915101</v>
      </c>
      <c r="E12" s="69">
        <v>0</v>
      </c>
      <c r="F12" s="69">
        <v>4.3770421123558403E-2</v>
      </c>
      <c r="G12" s="69">
        <v>-6.0520249550840802E-2</v>
      </c>
      <c r="H12" s="69">
        <v>0</v>
      </c>
      <c r="I12" s="69">
        <v>-0.134056288413791</v>
      </c>
      <c r="J12" s="69">
        <v>0</v>
      </c>
      <c r="K12" s="69">
        <v>8.5584970361312199E-2</v>
      </c>
      <c r="L12" s="69">
        <v>0.510238332698706</v>
      </c>
      <c r="M12" s="69">
        <v>-0.74292436522968597</v>
      </c>
      <c r="N12" s="70">
        <v>0</v>
      </c>
      <c r="O12" s="62"/>
      <c r="P12" s="62"/>
      <c r="Q12" s="62"/>
      <c r="R12" s="62"/>
      <c r="S12" s="62"/>
      <c r="T12" s="62"/>
      <c r="U12" s="62"/>
      <c r="V12" s="62"/>
      <c r="W12" s="62"/>
      <c r="X12" s="62"/>
      <c r="Z12" s="59" t="s">
        <v>43</v>
      </c>
      <c r="AA12" s="15">
        <f t="shared" si="20"/>
        <v>4.1026813161845217</v>
      </c>
      <c r="AB12" s="3">
        <f t="shared" si="21"/>
        <v>-15.728199107182881</v>
      </c>
      <c r="AC12" s="3">
        <f t="shared" si="22"/>
        <v>3.2722281968706142</v>
      </c>
      <c r="AD12" s="3">
        <f t="shared" si="1"/>
        <v>22.846478839605531</v>
      </c>
      <c r="AE12" s="3">
        <f t="shared" si="2"/>
        <v>-16.523395184613992</v>
      </c>
      <c r="AF12" s="3">
        <f t="shared" si="3"/>
        <v>-7.4595530864863582</v>
      </c>
      <c r="AG12" s="3">
        <f t="shared" si="4"/>
        <v>11.684294517814539</v>
      </c>
      <c r="AH12" s="3">
        <f t="shared" si="5"/>
        <v>1.9598684299372242</v>
      </c>
      <c r="AI12" s="3">
        <f t="shared" si="6"/>
        <v>-1.3460320414862625</v>
      </c>
      <c r="AK12" s="15">
        <f t="shared" si="7"/>
        <v>2.8083718806429356</v>
      </c>
      <c r="AL12" s="4">
        <f t="shared" si="8"/>
        <v>1267.7204594537327</v>
      </c>
      <c r="AM12" s="3"/>
      <c r="AN12" s="3"/>
      <c r="AO12" s="3"/>
      <c r="AP12" s="3"/>
      <c r="AQ12" s="3"/>
      <c r="AR12" s="3"/>
      <c r="AS12" s="3"/>
      <c r="AT12" s="3"/>
      <c r="AU12" s="3"/>
      <c r="AV12" s="114"/>
      <c r="AW12" s="59" t="s">
        <v>43</v>
      </c>
      <c r="AX12" s="15">
        <f t="shared" si="9"/>
        <v>1.4116407395160195</v>
      </c>
      <c r="AY12" s="3">
        <f t="shared" si="10"/>
        <v>2.7554552227335622</v>
      </c>
      <c r="AZ12" s="3">
        <f t="shared" si="11"/>
        <v>1.1854711586284881</v>
      </c>
      <c r="BA12" s="3">
        <f t="shared" si="12"/>
        <v>3.1287970065425834</v>
      </c>
      <c r="BB12" s="3">
        <f t="shared" si="13"/>
        <v>2.8047772666263193</v>
      </c>
      <c r="BC12" s="3">
        <f t="shared" si="14"/>
        <v>2.0094955044434148</v>
      </c>
      <c r="BD12" s="3">
        <f t="shared" si="15"/>
        <v>2.458245591141607</v>
      </c>
      <c r="BE12" s="3">
        <f t="shared" si="16"/>
        <v>0.67287734340621996</v>
      </c>
      <c r="BF12" s="3">
        <f t="shared" si="17"/>
        <v>0.29716103590670795</v>
      </c>
      <c r="BH12" s="15">
        <f t="shared" si="18"/>
        <v>16.723920868944919</v>
      </c>
      <c r="BI12" s="4">
        <f t="shared" si="19"/>
        <v>39.268863322700618</v>
      </c>
    </row>
    <row r="13" spans="1:100" x14ac:dyDescent="0.25">
      <c r="A13" s="66" t="s">
        <v>10</v>
      </c>
      <c r="B13" s="69">
        <v>0.325175801525314</v>
      </c>
      <c r="C13" s="69">
        <v>-0.600587978359021</v>
      </c>
      <c r="D13" s="69">
        <v>-0.30801858467355397</v>
      </c>
      <c r="E13" s="69">
        <v>0</v>
      </c>
      <c r="F13" s="69">
        <v>-0.42285311607279102</v>
      </c>
      <c r="G13" s="69">
        <v>-1.9492220675510898E-2</v>
      </c>
      <c r="H13" s="69">
        <v>0</v>
      </c>
      <c r="I13" s="69">
        <v>0.35364275494680802</v>
      </c>
      <c r="J13" s="69">
        <v>0</v>
      </c>
      <c r="K13" s="69">
        <v>-0.33785555433006698</v>
      </c>
      <c r="L13" s="69">
        <v>-5.4024349949056402E-2</v>
      </c>
      <c r="M13" s="69">
        <v>-0.13178172912041999</v>
      </c>
      <c r="N13" s="70">
        <v>0</v>
      </c>
      <c r="O13" s="62"/>
      <c r="P13" s="62"/>
      <c r="Q13" s="62"/>
      <c r="R13" s="62"/>
      <c r="S13" s="62"/>
      <c r="T13" s="62"/>
      <c r="U13" s="62"/>
      <c r="V13" s="62"/>
      <c r="W13" s="62"/>
      <c r="X13" s="62"/>
      <c r="Z13" s="59" t="s">
        <v>44</v>
      </c>
      <c r="AA13" s="15">
        <f t="shared" si="20"/>
        <v>3.075259583613736</v>
      </c>
      <c r="AB13" s="3">
        <f t="shared" si="21"/>
        <v>-1.6650349924290651</v>
      </c>
      <c r="AC13" s="3">
        <f t="shared" si="22"/>
        <v>-3.2465573499723264</v>
      </c>
      <c r="AD13" s="3">
        <f t="shared" si="1"/>
        <v>-2.3648873852164245</v>
      </c>
      <c r="AE13" s="3">
        <f t="shared" si="2"/>
        <v>-51.302517894041316</v>
      </c>
      <c r="AF13" s="3">
        <f t="shared" si="3"/>
        <v>2.8277123905745265</v>
      </c>
      <c r="AG13" s="3">
        <f t="shared" si="4"/>
        <v>-2.9598447833213748</v>
      </c>
      <c r="AH13" s="3">
        <f t="shared" si="5"/>
        <v>-18.510171819614207</v>
      </c>
      <c r="AI13" s="3">
        <f t="shared" si="6"/>
        <v>-7.5883053491141883</v>
      </c>
      <c r="AK13" s="15">
        <f t="shared" si="7"/>
        <v>-81.734347599520646</v>
      </c>
      <c r="AL13" s="4">
        <f t="shared" si="8"/>
        <v>3077.2762096406645</v>
      </c>
      <c r="AM13" s="3"/>
      <c r="AN13" s="3"/>
      <c r="AO13" s="3"/>
      <c r="AP13" s="3"/>
      <c r="AQ13" s="3"/>
      <c r="AR13" s="3"/>
      <c r="AS13" s="3"/>
      <c r="AT13" s="3"/>
      <c r="AU13" s="3"/>
      <c r="AV13" s="114"/>
      <c r="AW13" s="59" t="s">
        <v>44</v>
      </c>
      <c r="AX13" s="15">
        <f t="shared" si="9"/>
        <v>1.1233893151308914</v>
      </c>
      <c r="AY13" s="3">
        <f t="shared" si="10"/>
        <v>0.5098461396854771</v>
      </c>
      <c r="AZ13" s="3">
        <f t="shared" si="11"/>
        <v>1.1775951579797368</v>
      </c>
      <c r="BA13" s="3">
        <f t="shared" si="12"/>
        <v>0.86073040356551855</v>
      </c>
      <c r="BB13" s="3">
        <f t="shared" si="13"/>
        <v>3.9377398327274453</v>
      </c>
      <c r="BC13" s="3">
        <f t="shared" si="14"/>
        <v>1.0394680422169651</v>
      </c>
      <c r="BD13" s="3">
        <f t="shared" si="15"/>
        <v>1.0851368288939425</v>
      </c>
      <c r="BE13" s="3">
        <f t="shared" si="16"/>
        <v>2.9183204090714545</v>
      </c>
      <c r="BF13" s="3">
        <f t="shared" si="17"/>
        <v>2.0266082923166486</v>
      </c>
      <c r="BH13" s="15">
        <f t="shared" si="18"/>
        <v>14.678834421588078</v>
      </c>
      <c r="BI13" s="4">
        <f t="shared" si="19"/>
        <v>34.037079742172139</v>
      </c>
    </row>
    <row r="14" spans="1:100" x14ac:dyDescent="0.25">
      <c r="A14" s="66" t="s">
        <v>11</v>
      </c>
      <c r="B14" s="69">
        <v>0.31856740207416701</v>
      </c>
      <c r="C14" s="69">
        <v>0.17108531910160099</v>
      </c>
      <c r="D14" s="69">
        <v>0.35259222738047502</v>
      </c>
      <c r="E14" s="69">
        <v>0</v>
      </c>
      <c r="F14" s="69">
        <v>-0.27443366448892298</v>
      </c>
      <c r="G14" s="69">
        <v>-0.25583803283072698</v>
      </c>
      <c r="H14" s="69">
        <v>0</v>
      </c>
      <c r="I14" s="69">
        <v>-0.38411202903917002</v>
      </c>
      <c r="J14" s="69">
        <v>0</v>
      </c>
      <c r="K14" s="69">
        <v>-0.535952564481468</v>
      </c>
      <c r="L14" s="69">
        <v>0.17941462340334599</v>
      </c>
      <c r="M14" s="69">
        <v>0.370377681292272</v>
      </c>
      <c r="N14" s="70">
        <v>0</v>
      </c>
      <c r="O14" s="62"/>
      <c r="P14" s="62"/>
      <c r="Q14" s="62"/>
      <c r="R14" s="62"/>
      <c r="S14" s="62"/>
      <c r="T14" s="62"/>
      <c r="U14" s="62"/>
      <c r="V14" s="62"/>
      <c r="W14" s="62"/>
      <c r="X14" s="62"/>
      <c r="Z14" s="59" t="s">
        <v>45</v>
      </c>
      <c r="AA14" s="15">
        <f t="shared" si="20"/>
        <v>3.1390531281263545</v>
      </c>
      <c r="AB14" s="3">
        <f t="shared" si="21"/>
        <v>5.8450368813126419</v>
      </c>
      <c r="AC14" s="3">
        <f t="shared" si="22"/>
        <v>2.8361373914261603</v>
      </c>
      <c r="AD14" s="3">
        <f t="shared" si="1"/>
        <v>-3.6438678245334701</v>
      </c>
      <c r="AE14" s="3">
        <f t="shared" si="2"/>
        <v>-3.9087229874912355</v>
      </c>
      <c r="AF14" s="3">
        <f t="shared" si="3"/>
        <v>-2.603407142706339</v>
      </c>
      <c r="AG14" s="3">
        <f t="shared" si="4"/>
        <v>-1.8658367666688862</v>
      </c>
      <c r="AH14" s="3">
        <f t="shared" si="5"/>
        <v>5.5736816823000979</v>
      </c>
      <c r="AI14" s="3">
        <f t="shared" si="6"/>
        <v>2.6999467044313645</v>
      </c>
      <c r="AK14" s="15">
        <f t="shared" si="7"/>
        <v>8.0720210661966902</v>
      </c>
      <c r="AL14" s="4">
        <f t="shared" si="8"/>
        <v>129.23238939668838</v>
      </c>
      <c r="AM14" s="3"/>
      <c r="AN14" s="3"/>
      <c r="AO14" s="3"/>
      <c r="AP14" s="3"/>
      <c r="AQ14" s="3"/>
      <c r="AR14" s="3"/>
      <c r="AS14" s="3"/>
      <c r="AT14" s="3"/>
      <c r="AU14" s="3"/>
      <c r="AV14" s="114"/>
      <c r="AW14" s="59" t="s">
        <v>45</v>
      </c>
      <c r="AX14" s="15">
        <f t="shared" si="9"/>
        <v>1.1439212028922339</v>
      </c>
      <c r="AY14" s="3">
        <f t="shared" si="10"/>
        <v>1.7655929047950811</v>
      </c>
      <c r="AZ14" s="3">
        <f t="shared" si="11"/>
        <v>1.042443052992261</v>
      </c>
      <c r="BA14" s="3">
        <f t="shared" si="12"/>
        <v>1.2930457066579404</v>
      </c>
      <c r="BB14" s="3">
        <f t="shared" si="13"/>
        <v>1.3632107189866896</v>
      </c>
      <c r="BC14" s="3">
        <f t="shared" si="14"/>
        <v>0.9568210266534114</v>
      </c>
      <c r="BD14" s="3">
        <f t="shared" si="15"/>
        <v>0.62370962092935045</v>
      </c>
      <c r="BE14" s="3">
        <f t="shared" si="16"/>
        <v>1.7180558198402684</v>
      </c>
      <c r="BF14" s="3">
        <f t="shared" si="17"/>
        <v>0.99323203371597013</v>
      </c>
      <c r="BH14" s="15">
        <f t="shared" si="18"/>
        <v>10.900032087463204</v>
      </c>
      <c r="BI14" s="4">
        <f t="shared" si="19"/>
        <v>14.285618047660215</v>
      </c>
    </row>
    <row r="15" spans="1:100" ht="15.75" thickBot="1" x14ac:dyDescent="0.3">
      <c r="A15" s="66" t="s">
        <v>12</v>
      </c>
      <c r="B15" s="71">
        <v>0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2">
        <v>0</v>
      </c>
      <c r="O15" s="62"/>
      <c r="P15" s="62"/>
      <c r="Q15" s="62"/>
      <c r="R15" s="62"/>
      <c r="S15" s="62"/>
      <c r="T15" s="62"/>
      <c r="U15" s="62"/>
      <c r="V15" s="62"/>
      <c r="W15" s="62"/>
      <c r="X15" s="62"/>
      <c r="Z15" s="59" t="s">
        <v>46</v>
      </c>
      <c r="AA15" s="16" t="e">
        <f t="shared" si="20"/>
        <v>#DIV/0!</v>
      </c>
      <c r="AB15" s="5" t="e">
        <f t="shared" si="21"/>
        <v>#DIV/0!</v>
      </c>
      <c r="AC15" s="5" t="e">
        <f t="shared" si="22"/>
        <v>#DIV/0!</v>
      </c>
      <c r="AD15" s="5" t="e">
        <f t="shared" si="1"/>
        <v>#DIV/0!</v>
      </c>
      <c r="AE15" s="5" t="e">
        <f t="shared" si="2"/>
        <v>#DIV/0!</v>
      </c>
      <c r="AF15" s="5" t="e">
        <f t="shared" si="3"/>
        <v>#DIV/0!</v>
      </c>
      <c r="AG15" s="5" t="e">
        <f t="shared" si="4"/>
        <v>#DIV/0!</v>
      </c>
      <c r="AH15" s="5" t="e">
        <f t="shared" si="5"/>
        <v>#DIV/0!</v>
      </c>
      <c r="AI15" s="5" t="e">
        <f t="shared" si="6"/>
        <v>#DIV/0!</v>
      </c>
      <c r="AK15" s="16" t="e">
        <f t="shared" si="7"/>
        <v>#DIV/0!</v>
      </c>
      <c r="AL15" s="6" t="e">
        <f t="shared" si="8"/>
        <v>#DIV/0!</v>
      </c>
      <c r="AM15" s="3"/>
      <c r="AN15" s="3"/>
      <c r="AO15" s="3"/>
      <c r="AP15" s="3"/>
      <c r="AQ15" s="3"/>
      <c r="AR15" s="3"/>
      <c r="AS15" s="3"/>
      <c r="AT15" s="3"/>
      <c r="AU15" s="3"/>
      <c r="AV15" s="114"/>
      <c r="AW15" s="59" t="s">
        <v>46</v>
      </c>
      <c r="AX15" s="16" t="e">
        <f t="shared" si="9"/>
        <v>#DIV/0!</v>
      </c>
      <c r="AY15" s="5" t="e">
        <f t="shared" si="10"/>
        <v>#DIV/0!</v>
      </c>
      <c r="AZ15" s="5" t="e">
        <f t="shared" si="11"/>
        <v>#DIV/0!</v>
      </c>
      <c r="BA15" s="5" t="e">
        <f t="shared" si="12"/>
        <v>#DIV/0!</v>
      </c>
      <c r="BB15" s="5" t="e">
        <f t="shared" si="13"/>
        <v>#DIV/0!</v>
      </c>
      <c r="BC15" s="5" t="e">
        <f t="shared" si="14"/>
        <v>#DIV/0!</v>
      </c>
      <c r="BD15" s="5" t="e">
        <f t="shared" si="15"/>
        <v>#DIV/0!</v>
      </c>
      <c r="BE15" s="5" t="e">
        <f t="shared" si="16"/>
        <v>#DIV/0!</v>
      </c>
      <c r="BF15" s="5" t="e">
        <f t="shared" si="17"/>
        <v>#DIV/0!</v>
      </c>
      <c r="BH15" s="16" t="e">
        <f t="shared" si="18"/>
        <v>#DIV/0!</v>
      </c>
      <c r="BI15" s="6" t="e">
        <f t="shared" si="19"/>
        <v>#DIV/0!</v>
      </c>
    </row>
    <row r="16" spans="1:100" ht="15.75" thickBot="1" x14ac:dyDescent="0.3">
      <c r="A16" s="66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70"/>
      <c r="O16" s="62"/>
      <c r="P16" s="62"/>
      <c r="Q16" s="62"/>
      <c r="R16" s="62"/>
      <c r="S16" s="62"/>
      <c r="T16" s="62"/>
      <c r="U16" s="62"/>
      <c r="V16" s="62"/>
      <c r="W16" s="62"/>
      <c r="X16" s="62"/>
      <c r="Z16" s="9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114"/>
      <c r="AW16" s="9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100" x14ac:dyDescent="0.25">
      <c r="A17" s="73" t="s">
        <v>24</v>
      </c>
      <c r="B17" s="74">
        <f>+SUM(B3:B15)</f>
        <v>2.9543221330220022</v>
      </c>
      <c r="C17" s="67">
        <f t="shared" ref="C17:N17" si="23">+SUM(C3:C15)</f>
        <v>2.5741229562271373E-3</v>
      </c>
      <c r="D17" s="67">
        <f t="shared" si="23"/>
        <v>0.12867461668272306</v>
      </c>
      <c r="E17" s="67">
        <f t="shared" si="23"/>
        <v>0</v>
      </c>
      <c r="F17" s="67">
        <f t="shared" si="23"/>
        <v>-0.21319703843690863</v>
      </c>
      <c r="G17" s="67">
        <f t="shared" si="23"/>
        <v>0.21524355876944723</v>
      </c>
      <c r="H17" s="67">
        <f t="shared" si="23"/>
        <v>0</v>
      </c>
      <c r="I17" s="67">
        <f t="shared" si="23"/>
        <v>3.6527437370576343E-2</v>
      </c>
      <c r="J17" s="67">
        <f t="shared" si="23"/>
        <v>0</v>
      </c>
      <c r="K17" s="67">
        <f t="shared" si="23"/>
        <v>2.6124118774531246E-2</v>
      </c>
      <c r="L17" s="67">
        <f t="shared" si="23"/>
        <v>0.39218220010692395</v>
      </c>
      <c r="M17" s="67">
        <f t="shared" si="23"/>
        <v>-8.8377492995979856E-2</v>
      </c>
      <c r="N17" s="68">
        <f t="shared" si="23"/>
        <v>0</v>
      </c>
      <c r="O17" s="62"/>
      <c r="P17" s="62"/>
      <c r="Q17" s="62"/>
      <c r="R17" s="62"/>
      <c r="S17" s="62"/>
      <c r="T17" s="62"/>
      <c r="U17" s="62"/>
      <c r="V17" s="62"/>
      <c r="W17" s="62"/>
      <c r="X17" s="62"/>
      <c r="Z17" s="9" t="s">
        <v>24</v>
      </c>
      <c r="AA17" s="10">
        <f>+SUM(AA3,AA4,AA5,AA7,AA8,AA10,AA12,AA13,AA14)</f>
        <v>28.154151784823355</v>
      </c>
      <c r="AB17" s="10">
        <f t="shared" ref="AB17:AI17" si="24">+SUM(AB3,AB4,AB5,AB7,AB8,AB10,AB12,AB13,AB14)</f>
        <v>131.82810701175237</v>
      </c>
      <c r="AC17" s="10">
        <f t="shared" si="24"/>
        <v>-21.614414076904538</v>
      </c>
      <c r="AD17" s="10">
        <f t="shared" si="24"/>
        <v>7.8152610118599091</v>
      </c>
      <c r="AE17" s="10">
        <f t="shared" si="24"/>
        <v>-63.873055442854813</v>
      </c>
      <c r="AF17" s="10">
        <f t="shared" si="24"/>
        <v>-56.915769200735319</v>
      </c>
      <c r="AG17" s="10">
        <f t="shared" si="24"/>
        <v>33.373310101369228</v>
      </c>
      <c r="AH17" s="10">
        <f t="shared" si="24"/>
        <v>-6.8607064818208077</v>
      </c>
      <c r="AI17" s="10">
        <f t="shared" si="24"/>
        <v>144.0042408581136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114"/>
      <c r="AW17" s="9" t="s">
        <v>24</v>
      </c>
      <c r="AX17" s="104">
        <f>+SUM(AX3,AX4,AX5,AX7,AX8,AX10,AX12,AX13,AX14)</f>
        <v>10.150519503942153</v>
      </c>
      <c r="AY17" s="10">
        <f t="shared" ref="AY17:BF17" si="25">+SUM(AY3,AY4,AY5,AY7,AY8,AY10,AY12,AY13,AY14)</f>
        <v>19.025629105925841</v>
      </c>
      <c r="AZ17" s="10">
        <f t="shared" si="25"/>
        <v>12.168944389929123</v>
      </c>
      <c r="BA17" s="10">
        <f t="shared" si="25"/>
        <v>14.358712803763177</v>
      </c>
      <c r="BB17" s="10">
        <f t="shared" si="25"/>
        <v>14.523454491467977</v>
      </c>
      <c r="BC17" s="10">
        <f t="shared" si="25"/>
        <v>14.557060709057241</v>
      </c>
      <c r="BD17" s="10">
        <f t="shared" si="25"/>
        <v>15.109794128689121</v>
      </c>
      <c r="BE17" s="10">
        <f t="shared" si="25"/>
        <v>13.670788102393031</v>
      </c>
      <c r="BF17" s="10">
        <f t="shared" si="25"/>
        <v>15.833902720511368</v>
      </c>
    </row>
    <row r="18" spans="1:100" ht="15.75" thickBot="1" x14ac:dyDescent="0.3">
      <c r="A18" s="75" t="s">
        <v>25</v>
      </c>
      <c r="B18" s="76">
        <f>+SUMSQ(B3:B15)</f>
        <v>0.99999999999999789</v>
      </c>
      <c r="C18" s="71">
        <f t="shared" ref="C18:N18" si="26">+SUMSQ(C3:C15)</f>
        <v>1.0000000000150642</v>
      </c>
      <c r="D18" s="71">
        <f t="shared" si="26"/>
        <v>0.99999999999621469</v>
      </c>
      <c r="E18" s="71">
        <f t="shared" si="26"/>
        <v>0</v>
      </c>
      <c r="F18" s="71">
        <f t="shared" si="26"/>
        <v>1.0000000000351856</v>
      </c>
      <c r="G18" s="71">
        <f t="shared" si="26"/>
        <v>1.0000000000277911</v>
      </c>
      <c r="H18" s="71">
        <f t="shared" si="26"/>
        <v>0</v>
      </c>
      <c r="I18" s="71">
        <f t="shared" si="26"/>
        <v>1.000000000211358</v>
      </c>
      <c r="J18" s="71">
        <f t="shared" si="26"/>
        <v>0</v>
      </c>
      <c r="K18" s="71">
        <f t="shared" si="26"/>
        <v>1.0000000004974257</v>
      </c>
      <c r="L18" s="71">
        <f t="shared" si="26"/>
        <v>1.0000000011825656</v>
      </c>
      <c r="M18" s="71">
        <f t="shared" si="26"/>
        <v>0.999999998034381</v>
      </c>
      <c r="N18" s="72">
        <f t="shared" si="26"/>
        <v>0</v>
      </c>
      <c r="O18" s="62"/>
      <c r="P18" s="62"/>
      <c r="Q18" s="62"/>
      <c r="R18" s="62"/>
      <c r="S18" s="62"/>
      <c r="T18" s="62"/>
      <c r="U18" s="62"/>
      <c r="V18" s="62"/>
      <c r="W18" s="62"/>
      <c r="X18" s="62"/>
      <c r="Z18" s="12" t="s">
        <v>25</v>
      </c>
      <c r="AA18" s="13">
        <f>SUMSQ(AA3,AA4,AA5,AA7,AA8,AA10,AA12,AA13,AA14)</f>
        <v>90.151457584869462</v>
      </c>
      <c r="AB18" s="13">
        <f t="shared" ref="AB18:AI18" si="27">SUMSQ(AB3,AB4,AB5,AB7,AB8,AB10,AB12,AB13,AB14)</f>
        <v>12117.490982788571</v>
      </c>
      <c r="AC18" s="13">
        <f t="shared" si="27"/>
        <v>501.33418070427331</v>
      </c>
      <c r="AD18" s="13">
        <f t="shared" si="27"/>
        <v>1003.7004965067166</v>
      </c>
      <c r="AE18" s="13">
        <f t="shared" si="27"/>
        <v>2986.7998543082917</v>
      </c>
      <c r="AF18" s="13">
        <f t="shared" si="27"/>
        <v>2988.5508402809946</v>
      </c>
      <c r="AG18" s="13">
        <f t="shared" si="27"/>
        <v>874.96683137561831</v>
      </c>
      <c r="AH18" s="13">
        <f t="shared" si="27"/>
        <v>595.73114341241296</v>
      </c>
      <c r="AI18" s="13">
        <f t="shared" si="27"/>
        <v>22805.43668227204</v>
      </c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114"/>
      <c r="AW18" s="12" t="s">
        <v>25</v>
      </c>
      <c r="AX18" s="105">
        <f>SUMSQ(AX3,AX4,AX5,AX7,AX8,AX10,AX12,AX13,AX14)</f>
        <v>11.685972505003805</v>
      </c>
      <c r="AY18" s="13">
        <f t="shared" ref="AY18:BF18" si="28">SUMSQ(AY3,AY4,AY5,AY7,AY8,AY10,AY12,AY13,AY14)</f>
        <v>56.140665460167313</v>
      </c>
      <c r="AZ18" s="13">
        <f t="shared" si="28"/>
        <v>20.383359653967315</v>
      </c>
      <c r="BA18" s="13">
        <f t="shared" si="28"/>
        <v>30.314122578724238</v>
      </c>
      <c r="BB18" s="13">
        <f t="shared" si="28"/>
        <v>32.956110238686811</v>
      </c>
      <c r="BC18" s="13">
        <f t="shared" si="28"/>
        <v>32.701423433496402</v>
      </c>
      <c r="BD18" s="13">
        <f t="shared" si="28"/>
        <v>32.340929398482707</v>
      </c>
      <c r="BE18" s="13">
        <f t="shared" si="28"/>
        <v>26.215024422840727</v>
      </c>
      <c r="BF18" s="13">
        <f t="shared" si="28"/>
        <v>42.075332626149205</v>
      </c>
    </row>
    <row r="19" spans="1:100" x14ac:dyDescent="0.25">
      <c r="A19" s="60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</row>
    <row r="20" spans="1:100" ht="15.75" thickBot="1" x14ac:dyDescent="0.3">
      <c r="A20" s="60"/>
      <c r="B20" s="61" t="s">
        <v>23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BW20" s="1" t="s">
        <v>71</v>
      </c>
      <c r="BX20" s="1"/>
      <c r="BY20" s="1"/>
      <c r="BZ20" s="1"/>
      <c r="CA20" s="1"/>
      <c r="CB20" s="1"/>
      <c r="CC20" s="1"/>
      <c r="CD20" s="1"/>
      <c r="CE20" s="1"/>
      <c r="CF20" s="142" t="s">
        <v>72</v>
      </c>
      <c r="CG20" s="142"/>
      <c r="CH20" s="142"/>
      <c r="CI20" s="142"/>
      <c r="CJ20" s="142"/>
      <c r="CK20" s="142"/>
      <c r="CL20" s="142"/>
      <c r="CM20" s="1"/>
      <c r="CN20" s="1"/>
      <c r="CO20" s="1"/>
      <c r="CP20" s="142" t="s">
        <v>73</v>
      </c>
      <c r="CQ20" s="142"/>
      <c r="CR20" s="142"/>
      <c r="CS20" s="142"/>
      <c r="CT20" s="142"/>
      <c r="CU20" s="142"/>
      <c r="CV20" s="142"/>
    </row>
    <row r="21" spans="1:100" ht="15.75" thickBot="1" x14ac:dyDescent="0.3">
      <c r="A21" s="77"/>
      <c r="B21" s="64" t="s">
        <v>0</v>
      </c>
      <c r="C21" s="64" t="s">
        <v>1</v>
      </c>
      <c r="D21" s="64" t="s">
        <v>2</v>
      </c>
      <c r="E21" s="64" t="s">
        <v>3</v>
      </c>
      <c r="F21" s="64" t="s">
        <v>4</v>
      </c>
      <c r="G21" s="64" t="s">
        <v>5</v>
      </c>
      <c r="H21" s="64" t="s">
        <v>6</v>
      </c>
      <c r="I21" s="64" t="s">
        <v>7</v>
      </c>
      <c r="J21" s="64" t="s">
        <v>8</v>
      </c>
      <c r="K21" s="64" t="s">
        <v>9</v>
      </c>
      <c r="L21" s="64" t="s">
        <v>10</v>
      </c>
      <c r="M21" s="64" t="s">
        <v>11</v>
      </c>
      <c r="N21" s="64" t="s">
        <v>12</v>
      </c>
      <c r="O21" s="64" t="s">
        <v>13</v>
      </c>
      <c r="P21" s="64" t="s">
        <v>14</v>
      </c>
      <c r="Q21" s="64" t="s">
        <v>15</v>
      </c>
      <c r="R21" s="65" t="s">
        <v>16</v>
      </c>
      <c r="S21" s="62"/>
      <c r="T21" s="62"/>
      <c r="U21" s="62"/>
      <c r="V21" s="62"/>
      <c r="W21" s="62"/>
      <c r="X21" s="62"/>
      <c r="Z21" s="101" t="s">
        <v>56</v>
      </c>
      <c r="AA21" s="91" t="s">
        <v>0</v>
      </c>
      <c r="AB21" s="91" t="s">
        <v>1</v>
      </c>
      <c r="AC21" s="91" t="s">
        <v>2</v>
      </c>
      <c r="AD21" s="91" t="s">
        <v>4</v>
      </c>
      <c r="AE21" s="91" t="s">
        <v>5</v>
      </c>
      <c r="AF21" s="91" t="s">
        <v>7</v>
      </c>
      <c r="AG21" s="91" t="s">
        <v>9</v>
      </c>
      <c r="AH21" s="91" t="s">
        <v>10</v>
      </c>
      <c r="AI21" s="91" t="s">
        <v>11</v>
      </c>
      <c r="AJ21" s="92" t="s">
        <v>16</v>
      </c>
      <c r="AL21" s="107" t="s">
        <v>24</v>
      </c>
      <c r="AM21" s="108" t="s">
        <v>25</v>
      </c>
      <c r="AW21" s="101" t="s">
        <v>51</v>
      </c>
      <c r="AX21" s="91" t="s">
        <v>0</v>
      </c>
      <c r="AY21" s="91" t="s">
        <v>1</v>
      </c>
      <c r="AZ21" s="91" t="s">
        <v>2</v>
      </c>
      <c r="BA21" s="91" t="s">
        <v>4</v>
      </c>
      <c r="BB21" s="91" t="s">
        <v>5</v>
      </c>
      <c r="BC21" s="91" t="s">
        <v>7</v>
      </c>
      <c r="BD21" s="91" t="s">
        <v>9</v>
      </c>
      <c r="BE21" s="91" t="s">
        <v>10</v>
      </c>
      <c r="BF21" s="91" t="s">
        <v>11</v>
      </c>
      <c r="BG21" s="91" t="s">
        <v>16</v>
      </c>
      <c r="BI21" s="109" t="s">
        <v>24</v>
      </c>
      <c r="BJ21" s="110" t="s">
        <v>25</v>
      </c>
      <c r="BP21" s="128"/>
      <c r="BS21"/>
    </row>
    <row r="22" spans="1:100" ht="15.75" thickBot="1" x14ac:dyDescent="0.3">
      <c r="A22" s="78" t="s">
        <v>0</v>
      </c>
      <c r="B22" s="69">
        <v>0.25823446072801998</v>
      </c>
      <c r="C22" s="69">
        <v>-0.44525779348404698</v>
      </c>
      <c r="D22" s="69">
        <v>-3.5320569251033801E-2</v>
      </c>
      <c r="E22" s="69">
        <v>0</v>
      </c>
      <c r="F22" s="69">
        <v>-0.196850140198358</v>
      </c>
      <c r="G22" s="69">
        <v>-0.40593629107973001</v>
      </c>
      <c r="H22" s="69">
        <v>0</v>
      </c>
      <c r="I22" s="69">
        <v>0.38853324891560398</v>
      </c>
      <c r="J22" s="69">
        <v>0</v>
      </c>
      <c r="K22" s="69">
        <v>-0.53509028105777501</v>
      </c>
      <c r="L22" s="69">
        <v>0.25662395840436503</v>
      </c>
      <c r="M22" s="69">
        <v>-0.11254476024642</v>
      </c>
      <c r="N22" s="69">
        <v>0</v>
      </c>
      <c r="O22" s="69">
        <v>0</v>
      </c>
      <c r="P22" s="69">
        <v>0</v>
      </c>
      <c r="Q22" s="69">
        <v>0</v>
      </c>
      <c r="R22" s="70">
        <v>-2.60632904073205E-2</v>
      </c>
      <c r="S22" s="62"/>
      <c r="T22" s="62"/>
      <c r="U22" s="62"/>
      <c r="V22" s="62"/>
      <c r="W22" s="62"/>
      <c r="X22" s="62"/>
      <c r="Z22" s="59" t="s">
        <v>34</v>
      </c>
      <c r="AA22" s="2">
        <f t="shared" ref="AA22:AC22" si="29">1/B22</f>
        <v>3.8724498549913871</v>
      </c>
      <c r="AB22" s="7">
        <f t="shared" si="29"/>
        <v>-2.2458899420383278</v>
      </c>
      <c r="AC22" s="7">
        <f t="shared" si="29"/>
        <v>-28.312114476205135</v>
      </c>
      <c r="AD22" s="7">
        <f t="shared" ref="AD22:AD31" si="30">1/F22</f>
        <v>-5.0800065419935185</v>
      </c>
      <c r="AE22" s="7">
        <f t="shared" ref="AE22:AE31" si="31">1/G22</f>
        <v>-2.4634407466751718</v>
      </c>
      <c r="AF22" s="7">
        <f t="shared" ref="AF22:AF31" si="32">1/I22</f>
        <v>2.5737823025210824</v>
      </c>
      <c r="AG22" s="7">
        <f t="shared" ref="AG22:AG31" si="33">1/K22</f>
        <v>-1.8688435118335247</v>
      </c>
      <c r="AH22" s="7">
        <f t="shared" ref="AH22:AH31" si="34">1/L22</f>
        <v>3.8967522994259549</v>
      </c>
      <c r="AI22" s="7">
        <f t="shared" ref="AI22:AI31" si="35">1/M22</f>
        <v>-8.8853536833742517</v>
      </c>
      <c r="AJ22" s="8">
        <f t="shared" ref="AJ22:AJ31" si="36">1/R22</f>
        <v>-38.368140951194945</v>
      </c>
      <c r="AL22" s="2">
        <f t="shared" ref="AL22:AL31" si="37">+SUM(AA22,AB22,AC22,AD22,AE22,AF22,AG22,AH22,AI22,AJ22)</f>
        <v>-76.880805396376459</v>
      </c>
      <c r="AM22" s="8">
        <f t="shared" ref="AM22:AM31" si="38">+SUMSQ(AA22,AB22,AC22,AD22,AE22,AF22,AG22,AH22,AI22,AJ22)</f>
        <v>2429.8560824289821</v>
      </c>
      <c r="AW22" s="59" t="s">
        <v>34</v>
      </c>
      <c r="AX22" s="2">
        <f t="shared" ref="AX22:AX31" si="39">+LN(ABS(AA22))</f>
        <v>1.3538873442234691</v>
      </c>
      <c r="AY22" s="7">
        <f t="shared" ref="AY22:AY31" si="40">+LN(ABS(AB22))</f>
        <v>0.80910185335174678</v>
      </c>
      <c r="AZ22" s="7">
        <f t="shared" ref="AZ22:AZ31" si="41">+LN(ABS(AC22))</f>
        <v>3.3432897864160678</v>
      </c>
      <c r="BA22" s="7">
        <f t="shared" ref="BA22:BA31" si="42">+LN(ABS(AD22))</f>
        <v>1.625312549383561</v>
      </c>
      <c r="BB22" s="7">
        <f t="shared" ref="BB22:BB31" si="43">+LN(ABS(AE22))</f>
        <v>0.90155905021623639</v>
      </c>
      <c r="BC22" s="7">
        <f t="shared" ref="BC22:BC31" si="44">+LN(ABS(AF22))</f>
        <v>0.94537653004208599</v>
      </c>
      <c r="BD22" s="7">
        <f t="shared" ref="BD22:BD31" si="45">+LN(ABS(AG22))</f>
        <v>0.62531979668204862</v>
      </c>
      <c r="BE22" s="7">
        <f t="shared" ref="BE22:BE31" si="46">+LN(ABS(AH22))</f>
        <v>1.360143462474988</v>
      </c>
      <c r="BF22" s="7">
        <f t="shared" ref="BF22:BF31" si="47">+LN(ABS(AI22))</f>
        <v>2.1844042676094215</v>
      </c>
      <c r="BG22" s="8">
        <f t="shared" ref="BG22:BG31" si="48">+LN(ABS(AJ22))</f>
        <v>3.6472274525037789</v>
      </c>
      <c r="BI22" s="10">
        <f t="shared" ref="BI22:BI31" si="49">+SUM(AX22,AY22,AZ22,BA22,BB22,BC22,BD22,BE22,BF22,BG22)</f>
        <v>16.795622092903404</v>
      </c>
      <c r="BJ22">
        <f t="shared" ref="BJ22:BJ31" si="50">+SUMSQ(AX22,AY22,AZ22,BA22,BB22,BC22,BD22,BE22,BF22,BG22)</f>
        <v>38.328334914947995</v>
      </c>
      <c r="BP22" s="128"/>
      <c r="BS22"/>
    </row>
    <row r="23" spans="1:100" ht="15.75" thickBot="1" x14ac:dyDescent="0.3">
      <c r="A23" s="78" t="s">
        <v>1</v>
      </c>
      <c r="B23" s="69">
        <v>0.174080151630051</v>
      </c>
      <c r="C23" s="69">
        <v>-0.27042703689325698</v>
      </c>
      <c r="D23" s="69">
        <v>-0.72543079515498499</v>
      </c>
      <c r="E23" s="69">
        <v>0</v>
      </c>
      <c r="F23" s="69">
        <v>0.44808328092398297</v>
      </c>
      <c r="G23" s="69">
        <v>0.18073627161140701</v>
      </c>
      <c r="H23" s="69">
        <v>0</v>
      </c>
      <c r="I23" s="69">
        <v>-5.3106515049797597E-2</v>
      </c>
      <c r="J23" s="69">
        <v>0</v>
      </c>
      <c r="K23" s="69">
        <v>0.176431837566394</v>
      </c>
      <c r="L23" s="69">
        <v>0.15278991447638701</v>
      </c>
      <c r="M23" s="69">
        <v>-0.18218495462380299</v>
      </c>
      <c r="N23" s="69">
        <v>0</v>
      </c>
      <c r="O23" s="69">
        <v>0</v>
      </c>
      <c r="P23" s="69">
        <v>0</v>
      </c>
      <c r="Q23" s="69">
        <v>0</v>
      </c>
      <c r="R23" s="70">
        <v>-1.7581156344299999E-2</v>
      </c>
      <c r="S23" s="62"/>
      <c r="T23" s="62"/>
      <c r="U23" s="62"/>
      <c r="V23" s="62"/>
      <c r="W23" s="62"/>
      <c r="X23" s="62"/>
      <c r="Z23" s="59" t="s">
        <v>35</v>
      </c>
      <c r="AA23" s="15">
        <f t="shared" ref="AA23:AA30" si="51">1/B23</f>
        <v>5.7444802904650771</v>
      </c>
      <c r="AB23" s="3">
        <f t="shared" ref="AB23:AB30" si="52">1/C23</f>
        <v>-3.6978551090463645</v>
      </c>
      <c r="AC23" s="3">
        <f t="shared" ref="AC23:AC30" si="53">1/D23</f>
        <v>-1.378491245035103</v>
      </c>
      <c r="AD23" s="3">
        <f t="shared" si="30"/>
        <v>2.23172799024753</v>
      </c>
      <c r="AE23" s="3">
        <f t="shared" si="31"/>
        <v>5.5329236964125021</v>
      </c>
      <c r="AF23" s="3">
        <f t="shared" si="32"/>
        <v>-18.830081376311497</v>
      </c>
      <c r="AG23" s="3">
        <f t="shared" si="33"/>
        <v>5.6679112669995559</v>
      </c>
      <c r="AH23" s="3">
        <f t="shared" si="34"/>
        <v>6.5449346144803648</v>
      </c>
      <c r="AI23" s="3">
        <f t="shared" si="35"/>
        <v>-5.4889274587186305</v>
      </c>
      <c r="AJ23" s="4">
        <f t="shared" si="36"/>
        <v>-56.879080102385352</v>
      </c>
      <c r="AL23" s="15">
        <f t="shared" si="37"/>
        <v>-60.552457432891913</v>
      </c>
      <c r="AM23" s="4">
        <f t="shared" si="38"/>
        <v>3779.0587085980187</v>
      </c>
      <c r="AW23" s="59" t="s">
        <v>35</v>
      </c>
      <c r="AX23" s="15">
        <f t="shared" si="39"/>
        <v>1.7482394442783404</v>
      </c>
      <c r="AY23" s="3">
        <f t="shared" si="40"/>
        <v>1.3077529513012802</v>
      </c>
      <c r="AZ23" s="3">
        <f t="shared" si="41"/>
        <v>0.32098960038073587</v>
      </c>
      <c r="BA23" s="3">
        <f t="shared" si="42"/>
        <v>0.8027761689238665</v>
      </c>
      <c r="BB23" s="3">
        <f t="shared" si="43"/>
        <v>1.7107163731851502</v>
      </c>
      <c r="BC23" s="3">
        <f t="shared" si="44"/>
        <v>2.9354556642907106</v>
      </c>
      <c r="BD23" s="3">
        <f t="shared" si="45"/>
        <v>1.7348206666246562</v>
      </c>
      <c r="BE23" s="3">
        <f t="shared" si="46"/>
        <v>1.8786914091638125</v>
      </c>
      <c r="BF23" s="3">
        <f t="shared" si="47"/>
        <v>1.7027328737250271</v>
      </c>
      <c r="BG23" s="4">
        <f t="shared" si="48"/>
        <v>4.0409276127619806</v>
      </c>
      <c r="BI23" s="10">
        <f t="shared" si="49"/>
        <v>18.18310276463556</v>
      </c>
      <c r="BJ23">
        <f t="shared" si="50"/>
        <v>42.824972670672743</v>
      </c>
      <c r="BP23" s="128"/>
      <c r="BS23"/>
    </row>
    <row r="24" spans="1:100" ht="15.75" thickBot="1" x14ac:dyDescent="0.3">
      <c r="A24" s="78" t="s">
        <v>2</v>
      </c>
      <c r="B24" s="69">
        <v>0.169801704150288</v>
      </c>
      <c r="C24" s="69">
        <v>-0.25501119781499498</v>
      </c>
      <c r="D24" s="69">
        <v>-1.20414159973682E-2</v>
      </c>
      <c r="E24" s="69">
        <v>0</v>
      </c>
      <c r="F24" s="69">
        <v>9.4577813775035893E-2</v>
      </c>
      <c r="G24" s="69">
        <v>-0.58852633018978495</v>
      </c>
      <c r="H24" s="69">
        <v>0</v>
      </c>
      <c r="I24" s="69">
        <v>0.110821797502915</v>
      </c>
      <c r="J24" s="69">
        <v>0</v>
      </c>
      <c r="K24" s="69">
        <v>0.58333805839771602</v>
      </c>
      <c r="L24" s="69">
        <v>-0.15930480012541501</v>
      </c>
      <c r="M24" s="69">
        <v>0.31231383164048199</v>
      </c>
      <c r="N24" s="69">
        <v>0</v>
      </c>
      <c r="O24" s="69">
        <v>0</v>
      </c>
      <c r="P24" s="69">
        <v>0</v>
      </c>
      <c r="Q24" s="69">
        <v>0</v>
      </c>
      <c r="R24" s="70">
        <v>-1.7124429771514099E-2</v>
      </c>
      <c r="S24" s="62"/>
      <c r="T24" s="62"/>
      <c r="U24" s="62"/>
      <c r="V24" s="62"/>
      <c r="W24" s="62"/>
      <c r="X24" s="62"/>
      <c r="Z24" s="59" t="s">
        <v>36</v>
      </c>
      <c r="AA24" s="15">
        <f t="shared" si="51"/>
        <v>5.8892224021198309</v>
      </c>
      <c r="AB24" s="3">
        <f t="shared" si="52"/>
        <v>-3.9213964271697512</v>
      </c>
      <c r="AC24" s="3">
        <f t="shared" si="53"/>
        <v>-83.046711468033521</v>
      </c>
      <c r="AD24" s="3">
        <f t="shared" si="30"/>
        <v>10.573304246370231</v>
      </c>
      <c r="AE24" s="3">
        <f t="shared" si="31"/>
        <v>-1.6991593216866356</v>
      </c>
      <c r="AF24" s="3">
        <f t="shared" si="32"/>
        <v>9.0234955805846457</v>
      </c>
      <c r="AG24" s="3">
        <f t="shared" si="33"/>
        <v>1.7142718284946987</v>
      </c>
      <c r="AH24" s="3">
        <f t="shared" si="34"/>
        <v>-6.2772747538852283</v>
      </c>
      <c r="AI24" s="3">
        <f t="shared" si="35"/>
        <v>3.2019075003733533</v>
      </c>
      <c r="AJ24" s="4">
        <f t="shared" si="36"/>
        <v>-58.396105058252253</v>
      </c>
      <c r="AL24" s="15">
        <f t="shared" si="37"/>
        <v>-122.93844547108463</v>
      </c>
      <c r="AM24" s="4">
        <f t="shared" si="38"/>
        <v>10605.622157528192</v>
      </c>
      <c r="AW24" s="59" t="s">
        <v>36</v>
      </c>
      <c r="AX24" s="15">
        <f t="shared" si="39"/>
        <v>1.7731239689344753</v>
      </c>
      <c r="AY24" s="3">
        <f t="shared" si="40"/>
        <v>1.3664478217878782</v>
      </c>
      <c r="AZ24" s="3">
        <f t="shared" si="41"/>
        <v>4.4194032382618778</v>
      </c>
      <c r="BA24" s="3">
        <f t="shared" si="42"/>
        <v>2.358332357120942</v>
      </c>
      <c r="BB24" s="3">
        <f t="shared" si="43"/>
        <v>0.53013361209356347</v>
      </c>
      <c r="BC24" s="3">
        <f t="shared" si="44"/>
        <v>2.1998317956517823</v>
      </c>
      <c r="BD24" s="3">
        <f t="shared" si="45"/>
        <v>0.53898840065512243</v>
      </c>
      <c r="BE24" s="3">
        <f t="shared" si="46"/>
        <v>1.8369359299060821</v>
      </c>
      <c r="BF24" s="3">
        <f t="shared" si="47"/>
        <v>1.1637467260789762</v>
      </c>
      <c r="BG24" s="4">
        <f t="shared" si="48"/>
        <v>4.0672491934020147</v>
      </c>
      <c r="BI24" s="10">
        <f t="shared" si="49"/>
        <v>20.254193043892712</v>
      </c>
      <c r="BJ24">
        <f t="shared" si="50"/>
        <v>56.785970874023462</v>
      </c>
      <c r="BP24" s="128"/>
      <c r="BS24"/>
    </row>
    <row r="25" spans="1:100" ht="15.75" thickBot="1" x14ac:dyDescent="0.3">
      <c r="A25" s="78" t="s">
        <v>4</v>
      </c>
      <c r="B25" s="69">
        <v>0.17029199672793899</v>
      </c>
      <c r="C25" s="69">
        <v>-0.29764193119995802</v>
      </c>
      <c r="D25" s="69">
        <v>0.18584821747662</v>
      </c>
      <c r="E25" s="69">
        <v>0</v>
      </c>
      <c r="F25" s="69">
        <v>0.47522428762868801</v>
      </c>
      <c r="G25" s="69">
        <v>1.9202150322503699E-2</v>
      </c>
      <c r="H25" s="69">
        <v>0</v>
      </c>
      <c r="I25" s="69">
        <v>-0.44254392050952601</v>
      </c>
      <c r="J25" s="69">
        <v>0</v>
      </c>
      <c r="K25" s="69">
        <v>-0.45547145704804398</v>
      </c>
      <c r="L25" s="69">
        <v>-0.36432156775469199</v>
      </c>
      <c r="M25" s="69">
        <v>0.24430366098550499</v>
      </c>
      <c r="N25" s="69">
        <v>0</v>
      </c>
      <c r="O25" s="69">
        <v>0</v>
      </c>
      <c r="P25" s="69">
        <v>0</v>
      </c>
      <c r="Q25" s="69">
        <v>0</v>
      </c>
      <c r="R25" s="70">
        <v>-1.7171026321243399E-2</v>
      </c>
      <c r="S25" s="62"/>
      <c r="T25" s="62"/>
      <c r="U25" s="62"/>
      <c r="V25" s="62"/>
      <c r="W25" s="62"/>
      <c r="X25" s="62"/>
      <c r="Z25" s="59" t="s">
        <v>38</v>
      </c>
      <c r="AA25" s="15">
        <f t="shared" si="51"/>
        <v>5.8722665727950494</v>
      </c>
      <c r="AB25" s="3">
        <f t="shared" si="52"/>
        <v>-3.3597416733873855</v>
      </c>
      <c r="AC25" s="3">
        <f t="shared" si="53"/>
        <v>5.3807349544571315</v>
      </c>
      <c r="AD25" s="3">
        <f t="shared" si="30"/>
        <v>2.1042695544663332</v>
      </c>
      <c r="AE25" s="3">
        <f t="shared" si="31"/>
        <v>52.077500863435262</v>
      </c>
      <c r="AF25" s="3">
        <f t="shared" si="32"/>
        <v>-2.2596627219477856</v>
      </c>
      <c r="AG25" s="3">
        <f t="shared" si="33"/>
        <v>-2.1955272597784719</v>
      </c>
      <c r="AH25" s="3">
        <f t="shared" si="34"/>
        <v>-2.7448278897211167</v>
      </c>
      <c r="AI25" s="3">
        <f t="shared" si="35"/>
        <v>4.0932665354504527</v>
      </c>
      <c r="AJ25" s="4">
        <f t="shared" si="36"/>
        <v>-58.2376371273064</v>
      </c>
      <c r="AL25" s="15">
        <f t="shared" si="37"/>
        <v>0.73064180846307636</v>
      </c>
      <c r="AM25" s="4">
        <f t="shared" si="38"/>
        <v>6217.0554388145702</v>
      </c>
      <c r="AW25" s="59" t="s">
        <v>38</v>
      </c>
      <c r="AX25" s="15">
        <f t="shared" si="39"/>
        <v>1.7702406875561507</v>
      </c>
      <c r="AY25" s="3">
        <f t="shared" si="40"/>
        <v>1.2118640880990486</v>
      </c>
      <c r="AZ25" s="3">
        <f t="shared" si="41"/>
        <v>1.6828249734787377</v>
      </c>
      <c r="BA25" s="3">
        <f t="shared" si="42"/>
        <v>0.74396840191005953</v>
      </c>
      <c r="BB25" s="3">
        <f t="shared" si="43"/>
        <v>3.9527330102557467</v>
      </c>
      <c r="BC25" s="3">
        <f t="shared" si="44"/>
        <v>0.81521556407088369</v>
      </c>
      <c r="BD25" s="3">
        <f t="shared" si="45"/>
        <v>0.78642222714773424</v>
      </c>
      <c r="BE25" s="3">
        <f t="shared" si="46"/>
        <v>1.0097183734406459</v>
      </c>
      <c r="BF25" s="3">
        <f t="shared" si="47"/>
        <v>1.4093433152167059</v>
      </c>
      <c r="BG25" s="4">
        <f t="shared" si="48"/>
        <v>4.0645318317622747</v>
      </c>
      <c r="BI25" s="10">
        <f t="shared" si="49"/>
        <v>17.446862472937987</v>
      </c>
      <c r="BJ25">
        <f t="shared" si="50"/>
        <v>44.42108890514703</v>
      </c>
      <c r="BP25" s="128"/>
      <c r="BS25"/>
    </row>
    <row r="26" spans="1:100" ht="15.75" thickBot="1" x14ac:dyDescent="0.3">
      <c r="A26" s="78" t="s">
        <v>5</v>
      </c>
      <c r="B26" s="69">
        <v>0.18873069490086999</v>
      </c>
      <c r="C26" s="69">
        <v>-0.19049564154231599</v>
      </c>
      <c r="D26" s="69">
        <v>0.21724632916481401</v>
      </c>
      <c r="E26" s="69">
        <v>0</v>
      </c>
      <c r="F26" s="69">
        <v>-0.15241661531935899</v>
      </c>
      <c r="G26" s="69">
        <v>-0.117268450349265</v>
      </c>
      <c r="H26" s="69">
        <v>0</v>
      </c>
      <c r="I26" s="69">
        <v>-0.46972620649477997</v>
      </c>
      <c r="J26" s="69">
        <v>0</v>
      </c>
      <c r="K26" s="69">
        <v>0.18755448293760399</v>
      </c>
      <c r="L26" s="69">
        <v>7.55584350091002E-2</v>
      </c>
      <c r="M26" s="69">
        <v>-0.73852311220126199</v>
      </c>
      <c r="N26" s="69">
        <v>0</v>
      </c>
      <c r="O26" s="69">
        <v>0</v>
      </c>
      <c r="P26" s="69">
        <v>0</v>
      </c>
      <c r="Q26" s="69">
        <v>0</v>
      </c>
      <c r="R26" s="70">
        <v>-1.90947548624196E-2</v>
      </c>
      <c r="S26" s="62"/>
      <c r="T26" s="62"/>
      <c r="U26" s="62"/>
      <c r="V26" s="62"/>
      <c r="W26" s="62"/>
      <c r="X26" s="62"/>
      <c r="Z26" s="59" t="s">
        <v>39</v>
      </c>
      <c r="AA26" s="15">
        <f t="shared" si="51"/>
        <v>5.2985551742139547</v>
      </c>
      <c r="AB26" s="3">
        <f t="shared" si="52"/>
        <v>-5.2494639347318808</v>
      </c>
      <c r="AC26" s="3">
        <f t="shared" si="53"/>
        <v>4.6030697220266932</v>
      </c>
      <c r="AD26" s="3">
        <f t="shared" si="30"/>
        <v>-6.5609644847754751</v>
      </c>
      <c r="AE26" s="3">
        <f t="shared" si="31"/>
        <v>-8.5274427778457262</v>
      </c>
      <c r="AF26" s="3">
        <f t="shared" si="32"/>
        <v>-2.1288997423887888</v>
      </c>
      <c r="AG26" s="3">
        <f t="shared" si="33"/>
        <v>5.3317840466265052</v>
      </c>
      <c r="AH26" s="3">
        <f t="shared" si="34"/>
        <v>13.23478973432365</v>
      </c>
      <c r="AI26" s="3">
        <f t="shared" si="35"/>
        <v>-1.3540537641663954</v>
      </c>
      <c r="AJ26" s="4">
        <f t="shared" si="36"/>
        <v>-52.370402616066087</v>
      </c>
      <c r="AL26" s="15">
        <f t="shared" si="37"/>
        <v>-47.723028642783547</v>
      </c>
      <c r="AM26" s="4">
        <f t="shared" si="38"/>
        <v>3145.1956710118748</v>
      </c>
      <c r="AW26" s="59" t="s">
        <v>39</v>
      </c>
      <c r="AX26" s="15">
        <f t="shared" si="39"/>
        <v>1.6674341747547103</v>
      </c>
      <c r="AY26" s="3">
        <f t="shared" si="40"/>
        <v>1.6581259637200714</v>
      </c>
      <c r="AZ26" s="3">
        <f t="shared" si="41"/>
        <v>1.5267234118041801</v>
      </c>
      <c r="BA26" s="3">
        <f t="shared" si="42"/>
        <v>1.8811376172670768</v>
      </c>
      <c r="BB26" s="3">
        <f t="shared" si="43"/>
        <v>2.1432895249798207</v>
      </c>
      <c r="BC26" s="3">
        <f t="shared" si="44"/>
        <v>0.75560529339282601</v>
      </c>
      <c r="BD26" s="3">
        <f t="shared" si="45"/>
        <v>1.673685900113383</v>
      </c>
      <c r="BE26" s="3">
        <f t="shared" si="46"/>
        <v>2.582848948459826</v>
      </c>
      <c r="BF26" s="3">
        <f t="shared" si="47"/>
        <v>0.30310288135788177</v>
      </c>
      <c r="BG26" s="4">
        <f t="shared" si="48"/>
        <v>3.9583415961760338</v>
      </c>
      <c r="BI26" s="10">
        <f t="shared" si="49"/>
        <v>18.150295312025811</v>
      </c>
      <c r="BJ26">
        <f t="shared" si="50"/>
        <v>41.796583628745523</v>
      </c>
      <c r="BP26" s="128"/>
      <c r="BS26"/>
    </row>
    <row r="27" spans="1:100" ht="15.75" thickBot="1" x14ac:dyDescent="0.3">
      <c r="A27" s="78" t="s">
        <v>7</v>
      </c>
      <c r="B27" s="69">
        <v>0.16684852727820701</v>
      </c>
      <c r="C27" s="69">
        <v>-0.23380075913270601</v>
      </c>
      <c r="D27" s="69">
        <v>-0.13435993012567299</v>
      </c>
      <c r="E27" s="69">
        <v>0</v>
      </c>
      <c r="F27" s="69">
        <v>-0.27156222871532898</v>
      </c>
      <c r="G27" s="69">
        <v>0.418221451327358</v>
      </c>
      <c r="H27" s="69">
        <v>0</v>
      </c>
      <c r="I27" s="69">
        <v>0.38867763717808501</v>
      </c>
      <c r="J27" s="69">
        <v>0</v>
      </c>
      <c r="K27" s="69">
        <v>2.2533672526322698E-2</v>
      </c>
      <c r="L27" s="69">
        <v>-0.61603517064871505</v>
      </c>
      <c r="M27" s="69">
        <v>-0.17352716644000399</v>
      </c>
      <c r="N27" s="69">
        <v>0</v>
      </c>
      <c r="O27" s="69">
        <v>0</v>
      </c>
      <c r="P27" s="69">
        <v>0</v>
      </c>
      <c r="Q27" s="69">
        <v>0</v>
      </c>
      <c r="R27" s="70">
        <v>-1.6850505182276699E-2</v>
      </c>
      <c r="S27" s="62"/>
      <c r="T27" s="62"/>
      <c r="U27" s="62"/>
      <c r="V27" s="62"/>
      <c r="W27" s="62"/>
      <c r="X27" s="62"/>
      <c r="Z27" s="59" t="s">
        <v>41</v>
      </c>
      <c r="AA27" s="15">
        <f t="shared" si="51"/>
        <v>5.9934601540268764</v>
      </c>
      <c r="AB27" s="3">
        <f t="shared" si="52"/>
        <v>-4.27714607818017</v>
      </c>
      <c r="AC27" s="3">
        <f t="shared" si="53"/>
        <v>-7.4426951477620911</v>
      </c>
      <c r="AD27" s="3">
        <f t="shared" si="30"/>
        <v>-3.6823972344411406</v>
      </c>
      <c r="AE27" s="3">
        <f t="shared" si="31"/>
        <v>2.3910777336413132</v>
      </c>
      <c r="AF27" s="3">
        <f t="shared" si="32"/>
        <v>2.5728261786818938</v>
      </c>
      <c r="AG27" s="3">
        <f t="shared" si="33"/>
        <v>44.378030204878968</v>
      </c>
      <c r="AH27" s="3">
        <f t="shared" si="34"/>
        <v>-1.6232839416407854</v>
      </c>
      <c r="AI27" s="3">
        <f t="shared" si="35"/>
        <v>-5.7627864300184042</v>
      </c>
      <c r="AJ27" s="4">
        <f t="shared" si="36"/>
        <v>-59.345401765864942</v>
      </c>
      <c r="AL27" s="15">
        <f t="shared" si="37"/>
        <v>-26.798316326678481</v>
      </c>
      <c r="AM27" s="4">
        <f t="shared" si="38"/>
        <v>5662.637024731036</v>
      </c>
      <c r="AW27" s="59" t="s">
        <v>41</v>
      </c>
      <c r="AX27" s="15">
        <f t="shared" si="39"/>
        <v>1.7906689004451832</v>
      </c>
      <c r="AY27" s="3">
        <f t="shared" si="40"/>
        <v>1.4532859830174214</v>
      </c>
      <c r="AZ27" s="3">
        <f t="shared" si="41"/>
        <v>2.0072330342912243</v>
      </c>
      <c r="BA27" s="3">
        <f t="shared" si="42"/>
        <v>1.3035639624998492</v>
      </c>
      <c r="BB27" s="3">
        <f t="shared" si="43"/>
        <v>0.87174419888093213</v>
      </c>
      <c r="BC27" s="3">
        <f t="shared" si="44"/>
        <v>0.94500497512249948</v>
      </c>
      <c r="BD27" s="3">
        <f t="shared" si="45"/>
        <v>3.7927445317713078</v>
      </c>
      <c r="BE27" s="3">
        <f t="shared" si="46"/>
        <v>0.48445122186953371</v>
      </c>
      <c r="BF27" s="3">
        <f t="shared" si="47"/>
        <v>1.7514211129474984</v>
      </c>
      <c r="BG27" s="4">
        <f t="shared" si="48"/>
        <v>4.0833746414891738</v>
      </c>
      <c r="BI27" s="10">
        <f t="shared" si="49"/>
        <v>18.483492562334625</v>
      </c>
      <c r="BJ27">
        <f t="shared" si="50"/>
        <v>47.060799516310709</v>
      </c>
      <c r="BP27" s="128"/>
      <c r="BS27"/>
    </row>
    <row r="28" spans="1:100" ht="15.75" thickBot="1" x14ac:dyDescent="0.3">
      <c r="A28" s="78" t="s">
        <v>9</v>
      </c>
      <c r="B28" s="69">
        <v>0.13331440064300501</v>
      </c>
      <c r="C28" s="69">
        <v>-0.18594660634211399</v>
      </c>
      <c r="D28" s="69">
        <v>7.6591691354090996E-2</v>
      </c>
      <c r="E28" s="69">
        <v>0</v>
      </c>
      <c r="F28" s="69">
        <v>-0.32855841508605699</v>
      </c>
      <c r="G28" s="69">
        <v>-2.3200046310375599E-2</v>
      </c>
      <c r="H28" s="69">
        <v>0</v>
      </c>
      <c r="I28" s="69">
        <v>-0.24063359791844799</v>
      </c>
      <c r="J28" s="69">
        <v>0</v>
      </c>
      <c r="K28" s="69">
        <v>0.161219773541524</v>
      </c>
      <c r="L28" s="69">
        <v>-0.34437799162052202</v>
      </c>
      <c r="M28" s="69">
        <v>0.130866012889858</v>
      </c>
      <c r="N28" s="69">
        <v>0</v>
      </c>
      <c r="O28" s="69">
        <v>0</v>
      </c>
      <c r="P28" s="69">
        <v>0</v>
      </c>
      <c r="Q28" s="69">
        <v>0</v>
      </c>
      <c r="R28" s="70">
        <v>-1.34505023500621E-2</v>
      </c>
      <c r="S28" s="62"/>
      <c r="T28" s="62"/>
      <c r="U28" s="62"/>
      <c r="V28" s="62"/>
      <c r="W28" s="62"/>
      <c r="X28" s="62"/>
      <c r="Z28" s="59" t="s">
        <v>43</v>
      </c>
      <c r="AA28" s="15">
        <f t="shared" si="51"/>
        <v>7.5010651150721719</v>
      </c>
      <c r="AB28" s="3">
        <f t="shared" si="52"/>
        <v>-5.377887876911017</v>
      </c>
      <c r="AC28" s="3">
        <f t="shared" si="53"/>
        <v>13.056246471655792</v>
      </c>
      <c r="AD28" s="3">
        <f t="shared" si="30"/>
        <v>-3.0435988064347006</v>
      </c>
      <c r="AE28" s="3">
        <f t="shared" si="31"/>
        <v>-43.10336223565109</v>
      </c>
      <c r="AF28" s="3">
        <f t="shared" si="32"/>
        <v>-4.1556956661509314</v>
      </c>
      <c r="AG28" s="3">
        <f t="shared" si="33"/>
        <v>6.2027130917811304</v>
      </c>
      <c r="AH28" s="3">
        <f t="shared" si="34"/>
        <v>-2.9037860267851348</v>
      </c>
      <c r="AI28" s="3">
        <f t="shared" si="35"/>
        <v>7.641403431780561</v>
      </c>
      <c r="AJ28" s="4">
        <f t="shared" si="36"/>
        <v>-74.346665572337002</v>
      </c>
      <c r="AL28" s="15">
        <f t="shared" si="37"/>
        <v>-98.529568073980215</v>
      </c>
      <c r="AM28" s="4">
        <f t="shared" si="38"/>
        <v>7772.8097151082056</v>
      </c>
      <c r="AW28" s="59" t="s">
        <v>43</v>
      </c>
      <c r="AX28" s="15">
        <f t="shared" si="39"/>
        <v>2.0150450258019967</v>
      </c>
      <c r="AY28" s="3">
        <f t="shared" si="40"/>
        <v>1.6822957091561195</v>
      </c>
      <c r="AZ28" s="3">
        <f t="shared" si="41"/>
        <v>2.5692666760809248</v>
      </c>
      <c r="BA28" s="3">
        <f t="shared" si="42"/>
        <v>1.1130406331643845</v>
      </c>
      <c r="BB28" s="3">
        <f t="shared" si="43"/>
        <v>3.7636010041749857</v>
      </c>
      <c r="BC28" s="3">
        <f t="shared" si="44"/>
        <v>1.4244798429693126</v>
      </c>
      <c r="BD28" s="3">
        <f t="shared" si="45"/>
        <v>1.8249867917826494</v>
      </c>
      <c r="BE28" s="3">
        <f t="shared" si="46"/>
        <v>1.0660154120113565</v>
      </c>
      <c r="BF28" s="3">
        <f t="shared" si="47"/>
        <v>2.0335812815677565</v>
      </c>
      <c r="BG28" s="4">
        <f t="shared" si="48"/>
        <v>4.3087388241847657</v>
      </c>
      <c r="BI28" s="10">
        <f t="shared" si="49"/>
        <v>21.80105120089425</v>
      </c>
      <c r="BJ28">
        <f t="shared" si="50"/>
        <v>58.092000087208945</v>
      </c>
      <c r="BP28" s="128"/>
      <c r="BS28"/>
    </row>
    <row r="29" spans="1:100" ht="15.75" thickBot="1" x14ac:dyDescent="0.3">
      <c r="A29" s="78" t="s">
        <v>10</v>
      </c>
      <c r="B29" s="69">
        <v>0.176694674479668</v>
      </c>
      <c r="C29" s="69">
        <v>-0.30174757014235298</v>
      </c>
      <c r="D29" s="69">
        <v>0.58472496879570302</v>
      </c>
      <c r="E29" s="69">
        <v>0</v>
      </c>
      <c r="F29" s="69">
        <v>0.30357279843811102</v>
      </c>
      <c r="G29" s="69">
        <v>0.40905755435546798</v>
      </c>
      <c r="H29" s="69">
        <v>0</v>
      </c>
      <c r="I29" s="69">
        <v>0.30459371540406299</v>
      </c>
      <c r="J29" s="69">
        <v>0</v>
      </c>
      <c r="K29" s="69">
        <v>0.26650166690247701</v>
      </c>
      <c r="L29" s="69">
        <v>0.30029096557165103</v>
      </c>
      <c r="M29" s="69">
        <v>3.4153428541464498E-2</v>
      </c>
      <c r="N29" s="69">
        <v>0</v>
      </c>
      <c r="O29" s="69">
        <v>0</v>
      </c>
      <c r="P29" s="69">
        <v>0</v>
      </c>
      <c r="Q29" s="69">
        <v>0</v>
      </c>
      <c r="R29" s="70">
        <v>-1.7831639833076299E-2</v>
      </c>
      <c r="S29" s="62"/>
      <c r="T29" s="62"/>
      <c r="U29" s="62"/>
      <c r="V29" s="62"/>
      <c r="W29" s="62"/>
      <c r="X29" s="62"/>
      <c r="Z29" s="59" t="s">
        <v>44</v>
      </c>
      <c r="AA29" s="15">
        <f t="shared" si="51"/>
        <v>5.6594801339927683</v>
      </c>
      <c r="AB29" s="3">
        <f t="shared" si="52"/>
        <v>-3.314028343387283</v>
      </c>
      <c r="AC29" s="3">
        <f t="shared" si="53"/>
        <v>1.7102057434961186</v>
      </c>
      <c r="AD29" s="3">
        <f t="shared" si="30"/>
        <v>3.2941027824133875</v>
      </c>
      <c r="AE29" s="3">
        <f t="shared" si="31"/>
        <v>2.4446437655347819</v>
      </c>
      <c r="AF29" s="3">
        <f t="shared" si="32"/>
        <v>3.2830618276986976</v>
      </c>
      <c r="AG29" s="3">
        <f t="shared" si="33"/>
        <v>3.7523217457620541</v>
      </c>
      <c r="AH29" s="3">
        <f t="shared" si="34"/>
        <v>3.3301035150902489</v>
      </c>
      <c r="AI29" s="3">
        <f t="shared" si="35"/>
        <v>29.279637292810428</v>
      </c>
      <c r="AJ29" s="4">
        <f t="shared" si="36"/>
        <v>-56.080091868223924</v>
      </c>
      <c r="AL29" s="15">
        <f t="shared" si="37"/>
        <v>-6.640563404812724</v>
      </c>
      <c r="AM29" s="4">
        <f t="shared" si="38"/>
        <v>4100.9865660307896</v>
      </c>
      <c r="AW29" s="59" t="s">
        <v>44</v>
      </c>
      <c r="AX29" s="15">
        <f t="shared" si="39"/>
        <v>1.7333320388788176</v>
      </c>
      <c r="AY29" s="3">
        <f t="shared" si="40"/>
        <v>1.1981644715891866</v>
      </c>
      <c r="AZ29" s="3">
        <f t="shared" si="41"/>
        <v>0.53661368111094598</v>
      </c>
      <c r="BA29" s="3">
        <f t="shared" si="42"/>
        <v>1.1921338341871017</v>
      </c>
      <c r="BB29" s="3">
        <f t="shared" si="43"/>
        <v>0.8938994131439022</v>
      </c>
      <c r="BC29" s="3">
        <f t="shared" si="44"/>
        <v>1.1887764710252473</v>
      </c>
      <c r="BD29" s="3">
        <f t="shared" si="45"/>
        <v>1.3223747806022641</v>
      </c>
      <c r="BE29" s="3">
        <f t="shared" si="46"/>
        <v>1.2030033891218921</v>
      </c>
      <c r="BF29" s="3">
        <f t="shared" si="47"/>
        <v>3.376892301475757</v>
      </c>
      <c r="BG29" s="4">
        <f t="shared" si="48"/>
        <v>4.026780880888758</v>
      </c>
      <c r="BI29" s="10">
        <f t="shared" si="49"/>
        <v>16.671971262023874</v>
      </c>
      <c r="BJ29">
        <f t="shared" si="50"/>
        <v>39.17567913130285</v>
      </c>
      <c r="BP29" s="128"/>
      <c r="BS29"/>
    </row>
    <row r="30" spans="1:100" ht="15.75" thickBot="1" x14ac:dyDescent="0.3">
      <c r="A30" s="78" t="s">
        <v>11</v>
      </c>
      <c r="B30" s="69">
        <v>0.17395666501280799</v>
      </c>
      <c r="C30" s="69">
        <v>-0.25588985643947298</v>
      </c>
      <c r="D30" s="69">
        <v>-0.15747463719015301</v>
      </c>
      <c r="E30" s="69">
        <v>0</v>
      </c>
      <c r="F30" s="69">
        <v>-0.47732969848655199</v>
      </c>
      <c r="G30" s="69">
        <v>0.31509845098019301</v>
      </c>
      <c r="H30" s="69">
        <v>0</v>
      </c>
      <c r="I30" s="69">
        <v>-0.33868196840251202</v>
      </c>
      <c r="J30" s="69">
        <v>0</v>
      </c>
      <c r="K30" s="69">
        <v>3.2334179896434397E-2</v>
      </c>
      <c r="L30" s="69">
        <v>0.39826293809236002</v>
      </c>
      <c r="M30" s="69">
        <v>0.44895088808341899</v>
      </c>
      <c r="N30" s="69">
        <v>0</v>
      </c>
      <c r="O30" s="69">
        <v>0</v>
      </c>
      <c r="P30" s="69">
        <v>0</v>
      </c>
      <c r="Q30" s="69">
        <v>0</v>
      </c>
      <c r="R30" s="70">
        <v>-1.7531793019493001E-2</v>
      </c>
      <c r="S30" s="62"/>
      <c r="T30" s="62"/>
      <c r="U30" s="62"/>
      <c r="V30" s="62"/>
      <c r="W30" s="62"/>
      <c r="X30" s="62"/>
      <c r="Z30" s="59" t="s">
        <v>45</v>
      </c>
      <c r="AA30" s="15">
        <f t="shared" si="51"/>
        <v>5.7485581246707191</v>
      </c>
      <c r="AB30" s="3">
        <f t="shared" si="52"/>
        <v>-3.9079313807678635</v>
      </c>
      <c r="AC30" s="3">
        <f t="shared" si="53"/>
        <v>-6.3502289501545883</v>
      </c>
      <c r="AD30" s="3">
        <f t="shared" si="30"/>
        <v>-2.0949880201685658</v>
      </c>
      <c r="AE30" s="3">
        <f t="shared" si="31"/>
        <v>3.173611285264172</v>
      </c>
      <c r="AF30" s="3">
        <f t="shared" si="32"/>
        <v>-2.9526224992631849</v>
      </c>
      <c r="AG30" s="3">
        <f t="shared" si="33"/>
        <v>30.927025308913851</v>
      </c>
      <c r="AH30" s="3">
        <f t="shared" si="34"/>
        <v>2.5109039891833791</v>
      </c>
      <c r="AI30" s="3">
        <f t="shared" si="35"/>
        <v>2.2274151283429275</v>
      </c>
      <c r="AJ30" s="4">
        <f t="shared" si="36"/>
        <v>-57.03923146298466</v>
      </c>
      <c r="AL30" s="15">
        <f t="shared" si="37"/>
        <v>-27.757488476963815</v>
      </c>
      <c r="AM30" s="4">
        <f t="shared" si="38"/>
        <v>4333.0428562696552</v>
      </c>
      <c r="AW30" s="59" t="s">
        <v>45</v>
      </c>
      <c r="AX30" s="15">
        <f t="shared" si="39"/>
        <v>1.7489490624366493</v>
      </c>
      <c r="AY30" s="3">
        <f t="shared" si="40"/>
        <v>1.3630081753692327</v>
      </c>
      <c r="AZ30" s="3">
        <f t="shared" si="41"/>
        <v>1.8484908673970841</v>
      </c>
      <c r="BA30" s="3">
        <f t="shared" si="42"/>
        <v>0.7395478350611242</v>
      </c>
      <c r="BB30" s="3">
        <f t="shared" si="43"/>
        <v>1.1548701461935653</v>
      </c>
      <c r="BC30" s="3">
        <f t="shared" si="44"/>
        <v>1.0826937582416265</v>
      </c>
      <c r="BD30" s="3">
        <f t="shared" si="45"/>
        <v>3.4316304071256658</v>
      </c>
      <c r="BE30" s="3">
        <f t="shared" si="46"/>
        <v>0.92064284335656832</v>
      </c>
      <c r="BF30" s="3">
        <f t="shared" si="47"/>
        <v>0.80084177788292021</v>
      </c>
      <c r="BG30" s="4">
        <f t="shared" si="48"/>
        <v>4.0437393023649308</v>
      </c>
      <c r="BI30" s="10">
        <f t="shared" si="49"/>
        <v>17.134414175429367</v>
      </c>
      <c r="BJ30">
        <f t="shared" si="50"/>
        <v>41.003260019846564</v>
      </c>
      <c r="BP30" s="128"/>
      <c r="BS30"/>
    </row>
    <row r="31" spans="1:100" ht="15.75" thickBot="1" x14ac:dyDescent="0.3">
      <c r="A31" s="78" t="s">
        <v>16</v>
      </c>
      <c r="B31" s="69">
        <v>0.83813287505961898</v>
      </c>
      <c r="C31" s="69">
        <v>0.54123427948886305</v>
      </c>
      <c r="D31" s="69">
        <v>1.2911854160498101E-3</v>
      </c>
      <c r="E31" s="69">
        <v>0</v>
      </c>
      <c r="F31" s="69">
        <v>2.7581214988972199E-2</v>
      </c>
      <c r="G31" s="69">
        <v>-1.9321530574227101E-3</v>
      </c>
      <c r="H31" s="69">
        <v>0</v>
      </c>
      <c r="I31" s="69">
        <v>3.15383860823703E-2</v>
      </c>
      <c r="J31" s="69">
        <v>0</v>
      </c>
      <c r="K31" s="69">
        <v>-3.2676525470174897E-2</v>
      </c>
      <c r="L31" s="69">
        <v>9.9256772776353894E-3</v>
      </c>
      <c r="M31" s="69">
        <v>3.9252750917113999E-2</v>
      </c>
      <c r="N31" s="69">
        <v>0</v>
      </c>
      <c r="O31" s="69">
        <v>0</v>
      </c>
      <c r="P31" s="69">
        <v>0</v>
      </c>
      <c r="Q31" s="69">
        <v>0</v>
      </c>
      <c r="R31" s="70">
        <v>-8.4618672299234102E-2</v>
      </c>
      <c r="S31" s="62"/>
      <c r="T31" s="62"/>
      <c r="U31" s="62"/>
      <c r="V31" s="62"/>
      <c r="W31" s="62"/>
      <c r="X31" s="62"/>
      <c r="Z31" s="59" t="s">
        <v>47</v>
      </c>
      <c r="AA31" s="16">
        <f>1/B31</f>
        <v>1.1931282374872443</v>
      </c>
      <c r="AB31" s="5">
        <f t="shared" ref="AB31:AC31" si="54">1/C31</f>
        <v>1.8476287217882639</v>
      </c>
      <c r="AC31" s="5">
        <f t="shared" si="54"/>
        <v>774.48210579960812</v>
      </c>
      <c r="AD31" s="5">
        <f t="shared" si="30"/>
        <v>36.256560865786014</v>
      </c>
      <c r="AE31" s="5">
        <f t="shared" si="31"/>
        <v>-517.55734161862688</v>
      </c>
      <c r="AF31" s="5">
        <f t="shared" si="32"/>
        <v>31.707392933432057</v>
      </c>
      <c r="AG31" s="5">
        <f t="shared" si="33"/>
        <v>-30.603008906584574</v>
      </c>
      <c r="AH31" s="5">
        <f t="shared" si="34"/>
        <v>100.74879245300545</v>
      </c>
      <c r="AI31" s="5">
        <f t="shared" si="35"/>
        <v>25.475921473926686</v>
      </c>
      <c r="AJ31" s="6">
        <f t="shared" si="36"/>
        <v>-11.817722647121363</v>
      </c>
      <c r="AL31" s="16">
        <f t="shared" si="37"/>
        <v>411.73345731270103</v>
      </c>
      <c r="AM31" s="6">
        <f t="shared" si="38"/>
        <v>881888.41280485492</v>
      </c>
      <c r="AW31" s="59" t="s">
        <v>47</v>
      </c>
      <c r="AX31" s="15">
        <f t="shared" si="39"/>
        <v>0.17657862894604842</v>
      </c>
      <c r="AY31" s="3">
        <f t="shared" si="40"/>
        <v>0.61390304491151804</v>
      </c>
      <c r="AZ31" s="3">
        <f t="shared" si="41"/>
        <v>6.6521945553932555</v>
      </c>
      <c r="BA31" s="3">
        <f t="shared" si="42"/>
        <v>3.5906203543250714</v>
      </c>
      <c r="BB31" s="3">
        <f t="shared" si="43"/>
        <v>6.2491203240612458</v>
      </c>
      <c r="BC31" s="3">
        <f t="shared" si="44"/>
        <v>3.4565498692583922</v>
      </c>
      <c r="BD31" s="3">
        <f t="shared" si="45"/>
        <v>3.4210983344047716</v>
      </c>
      <c r="BE31" s="3">
        <f t="shared" si="46"/>
        <v>4.6126302151768552</v>
      </c>
      <c r="BF31" s="3">
        <f t="shared" si="47"/>
        <v>3.2377337501494736</v>
      </c>
      <c r="BG31" s="4">
        <f t="shared" si="48"/>
        <v>2.4696003239665325</v>
      </c>
      <c r="BI31" s="10">
        <f t="shared" si="49"/>
        <v>34.48002940059316</v>
      </c>
      <c r="BJ31">
        <f t="shared" si="50"/>
        <v>158.11366262833701</v>
      </c>
      <c r="BP31" s="128"/>
      <c r="BS31"/>
    </row>
    <row r="32" spans="1:100" ht="15.75" thickBot="1" x14ac:dyDescent="0.3">
      <c r="A32" s="78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70"/>
      <c r="S32" s="62"/>
      <c r="T32" s="62"/>
      <c r="U32" s="62"/>
      <c r="V32" s="62"/>
      <c r="W32" s="62"/>
      <c r="X32" s="62"/>
      <c r="Z32" s="93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W32" s="94"/>
      <c r="AX32" s="94"/>
      <c r="AY32" s="95"/>
      <c r="AZ32" s="95"/>
      <c r="BA32" s="95"/>
      <c r="BB32" s="95"/>
      <c r="BC32" s="95"/>
      <c r="BD32" s="95"/>
      <c r="BE32" s="95"/>
      <c r="BF32" s="95"/>
      <c r="BG32" s="96"/>
      <c r="BH32" s="95"/>
      <c r="BI32" s="94"/>
      <c r="BJ32" s="94"/>
      <c r="BP32" s="128"/>
      <c r="BS32"/>
    </row>
    <row r="33" spans="1:97" x14ac:dyDescent="0.25">
      <c r="A33" s="79" t="s">
        <v>24</v>
      </c>
      <c r="B33" s="69">
        <f t="shared" ref="B33:R33" si="55">+SUM(B22:B31)</f>
        <v>2.450086150610475</v>
      </c>
      <c r="C33" s="69">
        <f t="shared" si="55"/>
        <v>-1.894984113502356</v>
      </c>
      <c r="D33" s="69">
        <f t="shared" si="55"/>
        <v>1.0750444880650064E-3</v>
      </c>
      <c r="E33" s="69">
        <f t="shared" si="55"/>
        <v>0</v>
      </c>
      <c r="F33" s="69">
        <f t="shared" si="55"/>
        <v>-7.7677702050864883E-2</v>
      </c>
      <c r="G33" s="69">
        <f t="shared" si="55"/>
        <v>0.20545260761035136</v>
      </c>
      <c r="H33" s="69">
        <f t="shared" si="55"/>
        <v>0</v>
      </c>
      <c r="I33" s="69">
        <f t="shared" si="55"/>
        <v>-0.32052742329202633</v>
      </c>
      <c r="J33" s="69">
        <f t="shared" si="55"/>
        <v>0</v>
      </c>
      <c r="K33" s="69">
        <f t="shared" si="55"/>
        <v>0.40667540819247822</v>
      </c>
      <c r="L33" s="69">
        <f t="shared" si="55"/>
        <v>-0.29058764131784542</v>
      </c>
      <c r="M33" s="69">
        <f t="shared" si="55"/>
        <v>3.0605795463535257E-3</v>
      </c>
      <c r="N33" s="69">
        <f t="shared" si="55"/>
        <v>0</v>
      </c>
      <c r="O33" s="69">
        <f t="shared" si="55"/>
        <v>0</v>
      </c>
      <c r="P33" s="69">
        <f t="shared" si="55"/>
        <v>0</v>
      </c>
      <c r="Q33" s="69">
        <f t="shared" si="55"/>
        <v>0</v>
      </c>
      <c r="R33" s="70">
        <f t="shared" si="55"/>
        <v>-0.24731777039093983</v>
      </c>
      <c r="S33" s="62"/>
      <c r="T33" s="62"/>
      <c r="U33" s="62"/>
      <c r="V33" s="62"/>
      <c r="W33" s="62"/>
      <c r="X33" s="62"/>
      <c r="Z33" s="9" t="s">
        <v>24</v>
      </c>
      <c r="AA33" s="10">
        <f t="shared" ref="AA33:AJ33" si="56">+SUM(AA22,AA23,AA24,AA25,AA26,AA27,AA28,AA29,AA30,AA31)</f>
        <v>52.772666059835075</v>
      </c>
      <c r="AB33" s="10">
        <f t="shared" si="56"/>
        <v>-33.503712043831783</v>
      </c>
      <c r="AC33" s="10">
        <f t="shared" si="56"/>
        <v>672.7021214040534</v>
      </c>
      <c r="AD33" s="10">
        <f t="shared" si="56"/>
        <v>33.998010351470093</v>
      </c>
      <c r="AE33" s="10">
        <f t="shared" si="56"/>
        <v>-507.73098935619748</v>
      </c>
      <c r="AF33" s="10">
        <f t="shared" si="56"/>
        <v>18.833596816856186</v>
      </c>
      <c r="AG33" s="10">
        <f t="shared" si="56"/>
        <v>63.306677815260187</v>
      </c>
      <c r="AH33" s="10">
        <f t="shared" si="56"/>
        <v>116.71710399347678</v>
      </c>
      <c r="AI33" s="10">
        <f t="shared" si="56"/>
        <v>50.428430026406723</v>
      </c>
      <c r="AJ33" s="11">
        <f t="shared" si="56"/>
        <v>-522.88047917173697</v>
      </c>
      <c r="AW33" s="9" t="s">
        <v>24</v>
      </c>
      <c r="AX33" s="103">
        <f t="shared" ref="AX33:BG33" si="57">+SUM(AX22,AX23,AX24,AX25,AX26,AX27,AX28,AX29,AX30,AX31)</f>
        <v>15.777499276255842</v>
      </c>
      <c r="AY33" s="103">
        <f t="shared" si="57"/>
        <v>12.663950062303506</v>
      </c>
      <c r="AZ33" s="103">
        <f t="shared" si="57"/>
        <v>24.907029824615037</v>
      </c>
      <c r="BA33" s="103">
        <f t="shared" si="57"/>
        <v>15.350433713843039</v>
      </c>
      <c r="BB33" s="103">
        <f t="shared" si="57"/>
        <v>22.171666657185149</v>
      </c>
      <c r="BC33" s="103">
        <f t="shared" si="57"/>
        <v>15.748989764065367</v>
      </c>
      <c r="BD33" s="103">
        <f t="shared" si="57"/>
        <v>19.152071836909602</v>
      </c>
      <c r="BE33" s="103">
        <f t="shared" si="57"/>
        <v>16.95508120498156</v>
      </c>
      <c r="BF33" s="103">
        <f t="shared" si="57"/>
        <v>17.96380028801142</v>
      </c>
      <c r="BG33" s="115">
        <f t="shared" si="57"/>
        <v>38.710511659500241</v>
      </c>
      <c r="BP33" s="128"/>
      <c r="BS33"/>
    </row>
    <row r="34" spans="1:97" ht="15.75" thickBot="1" x14ac:dyDescent="0.3">
      <c r="A34" s="80" t="s">
        <v>25</v>
      </c>
      <c r="B34" s="71">
        <f>+SUMSQ(B22:B31)</f>
        <v>0.99999999999999578</v>
      </c>
      <c r="C34" s="71">
        <f>+SUMSQ(C22:C31)</f>
        <v>0.99999999999768252</v>
      </c>
      <c r="D34" s="71">
        <f>+SUMSQ(D22:D31)</f>
        <v>1.0000000000043974</v>
      </c>
      <c r="E34" s="71"/>
      <c r="F34" s="71">
        <f>+SUMSQ(F22:F31)</f>
        <v>0.99999999999355793</v>
      </c>
      <c r="G34" s="71">
        <f>+SUMSQ(G22:G31)</f>
        <v>0.99999999994253774</v>
      </c>
      <c r="H34" s="71"/>
      <c r="I34" s="71">
        <f>+SUMSQ(I22:I31)</f>
        <v>0.99999999997419298</v>
      </c>
      <c r="J34" s="71"/>
      <c r="K34" s="71">
        <f>+SUMSQ(K22:K31)</f>
        <v>0.99999999956670105</v>
      </c>
      <c r="L34" s="71">
        <f>+SUMSQ(L22:L31)</f>
        <v>0.99999999868819545</v>
      </c>
      <c r="M34" s="71">
        <f>+SUMSQ(M22:M31)</f>
        <v>1.0000000020794928</v>
      </c>
      <c r="N34" s="71"/>
      <c r="O34" s="71"/>
      <c r="P34" s="71"/>
      <c r="Q34" s="71"/>
      <c r="R34" s="72">
        <f>+SUMSQ(R22:R31)</f>
        <v>1.019159845410632E-2</v>
      </c>
      <c r="S34" s="62"/>
      <c r="T34" s="62"/>
      <c r="U34" s="62"/>
      <c r="V34" s="62"/>
      <c r="W34" s="62"/>
      <c r="X34" s="62"/>
      <c r="Z34" s="12" t="s">
        <v>25</v>
      </c>
      <c r="AA34" s="13">
        <f t="shared" ref="AA34:AJ34" si="58">+SUMSQ(AA22,AA23,AA24,AA25,AA26,AA27,AA28,AA29,AA30,AA31)</f>
        <v>303.92279719407668</v>
      </c>
      <c r="AB34" s="13">
        <f t="shared" si="58"/>
        <v>149.82433971407542</v>
      </c>
      <c r="AC34" s="13">
        <f t="shared" si="58"/>
        <v>607842.01460758818</v>
      </c>
      <c r="AD34" s="13">
        <f t="shared" si="58"/>
        <v>1542.6578811507509</v>
      </c>
      <c r="AE34" s="13">
        <f t="shared" si="58"/>
        <v>272569.61934767017</v>
      </c>
      <c r="AF34" s="13">
        <f t="shared" si="58"/>
        <v>1501.002564440299</v>
      </c>
      <c r="AG34" s="13">
        <f t="shared" si="58"/>
        <v>3986.7929648150789</v>
      </c>
      <c r="AH34" s="13">
        <f t="shared" si="58"/>
        <v>10458.899198430043</v>
      </c>
      <c r="AI34" s="13">
        <f t="shared" si="58"/>
        <v>1740.8002058365835</v>
      </c>
      <c r="AJ34" s="14">
        <f t="shared" si="58"/>
        <v>29839.143118536951</v>
      </c>
      <c r="AW34" s="12" t="s">
        <v>25</v>
      </c>
      <c r="AX34" s="13">
        <f t="shared" ref="AX34:BG34" si="59">+SUMSQ(AX22,AX23,AX24,AX25,AX26,AX27,AX28,AX29,AX30,AX31)</f>
        <v>27.308753882841494</v>
      </c>
      <c r="AY34" s="13">
        <f t="shared" si="59"/>
        <v>17.062464857123629</v>
      </c>
      <c r="AZ34" s="13">
        <f t="shared" si="59"/>
        <v>94.561211008560278</v>
      </c>
      <c r="BA34" s="13">
        <f t="shared" si="59"/>
        <v>30.738796748611271</v>
      </c>
      <c r="BB34" s="13">
        <f t="shared" si="59"/>
        <v>80.347105622328627</v>
      </c>
      <c r="BC34" s="13">
        <f t="shared" si="59"/>
        <v>33.040741941939025</v>
      </c>
      <c r="BD34" s="13">
        <f t="shared" si="59"/>
        <v>50.054984499713342</v>
      </c>
      <c r="BE34" s="13">
        <f t="shared" si="59"/>
        <v>41.386684890424469</v>
      </c>
      <c r="BF34" s="13">
        <f t="shared" si="59"/>
        <v>40.833945372354037</v>
      </c>
      <c r="BG34" s="14">
        <f t="shared" si="59"/>
        <v>152.26766355264664</v>
      </c>
      <c r="BP34" s="128"/>
      <c r="BS34"/>
    </row>
    <row r="35" spans="1:97" x14ac:dyDescent="0.25">
      <c r="A35" s="60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BP35" s="128"/>
      <c r="BS35"/>
    </row>
    <row r="36" spans="1:97" x14ac:dyDescent="0.25">
      <c r="A36" s="60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BP36" s="128"/>
      <c r="BS36"/>
    </row>
    <row r="37" spans="1:97" ht="15.75" thickBot="1" x14ac:dyDescent="0.3">
      <c r="A37" s="60"/>
      <c r="B37" s="62" t="s">
        <v>22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BP37" s="128"/>
      <c r="BS37"/>
      <c r="BT37" s="1" t="s">
        <v>71</v>
      </c>
      <c r="BU37" s="1"/>
      <c r="BV37" s="1"/>
      <c r="BW37" s="1"/>
      <c r="BX37" s="1"/>
      <c r="BY37" s="1"/>
      <c r="BZ37" s="1"/>
      <c r="CA37" s="1"/>
      <c r="CB37" s="1"/>
      <c r="CC37" s="142" t="s">
        <v>72</v>
      </c>
      <c r="CD37" s="142"/>
      <c r="CE37" s="142"/>
      <c r="CF37" s="142"/>
      <c r="CG37" s="142"/>
      <c r="CH37" s="142"/>
      <c r="CI37" s="142"/>
      <c r="CJ37" s="1"/>
      <c r="CK37" s="1"/>
      <c r="CL37" s="1"/>
      <c r="CM37" s="142" t="s">
        <v>73</v>
      </c>
      <c r="CN37" s="142"/>
      <c r="CO37" s="142"/>
      <c r="CP37" s="142"/>
      <c r="CQ37" s="142"/>
      <c r="CR37" s="142"/>
      <c r="CS37" s="142"/>
    </row>
    <row r="38" spans="1:97" ht="15.75" thickBot="1" x14ac:dyDescent="0.3">
      <c r="A38" s="77"/>
      <c r="B38" s="64" t="s">
        <v>0</v>
      </c>
      <c r="C38" s="64" t="s">
        <v>1</v>
      </c>
      <c r="D38" s="64" t="s">
        <v>2</v>
      </c>
      <c r="E38" s="64" t="s">
        <v>3</v>
      </c>
      <c r="F38" s="64" t="s">
        <v>4</v>
      </c>
      <c r="G38" s="64" t="s">
        <v>5</v>
      </c>
      <c r="H38" s="64" t="s">
        <v>6</v>
      </c>
      <c r="I38" s="64" t="s">
        <v>7</v>
      </c>
      <c r="J38" s="64" t="s">
        <v>8</v>
      </c>
      <c r="K38" s="64" t="s">
        <v>9</v>
      </c>
      <c r="L38" s="64" t="s">
        <v>10</v>
      </c>
      <c r="M38" s="64" t="s">
        <v>11</v>
      </c>
      <c r="N38" s="64" t="s">
        <v>12</v>
      </c>
      <c r="O38" s="64" t="s">
        <v>13</v>
      </c>
      <c r="P38" s="64" t="s">
        <v>14</v>
      </c>
      <c r="Q38" s="64" t="s">
        <v>15</v>
      </c>
      <c r="R38" s="64" t="s">
        <v>16</v>
      </c>
      <c r="S38" s="65" t="s">
        <v>17</v>
      </c>
      <c r="T38" s="62"/>
      <c r="U38" s="62"/>
      <c r="V38" s="62"/>
      <c r="W38" s="62"/>
      <c r="X38" s="62"/>
      <c r="Z38" s="102" t="s">
        <v>55</v>
      </c>
      <c r="AA38" s="90" t="s">
        <v>0</v>
      </c>
      <c r="AB38" s="91" t="s">
        <v>1</v>
      </c>
      <c r="AC38" s="91" t="s">
        <v>2</v>
      </c>
      <c r="AD38" s="91" t="s">
        <v>4</v>
      </c>
      <c r="AE38" s="91" t="s">
        <v>5</v>
      </c>
      <c r="AF38" s="91" t="s">
        <v>7</v>
      </c>
      <c r="AG38" s="91" t="s">
        <v>9</v>
      </c>
      <c r="AH38" s="91" t="s">
        <v>10</v>
      </c>
      <c r="AI38" s="91" t="s">
        <v>11</v>
      </c>
      <c r="AJ38" s="91" t="s">
        <v>16</v>
      </c>
      <c r="AK38" s="92" t="s">
        <v>17</v>
      </c>
      <c r="AM38" s="107" t="s">
        <v>24</v>
      </c>
      <c r="AN38" s="108" t="s">
        <v>25</v>
      </c>
      <c r="AW38" s="101" t="s">
        <v>52</v>
      </c>
      <c r="AX38" s="91" t="s">
        <v>0</v>
      </c>
      <c r="AY38" s="91" t="s">
        <v>1</v>
      </c>
      <c r="AZ38" s="91" t="s">
        <v>2</v>
      </c>
      <c r="BA38" s="91" t="s">
        <v>4</v>
      </c>
      <c r="BB38" s="91" t="s">
        <v>5</v>
      </c>
      <c r="BC38" s="91" t="s">
        <v>7</v>
      </c>
      <c r="BD38" s="91" t="s">
        <v>9</v>
      </c>
      <c r="BE38" s="91" t="s">
        <v>10</v>
      </c>
      <c r="BF38" s="91" t="s">
        <v>11</v>
      </c>
      <c r="BG38" s="91" t="s">
        <v>16</v>
      </c>
      <c r="BH38" s="91" t="s">
        <v>17</v>
      </c>
      <c r="BJ38" s="107" t="s">
        <v>24</v>
      </c>
      <c r="BK38" s="108" t="s">
        <v>25</v>
      </c>
      <c r="BP38" s="128"/>
      <c r="BS38"/>
    </row>
    <row r="39" spans="1:97" x14ac:dyDescent="0.25">
      <c r="A39" s="78" t="s">
        <v>0</v>
      </c>
      <c r="B39" s="69">
        <v>0.215795544610454</v>
      </c>
      <c r="C39" s="69">
        <v>-0.31879013362105102</v>
      </c>
      <c r="D39" s="69">
        <v>-0.155464959055541</v>
      </c>
      <c r="E39" s="69">
        <v>0</v>
      </c>
      <c r="F39" s="69">
        <v>0.122440773311731</v>
      </c>
      <c r="G39" s="69">
        <v>-0.484474597957465</v>
      </c>
      <c r="H39" s="69">
        <v>0</v>
      </c>
      <c r="I39" s="69">
        <v>0.47277374141238898</v>
      </c>
      <c r="J39" s="69">
        <v>0</v>
      </c>
      <c r="K39" s="69">
        <v>-0.52438861079700605</v>
      </c>
      <c r="L39" s="69">
        <v>0.158278156838394</v>
      </c>
      <c r="M39" s="69">
        <v>-0.187570505162238</v>
      </c>
      <c r="N39" s="69">
        <v>0</v>
      </c>
      <c r="O39" s="69">
        <v>0</v>
      </c>
      <c r="P39" s="69">
        <v>0</v>
      </c>
      <c r="Q39" s="69">
        <v>0</v>
      </c>
      <c r="R39" s="81">
        <v>-5.9452711294267303E-9</v>
      </c>
      <c r="S39" s="82">
        <v>7.7179026144333707E-9</v>
      </c>
      <c r="T39" s="62"/>
      <c r="U39" s="62"/>
      <c r="V39" s="62"/>
      <c r="W39" s="62"/>
      <c r="X39" s="62"/>
      <c r="Z39" s="59" t="s">
        <v>34</v>
      </c>
      <c r="AA39" s="2">
        <f t="shared" ref="AA39:AC39" si="60">1/B39</f>
        <v>4.6340159700941106</v>
      </c>
      <c r="AB39" s="7">
        <f t="shared" si="60"/>
        <v>-3.1368599418095853</v>
      </c>
      <c r="AC39" s="7">
        <f t="shared" si="60"/>
        <v>-6.4323176494244123</v>
      </c>
      <c r="AD39" s="7">
        <f t="shared" ref="AD39:AD49" si="61">1/F39</f>
        <v>8.1672140166415499</v>
      </c>
      <c r="AE39" s="7">
        <f t="shared" ref="AE39:AE49" si="62">1/G39</f>
        <v>-2.0640917072143297</v>
      </c>
      <c r="AF39" s="7">
        <f t="shared" ref="AF39:AF49" si="63">1/I39</f>
        <v>2.1151766953311486</v>
      </c>
      <c r="AG39" s="7">
        <f t="shared" ref="AG39:AG49" si="64">1/K39</f>
        <v>-1.90698268309093</v>
      </c>
      <c r="AH39" s="7">
        <f t="shared" ref="AH39:AH49" si="65">1/L39</f>
        <v>6.3179911870026721</v>
      </c>
      <c r="AI39" s="7">
        <f t="shared" ref="AI39:AI49" si="66">1/M39</f>
        <v>-5.3313286069953048</v>
      </c>
      <c r="AJ39" s="7">
        <f t="shared" ref="AJ39:AJ49" si="67">1/R39</f>
        <v>-168200907.61721483</v>
      </c>
      <c r="AK39" s="8">
        <f t="shared" ref="AK39:AK49" si="68">1/S39</f>
        <v>129568880.29785247</v>
      </c>
      <c r="AM39" s="2">
        <f t="shared" ref="AM39:AM49" si="69">+SUM(AA39,AB39,AC39,AD39,AE39,AF39,AG39,AH39,AI39,AJ39,AK39)</f>
        <v>-38632024.95654507</v>
      </c>
      <c r="AN39" s="8">
        <f t="shared" ref="AN39:AN49" si="70">+SUMSQ(AA39,AB39,AC39,AD39,AE39,AF39,AG39,AH39,AI39,AJ39,AK39)</f>
        <v>4.507964006489428E+16</v>
      </c>
      <c r="AW39" s="59" t="s">
        <v>34</v>
      </c>
      <c r="AX39" s="2">
        <f t="shared" ref="AX39:AX49" si="71">+LN(ABS(AA39))</f>
        <v>1.533423872291279</v>
      </c>
      <c r="AY39" s="7">
        <f t="shared" ref="AY39:AY49" si="72">+LN(ABS(AB39))</f>
        <v>1.1432222810360486</v>
      </c>
      <c r="AZ39" s="7">
        <f t="shared" ref="AZ39:AZ49" si="73">+LN(ABS(AC39))</f>
        <v>1.8613349164508235</v>
      </c>
      <c r="BA39" s="7">
        <f t="shared" ref="BA39:BA49" si="74">+LN(ABS(AD39))</f>
        <v>2.1001278490825719</v>
      </c>
      <c r="BB39" s="7">
        <f t="shared" ref="BB39:BB49" si="75">+LN(ABS(AE39))</f>
        <v>0.72469027842214195</v>
      </c>
      <c r="BC39" s="7">
        <f t="shared" ref="BC39:BC49" si="76">+LN(ABS(AF39))</f>
        <v>0.74913835290044073</v>
      </c>
      <c r="BD39" s="7">
        <f t="shared" ref="BD39:BD49" si="77">+LN(ABS(AG39))</f>
        <v>0.64552224586962159</v>
      </c>
      <c r="BE39" s="7">
        <f t="shared" ref="BE39:BE49" si="78">+LN(ABS(AH39))</f>
        <v>1.843401307475893</v>
      </c>
      <c r="BF39" s="7">
        <f t="shared" ref="BF39:BF49" si="79">+LN(ABS(AI39))</f>
        <v>1.6736004767203698</v>
      </c>
      <c r="BG39" s="7">
        <f t="shared" ref="BG39:BG49" si="80">+LN(ABS(AJ39))</f>
        <v>18.940669701548103</v>
      </c>
      <c r="BH39" s="8">
        <f t="shared" ref="BH39:BH49" si="81">+LN(ABS(AK39))</f>
        <v>18.679723191890201</v>
      </c>
      <c r="BJ39" s="2">
        <f t="shared" ref="BJ39:BJ49" si="82">+SUM(AX39,AY39,AZ39,BA39,BB39,BC39,BD39,BE39,BF39,BG39,BH39)</f>
        <v>49.894854473687495</v>
      </c>
      <c r="BK39" s="8">
        <f t="shared" ref="BK39:BK49" si="83">+SUMSQ(AX39,AY39,AZ39,BA39,BB39,BC39,BD39,BE39,BF39,BG39,BH39)</f>
        <v>726.9166280558652</v>
      </c>
      <c r="BP39" s="128"/>
      <c r="BS39"/>
    </row>
    <row r="40" spans="1:97" x14ac:dyDescent="0.25">
      <c r="A40" s="78" t="s">
        <v>1</v>
      </c>
      <c r="B40" s="69">
        <v>0.14532103412828901</v>
      </c>
      <c r="C40" s="69">
        <v>-0.186565804190893</v>
      </c>
      <c r="D40" s="69">
        <v>-0.83361599557772104</v>
      </c>
      <c r="E40" s="69">
        <v>0</v>
      </c>
      <c r="F40" s="69">
        <v>-2.28628636288991E-2</v>
      </c>
      <c r="G40" s="69">
        <v>0.30887884833910501</v>
      </c>
      <c r="H40" s="69">
        <v>0</v>
      </c>
      <c r="I40" s="69">
        <v>-0.11114385757482299</v>
      </c>
      <c r="J40" s="69">
        <v>0</v>
      </c>
      <c r="K40" s="69">
        <v>0.18755382988122801</v>
      </c>
      <c r="L40" s="69">
        <v>0.14289405770560901</v>
      </c>
      <c r="M40" s="69">
        <v>-0.13225949103533599</v>
      </c>
      <c r="N40" s="69">
        <v>0</v>
      </c>
      <c r="O40" s="69">
        <v>0</v>
      </c>
      <c r="P40" s="69">
        <v>0</v>
      </c>
      <c r="Q40" s="69">
        <v>0</v>
      </c>
      <c r="R40" s="81">
        <v>-3.2795051179453899E-8</v>
      </c>
      <c r="S40" s="82">
        <v>-1.3004924536303E-8</v>
      </c>
      <c r="T40" s="62"/>
      <c r="U40" s="62"/>
      <c r="V40" s="62"/>
      <c r="W40" s="62"/>
      <c r="X40" s="62"/>
      <c r="Z40" s="59" t="s">
        <v>35</v>
      </c>
      <c r="AA40" s="15">
        <f t="shared" ref="AA40:AA49" si="84">1/B40</f>
        <v>6.8813162939454644</v>
      </c>
      <c r="AB40" s="3">
        <f t="shared" ref="AB40:AB49" si="85">1/C40</f>
        <v>-5.3600390722021389</v>
      </c>
      <c r="AC40" s="3">
        <f t="shared" ref="AC40:AC49" si="86">1/D40</f>
        <v>-1.1995931043849151</v>
      </c>
      <c r="AD40" s="3">
        <f t="shared" si="61"/>
        <v>-43.739052825210429</v>
      </c>
      <c r="AE40" s="3">
        <f t="shared" si="62"/>
        <v>3.2375153085980894</v>
      </c>
      <c r="AF40" s="3">
        <f t="shared" si="63"/>
        <v>-8.997348317938231</v>
      </c>
      <c r="AG40" s="3">
        <f t="shared" si="64"/>
        <v>5.3318026117262907</v>
      </c>
      <c r="AH40" s="3">
        <f t="shared" si="65"/>
        <v>6.998191639712581</v>
      </c>
      <c r="AI40" s="3">
        <f t="shared" si="66"/>
        <v>-7.5608940588832922</v>
      </c>
      <c r="AJ40" s="3">
        <f t="shared" si="67"/>
        <v>-30492405.531798653</v>
      </c>
      <c r="AK40" s="4">
        <f t="shared" si="68"/>
        <v>-76893948.689092264</v>
      </c>
      <c r="AM40" s="15">
        <f t="shared" si="69"/>
        <v>-107386398.62899244</v>
      </c>
      <c r="AN40" s="4">
        <f t="shared" si="70"/>
        <v>6842466140118636</v>
      </c>
      <c r="AW40" s="59" t="s">
        <v>35</v>
      </c>
      <c r="AX40" s="15">
        <f t="shared" si="71"/>
        <v>1.9288099554399707</v>
      </c>
      <c r="AY40" s="3">
        <f t="shared" si="72"/>
        <v>1.678971264646093</v>
      </c>
      <c r="AZ40" s="3">
        <f t="shared" si="73"/>
        <v>0.18198241961420419</v>
      </c>
      <c r="BA40" s="3">
        <f t="shared" si="74"/>
        <v>3.778241360355044</v>
      </c>
      <c r="BB40" s="3">
        <f t="shared" si="75"/>
        <v>1.174806155538983</v>
      </c>
      <c r="BC40" s="3">
        <f t="shared" si="76"/>
        <v>2.1969299025836824</v>
      </c>
      <c r="BD40" s="3">
        <f t="shared" si="77"/>
        <v>1.6736893820750121</v>
      </c>
      <c r="BE40" s="3">
        <f t="shared" si="78"/>
        <v>1.9456517784965979</v>
      </c>
      <c r="BF40" s="3">
        <f t="shared" si="79"/>
        <v>2.0229894449561208</v>
      </c>
      <c r="BG40" s="3">
        <f t="shared" si="80"/>
        <v>17.232988211614831</v>
      </c>
      <c r="BH40" s="4">
        <f t="shared" si="81"/>
        <v>18.157937740730606</v>
      </c>
      <c r="BJ40" s="15">
        <f t="shared" si="82"/>
        <v>51.972997616051146</v>
      </c>
      <c r="BK40" s="4">
        <f t="shared" si="83"/>
        <v>664.42001721296265</v>
      </c>
      <c r="BP40" s="128"/>
      <c r="BS40"/>
    </row>
    <row r="41" spans="1:97" x14ac:dyDescent="0.25">
      <c r="A41" s="78" t="s">
        <v>2</v>
      </c>
      <c r="B41" s="69">
        <v>0.14173908489291401</v>
      </c>
      <c r="C41" s="69">
        <v>-0.17554726812305901</v>
      </c>
      <c r="D41" s="69">
        <v>-0.17794105839270299</v>
      </c>
      <c r="E41" s="69">
        <v>0</v>
      </c>
      <c r="F41" s="69">
        <v>0.24821757599118499</v>
      </c>
      <c r="G41" s="69">
        <v>-0.53945789153180801</v>
      </c>
      <c r="H41" s="69">
        <v>0</v>
      </c>
      <c r="I41" s="69">
        <v>2.1950720741481401E-2</v>
      </c>
      <c r="J41" s="69">
        <v>0</v>
      </c>
      <c r="K41" s="69">
        <v>0.59003492258619095</v>
      </c>
      <c r="L41" s="69">
        <v>-4.3485908515715502E-2</v>
      </c>
      <c r="M41" s="69">
        <v>0.27868325766601199</v>
      </c>
      <c r="N41" s="69">
        <v>0</v>
      </c>
      <c r="O41" s="69">
        <v>0</v>
      </c>
      <c r="P41" s="69">
        <v>0</v>
      </c>
      <c r="Q41" s="69">
        <v>0</v>
      </c>
      <c r="R41" s="81">
        <v>7.5672707724375404E-8</v>
      </c>
      <c r="S41" s="82">
        <v>5.34663275883559E-8</v>
      </c>
      <c r="T41" s="62"/>
      <c r="U41" s="62"/>
      <c r="V41" s="62"/>
      <c r="W41" s="62"/>
      <c r="X41" s="62"/>
      <c r="Z41" s="59" t="s">
        <v>36</v>
      </c>
      <c r="AA41" s="15">
        <f t="shared" si="84"/>
        <v>7.0552169908216555</v>
      </c>
      <c r="AB41" s="3">
        <f t="shared" si="85"/>
        <v>-5.6964714443690339</v>
      </c>
      <c r="AC41" s="3">
        <f t="shared" si="86"/>
        <v>-5.6198384399460668</v>
      </c>
      <c r="AD41" s="3">
        <f t="shared" si="61"/>
        <v>4.0287235744962446</v>
      </c>
      <c r="AE41" s="3">
        <f t="shared" si="62"/>
        <v>-1.8537128026072023</v>
      </c>
      <c r="AF41" s="3">
        <f t="shared" si="63"/>
        <v>45.556590682248022</v>
      </c>
      <c r="AG41" s="3">
        <f t="shared" si="64"/>
        <v>1.6948149367445657</v>
      </c>
      <c r="AH41" s="3">
        <f t="shared" si="65"/>
        <v>-22.995955106666496</v>
      </c>
      <c r="AI41" s="3">
        <f t="shared" si="66"/>
        <v>3.588303109325822</v>
      </c>
      <c r="AJ41" s="3">
        <f t="shared" si="67"/>
        <v>13214803.990394067</v>
      </c>
      <c r="AK41" s="4">
        <f t="shared" si="68"/>
        <v>18703360.509424325</v>
      </c>
      <c r="AM41" s="15">
        <f t="shared" si="69"/>
        <v>31918190.25748989</v>
      </c>
      <c r="AN41" s="4">
        <f t="shared" si="70"/>
        <v>524446738852781.75</v>
      </c>
      <c r="AW41" s="59" t="s">
        <v>36</v>
      </c>
      <c r="AX41" s="15">
        <f t="shared" si="71"/>
        <v>1.9537673418582469</v>
      </c>
      <c r="AY41" s="3">
        <f t="shared" si="72"/>
        <v>1.7398469383055921</v>
      </c>
      <c r="AZ41" s="3">
        <f t="shared" si="73"/>
        <v>1.7263029161518295</v>
      </c>
      <c r="BA41" s="3">
        <f t="shared" si="74"/>
        <v>1.393449594894536</v>
      </c>
      <c r="BB41" s="3">
        <f t="shared" si="75"/>
        <v>0.61719054824424369</v>
      </c>
      <c r="BC41" s="3">
        <f t="shared" si="76"/>
        <v>3.8189553043972362</v>
      </c>
      <c r="BD41" s="3">
        <f t="shared" si="77"/>
        <v>0.52757355301002717</v>
      </c>
      <c r="BE41" s="3">
        <f t="shared" si="78"/>
        <v>3.1353183355355565</v>
      </c>
      <c r="BF41" s="3">
        <f t="shared" si="79"/>
        <v>1.2776794192588163</v>
      </c>
      <c r="BG41" s="3">
        <f t="shared" si="80"/>
        <v>16.396848273552909</v>
      </c>
      <c r="BH41" s="4">
        <f t="shared" si="81"/>
        <v>16.744213772065883</v>
      </c>
      <c r="BJ41" s="15">
        <f t="shared" si="82"/>
        <v>49.331145997274881</v>
      </c>
      <c r="BK41" s="4">
        <f t="shared" si="83"/>
        <v>587.69778928442952</v>
      </c>
      <c r="BP41" s="128"/>
      <c r="BS41"/>
    </row>
    <row r="42" spans="1:97" x14ac:dyDescent="0.25">
      <c r="A42" s="78" t="s">
        <v>4</v>
      </c>
      <c r="B42" s="69">
        <v>0.142291477067755</v>
      </c>
      <c r="C42" s="69">
        <v>-0.212103080359967</v>
      </c>
      <c r="D42" s="69">
        <v>-9.5511096700985704E-2</v>
      </c>
      <c r="E42" s="69">
        <v>0</v>
      </c>
      <c r="F42" s="69">
        <v>0.51181400155016399</v>
      </c>
      <c r="G42" s="69">
        <v>0.152536795467066</v>
      </c>
      <c r="H42" s="69">
        <v>0</v>
      </c>
      <c r="I42" s="69">
        <v>-0.44284535849873402</v>
      </c>
      <c r="J42" s="69">
        <v>0</v>
      </c>
      <c r="K42" s="69">
        <v>-0.44383881448488599</v>
      </c>
      <c r="L42" s="69">
        <v>-0.39349017863834301</v>
      </c>
      <c r="M42" s="69">
        <v>0.15916833559156099</v>
      </c>
      <c r="N42" s="69">
        <v>0</v>
      </c>
      <c r="O42" s="69">
        <v>0</v>
      </c>
      <c r="P42" s="69">
        <v>0</v>
      </c>
      <c r="Q42" s="69">
        <v>0</v>
      </c>
      <c r="R42" s="81">
        <v>4.5648260500586701E-8</v>
      </c>
      <c r="S42" s="82">
        <v>3.55141516283042E-8</v>
      </c>
      <c r="T42" s="62"/>
      <c r="U42" s="62"/>
      <c r="V42" s="62"/>
      <c r="W42" s="62"/>
      <c r="X42" s="62"/>
      <c r="Z42" s="59" t="s">
        <v>38</v>
      </c>
      <c r="AA42" s="15">
        <f t="shared" si="84"/>
        <v>7.0278278123701643</v>
      </c>
      <c r="AB42" s="3">
        <f t="shared" si="85"/>
        <v>-4.7146887178765517</v>
      </c>
      <c r="AC42" s="3">
        <f t="shared" si="86"/>
        <v>-10.469987619665556</v>
      </c>
      <c r="AD42" s="3">
        <f t="shared" si="61"/>
        <v>1.953834785627661</v>
      </c>
      <c r="AE42" s="3">
        <f t="shared" si="62"/>
        <v>6.5557952554202474</v>
      </c>
      <c r="AF42" s="3">
        <f t="shared" si="63"/>
        <v>-2.2581246044669987</v>
      </c>
      <c r="AG42" s="3">
        <f t="shared" si="64"/>
        <v>-2.2530701853117288</v>
      </c>
      <c r="AH42" s="3">
        <f t="shared" si="65"/>
        <v>-2.5413594907513573</v>
      </c>
      <c r="AI42" s="3">
        <f t="shared" si="66"/>
        <v>6.2826566369713266</v>
      </c>
      <c r="AJ42" s="3">
        <f t="shared" si="67"/>
        <v>21906639.793802161</v>
      </c>
      <c r="AK42" s="4">
        <f t="shared" si="68"/>
        <v>28157789.336097114</v>
      </c>
      <c r="AM42" s="15">
        <f t="shared" si="69"/>
        <v>50064428.712783143</v>
      </c>
      <c r="AN42" s="4">
        <f t="shared" si="70"/>
        <v>1272761967351705</v>
      </c>
      <c r="AW42" s="59" t="s">
        <v>38</v>
      </c>
      <c r="AX42" s="15">
        <f t="shared" si="71"/>
        <v>1.9498776697928091</v>
      </c>
      <c r="AY42" s="3">
        <f t="shared" si="72"/>
        <v>1.550682894367658</v>
      </c>
      <c r="AZ42" s="3">
        <f t="shared" si="73"/>
        <v>2.3485128424238244</v>
      </c>
      <c r="BA42" s="3">
        <f t="shared" si="74"/>
        <v>0.66979399816648377</v>
      </c>
      <c r="BB42" s="3">
        <f t="shared" si="75"/>
        <v>1.8803494302871786</v>
      </c>
      <c r="BC42" s="3">
        <f t="shared" si="76"/>
        <v>0.8145346477598292</v>
      </c>
      <c r="BD42" s="3">
        <f t="shared" si="77"/>
        <v>0.81229381290086078</v>
      </c>
      <c r="BE42" s="3">
        <f t="shared" si="78"/>
        <v>0.93269917042385231</v>
      </c>
      <c r="BF42" s="3">
        <f t="shared" si="79"/>
        <v>1.837792922392427</v>
      </c>
      <c r="BG42" s="3">
        <f t="shared" si="80"/>
        <v>16.902300335766466</v>
      </c>
      <c r="BH42" s="4">
        <f t="shared" si="81"/>
        <v>17.153334582482806</v>
      </c>
      <c r="BJ42" s="15">
        <f t="shared" si="82"/>
        <v>46.852172306764196</v>
      </c>
      <c r="BK42" s="4">
        <f t="shared" si="83"/>
        <v>601.20183335506704</v>
      </c>
      <c r="BP42" s="128"/>
      <c r="BS42"/>
    </row>
    <row r="43" spans="1:97" x14ac:dyDescent="0.25">
      <c r="A43" s="78" t="s">
        <v>5</v>
      </c>
      <c r="B43" s="69">
        <v>0.15725111306838599</v>
      </c>
      <c r="C43" s="69">
        <v>-0.11676280313909</v>
      </c>
      <c r="D43" s="69">
        <v>0.18115818140436801</v>
      </c>
      <c r="E43" s="69">
        <v>0</v>
      </c>
      <c r="F43" s="69">
        <v>8.6482187442665295E-2</v>
      </c>
      <c r="G43" s="69">
        <v>-0.163401554829639</v>
      </c>
      <c r="H43" s="69">
        <v>0</v>
      </c>
      <c r="I43" s="69">
        <v>-0.41429959765455099</v>
      </c>
      <c r="J43" s="69">
        <v>0</v>
      </c>
      <c r="K43" s="69">
        <v>5.5451819223846698E-2</v>
      </c>
      <c r="L43" s="69">
        <v>0.15942208179051601</v>
      </c>
      <c r="M43" s="69">
        <v>-0.20636681702238599</v>
      </c>
      <c r="N43" s="69">
        <v>0</v>
      </c>
      <c r="O43" s="69">
        <v>0</v>
      </c>
      <c r="P43" s="69">
        <v>0</v>
      </c>
      <c r="Q43" s="69">
        <v>0</v>
      </c>
      <c r="R43" s="81">
        <v>-6.5190319948623296E-8</v>
      </c>
      <c r="S43" s="82">
        <v>-3.2433026671167101E-8</v>
      </c>
      <c r="T43" s="62"/>
      <c r="U43" s="62"/>
      <c r="V43" s="62"/>
      <c r="W43" s="62"/>
      <c r="X43" s="62"/>
      <c r="Z43" s="59" t="s">
        <v>39</v>
      </c>
      <c r="AA43" s="15">
        <f t="shared" si="84"/>
        <v>6.3592554639986298</v>
      </c>
      <c r="AB43" s="3">
        <f t="shared" si="85"/>
        <v>-8.5643712990410279</v>
      </c>
      <c r="AC43" s="3">
        <f t="shared" si="86"/>
        <v>5.5200377495945014</v>
      </c>
      <c r="AD43" s="3">
        <f t="shared" si="61"/>
        <v>11.563074773784665</v>
      </c>
      <c r="AE43" s="3">
        <f t="shared" si="62"/>
        <v>-6.1198928066663196</v>
      </c>
      <c r="AF43" s="3">
        <f t="shared" si="63"/>
        <v>-2.4137122161383671</v>
      </c>
      <c r="AG43" s="3">
        <f t="shared" si="64"/>
        <v>18.033673448353817</v>
      </c>
      <c r="AH43" s="3">
        <f t="shared" si="65"/>
        <v>6.2726567660433714</v>
      </c>
      <c r="AI43" s="3">
        <f t="shared" si="66"/>
        <v>-4.8457402911414933</v>
      </c>
      <c r="AJ43" s="3">
        <f t="shared" si="67"/>
        <v>-15339700.752935456</v>
      </c>
      <c r="AK43" s="4">
        <f t="shared" si="68"/>
        <v>-30832768.404220447</v>
      </c>
      <c r="AM43" s="15">
        <f t="shared" si="69"/>
        <v>-46172443.352174312</v>
      </c>
      <c r="AN43" s="4">
        <f t="shared" si="70"/>
        <v>1185966026658612.5</v>
      </c>
      <c r="AW43" s="59" t="s">
        <v>39</v>
      </c>
      <c r="AX43" s="15">
        <f t="shared" si="71"/>
        <v>1.8499113050903204</v>
      </c>
      <c r="AY43" s="3">
        <f t="shared" si="72"/>
        <v>2.147610725584078</v>
      </c>
      <c r="AZ43" s="3">
        <f t="shared" si="73"/>
        <v>1.7083846989602762</v>
      </c>
      <c r="BA43" s="3">
        <f t="shared" si="74"/>
        <v>2.4478168117681944</v>
      </c>
      <c r="BB43" s="3">
        <f t="shared" si="75"/>
        <v>1.8115445811202395</v>
      </c>
      <c r="BC43" s="3">
        <f t="shared" si="76"/>
        <v>0.88116590104443482</v>
      </c>
      <c r="BD43" s="3">
        <f t="shared" si="77"/>
        <v>2.8922407573588091</v>
      </c>
      <c r="BE43" s="3">
        <f t="shared" si="78"/>
        <v>1.8361999915397331</v>
      </c>
      <c r="BF43" s="3">
        <f t="shared" si="79"/>
        <v>1.5781000285400277</v>
      </c>
      <c r="BG43" s="3">
        <f t="shared" si="80"/>
        <v>16.545954846081781</v>
      </c>
      <c r="BH43" s="4">
        <f t="shared" si="81"/>
        <v>17.244088591621409</v>
      </c>
      <c r="BJ43" s="15">
        <f t="shared" si="82"/>
        <v>50.9430182387093</v>
      </c>
      <c r="BK43" s="4">
        <f t="shared" si="83"/>
        <v>606.35723603531164</v>
      </c>
      <c r="BP43" s="128"/>
      <c r="BS43"/>
    </row>
    <row r="44" spans="1:97" x14ac:dyDescent="0.25">
      <c r="A44" s="78" t="s">
        <v>7</v>
      </c>
      <c r="B44" s="69">
        <v>0.139269240565324</v>
      </c>
      <c r="C44" s="69">
        <v>-0.161010733021863</v>
      </c>
      <c r="D44" s="69">
        <v>-4.8538803601822299E-2</v>
      </c>
      <c r="E44" s="69">
        <v>0</v>
      </c>
      <c r="F44" s="69">
        <v>-0.224866258400991</v>
      </c>
      <c r="G44" s="69">
        <v>0.29358254906369302</v>
      </c>
      <c r="H44" s="69">
        <v>0</v>
      </c>
      <c r="I44" s="69">
        <v>0.47799806795161498</v>
      </c>
      <c r="J44" s="69">
        <v>0</v>
      </c>
      <c r="K44" s="69">
        <v>2.04159797528338E-2</v>
      </c>
      <c r="L44" s="69">
        <v>-0.51641560023997302</v>
      </c>
      <c r="M44" s="69">
        <v>0.19808773051615799</v>
      </c>
      <c r="N44" s="69">
        <v>0</v>
      </c>
      <c r="O44" s="69">
        <v>0</v>
      </c>
      <c r="P44" s="69">
        <v>0</v>
      </c>
      <c r="Q44" s="69">
        <v>0</v>
      </c>
      <c r="R44" s="81">
        <v>3.4209230955581099E-8</v>
      </c>
      <c r="S44" s="82">
        <v>2.7967644767245301E-8</v>
      </c>
      <c r="T44" s="62"/>
      <c r="U44" s="62"/>
      <c r="V44" s="62"/>
      <c r="W44" s="62"/>
      <c r="X44" s="62"/>
      <c r="Z44" s="59" t="s">
        <v>41</v>
      </c>
      <c r="AA44" s="15">
        <f t="shared" si="84"/>
        <v>7.1803364184423168</v>
      </c>
      <c r="AB44" s="3">
        <f t="shared" si="85"/>
        <v>-6.210766085166596</v>
      </c>
      <c r="AC44" s="3">
        <f t="shared" si="86"/>
        <v>-20.60207351222099</v>
      </c>
      <c r="AD44" s="3">
        <f t="shared" si="61"/>
        <v>-4.4470878250518036</v>
      </c>
      <c r="AE44" s="3">
        <f t="shared" si="62"/>
        <v>3.4061970072446268</v>
      </c>
      <c r="AF44" s="3">
        <f t="shared" si="63"/>
        <v>2.0920586651852835</v>
      </c>
      <c r="AG44" s="3">
        <f t="shared" si="64"/>
        <v>48.981239798751119</v>
      </c>
      <c r="AH44" s="3">
        <f t="shared" si="65"/>
        <v>-1.9364248476136474</v>
      </c>
      <c r="AI44" s="3">
        <f t="shared" si="66"/>
        <v>5.0482682465708297</v>
      </c>
      <c r="AJ44" s="3">
        <f t="shared" si="67"/>
        <v>29231876.077496387</v>
      </c>
      <c r="AK44" s="4">
        <f t="shared" si="68"/>
        <v>35755602.887632638</v>
      </c>
      <c r="AM44" s="15">
        <f t="shared" si="69"/>
        <v>64987512.476876892</v>
      </c>
      <c r="AN44" s="4">
        <f t="shared" si="70"/>
        <v>2132965716871167.8</v>
      </c>
      <c r="AW44" s="59" t="s">
        <v>41</v>
      </c>
      <c r="AX44" s="15">
        <f t="shared" si="71"/>
        <v>1.9713462368987305</v>
      </c>
      <c r="AY44" s="3">
        <f t="shared" si="72"/>
        <v>1.8262842514876003</v>
      </c>
      <c r="AZ44" s="3">
        <f t="shared" si="73"/>
        <v>3.0253917266631247</v>
      </c>
      <c r="BA44" s="3">
        <f t="shared" si="74"/>
        <v>1.4922494606143641</v>
      </c>
      <c r="BB44" s="3">
        <f t="shared" si="75"/>
        <v>1.2255964218022333</v>
      </c>
      <c r="BC44" s="3">
        <f t="shared" si="76"/>
        <v>0.73814858844107789</v>
      </c>
      <c r="BD44" s="3">
        <f t="shared" si="77"/>
        <v>3.8914373635505686</v>
      </c>
      <c r="BE44" s="3">
        <f t="shared" si="78"/>
        <v>0.66084341086104537</v>
      </c>
      <c r="BF44" s="3">
        <f t="shared" si="79"/>
        <v>1.6190452630051326</v>
      </c>
      <c r="BG44" s="3">
        <f t="shared" si="80"/>
        <v>17.190770318315366</v>
      </c>
      <c r="BH44" s="4">
        <f t="shared" si="81"/>
        <v>17.392217538953933</v>
      </c>
      <c r="BJ44" s="15">
        <f t="shared" si="82"/>
        <v>51.033330580593173</v>
      </c>
      <c r="BK44" s="4">
        <f t="shared" si="83"/>
        <v>636.86139502432843</v>
      </c>
      <c r="BP44" s="128"/>
      <c r="BS44"/>
    </row>
    <row r="45" spans="1:97" x14ac:dyDescent="0.25">
      <c r="A45" s="78" t="s">
        <v>9</v>
      </c>
      <c r="B45" s="69">
        <v>0.11128552842723</v>
      </c>
      <c r="C45" s="69">
        <v>-0.12848703760295299</v>
      </c>
      <c r="D45" s="69">
        <v>0.137913818953494</v>
      </c>
      <c r="E45" s="69">
        <v>0</v>
      </c>
      <c r="F45" s="69">
        <v>-0.121256424961642</v>
      </c>
      <c r="G45" s="69">
        <v>-0.13087979535948999</v>
      </c>
      <c r="H45" s="69">
        <v>0</v>
      </c>
      <c r="I45" s="69">
        <v>-0.15537663482945999</v>
      </c>
      <c r="J45" s="69">
        <v>0</v>
      </c>
      <c r="K45" s="69">
        <v>4.3492056979041099E-2</v>
      </c>
      <c r="L45" s="69">
        <v>-0.183848461350579</v>
      </c>
      <c r="M45" s="69">
        <v>0.340042968957534</v>
      </c>
      <c r="N45" s="69">
        <v>0</v>
      </c>
      <c r="O45" s="69">
        <v>0</v>
      </c>
      <c r="P45" s="69">
        <v>0</v>
      </c>
      <c r="Q45" s="69">
        <v>0</v>
      </c>
      <c r="R45" s="81">
        <v>9.1627286459848399E-8</v>
      </c>
      <c r="S45" s="82">
        <v>6.1986775012107901E-8</v>
      </c>
      <c r="T45" s="62"/>
      <c r="U45" s="62"/>
      <c r="V45" s="62"/>
      <c r="W45" s="62"/>
      <c r="X45" s="62"/>
      <c r="Z45" s="59" t="s">
        <v>43</v>
      </c>
      <c r="AA45" s="15">
        <f t="shared" si="84"/>
        <v>8.9858943398368591</v>
      </c>
      <c r="AB45" s="3">
        <f t="shared" si="85"/>
        <v>-7.7828862635168825</v>
      </c>
      <c r="AC45" s="3">
        <f t="shared" si="86"/>
        <v>7.2509050042128891</v>
      </c>
      <c r="AD45" s="3">
        <f t="shared" si="61"/>
        <v>-8.2469856778008896</v>
      </c>
      <c r="AE45" s="3">
        <f t="shared" si="62"/>
        <v>-7.6405987437043379</v>
      </c>
      <c r="AF45" s="3">
        <f t="shared" si="63"/>
        <v>-6.4359741160412636</v>
      </c>
      <c r="AG45" s="3">
        <f t="shared" si="64"/>
        <v>22.992704173129862</v>
      </c>
      <c r="AH45" s="3">
        <f t="shared" si="65"/>
        <v>-5.4392622742330641</v>
      </c>
      <c r="AI45" s="3">
        <f t="shared" si="66"/>
        <v>2.9408048137730622</v>
      </c>
      <c r="AJ45" s="3">
        <f t="shared" si="67"/>
        <v>10913779.493384929</v>
      </c>
      <c r="AK45" s="4">
        <f t="shared" si="68"/>
        <v>16132473.415574042</v>
      </c>
      <c r="AM45" s="15">
        <f t="shared" si="69"/>
        <v>27046259.533560228</v>
      </c>
      <c r="AN45" s="4">
        <f t="shared" si="70"/>
        <v>379367281335361.19</v>
      </c>
      <c r="AW45" s="59" t="s">
        <v>43</v>
      </c>
      <c r="AX45" s="15">
        <f t="shared" si="71"/>
        <v>2.1956560522700093</v>
      </c>
      <c r="AY45" s="3">
        <f t="shared" si="72"/>
        <v>2.0519272544202467</v>
      </c>
      <c r="AZ45" s="3">
        <f t="shared" si="73"/>
        <v>1.9811262892434911</v>
      </c>
      <c r="BA45" s="3">
        <f t="shared" si="74"/>
        <v>2.1098477611940645</v>
      </c>
      <c r="BB45" s="3">
        <f t="shared" si="75"/>
        <v>2.0334759697025016</v>
      </c>
      <c r="BC45" s="3">
        <f t="shared" si="76"/>
        <v>1.8619032073758195</v>
      </c>
      <c r="BD45" s="3">
        <f t="shared" si="77"/>
        <v>3.1351769557435398</v>
      </c>
      <c r="BE45" s="3">
        <f t="shared" si="78"/>
        <v>1.693643440317584</v>
      </c>
      <c r="BF45" s="3">
        <f t="shared" si="79"/>
        <v>1.0786832900702545</v>
      </c>
      <c r="BG45" s="3">
        <f t="shared" si="80"/>
        <v>16.205536722509635</v>
      </c>
      <c r="BH45" s="4">
        <f t="shared" si="81"/>
        <v>16.596344780910659</v>
      </c>
      <c r="BJ45" s="15">
        <f t="shared" si="82"/>
        <v>50.943321723757805</v>
      </c>
      <c r="BK45" s="4">
        <f t="shared" si="83"/>
        <v>576.92873881814535</v>
      </c>
      <c r="BP45" s="128"/>
      <c r="BS45"/>
    </row>
    <row r="46" spans="1:97" x14ac:dyDescent="0.25">
      <c r="A46" s="78" t="s">
        <v>10</v>
      </c>
      <c r="B46" s="69">
        <v>0.147645660803877</v>
      </c>
      <c r="C46" s="69">
        <v>-0.21558685732621299</v>
      </c>
      <c r="D46" s="69">
        <v>0.32552425489786502</v>
      </c>
      <c r="E46" s="69">
        <v>0</v>
      </c>
      <c r="F46" s="69">
        <v>0.56983774322581604</v>
      </c>
      <c r="G46" s="69">
        <v>0.45091125334105903</v>
      </c>
      <c r="H46" s="69">
        <v>0</v>
      </c>
      <c r="I46" s="69">
        <v>0.315973669812253</v>
      </c>
      <c r="J46" s="69">
        <v>0</v>
      </c>
      <c r="K46" s="69">
        <v>0.23184736386409999</v>
      </c>
      <c r="L46" s="69">
        <v>0.34180390242463399</v>
      </c>
      <c r="M46" s="69">
        <v>-8.9447325885311398E-4</v>
      </c>
      <c r="N46" s="69">
        <v>0</v>
      </c>
      <c r="O46" s="69">
        <v>0</v>
      </c>
      <c r="P46" s="69">
        <v>0</v>
      </c>
      <c r="Q46" s="69">
        <v>0</v>
      </c>
      <c r="R46" s="81">
        <v>2.6944732451187301E-8</v>
      </c>
      <c r="S46" s="82">
        <v>2.4034648834297099E-8</v>
      </c>
      <c r="T46" s="62"/>
      <c r="U46" s="62"/>
      <c r="V46" s="62"/>
      <c r="W46" s="62"/>
      <c r="X46" s="62"/>
      <c r="Z46" s="59" t="s">
        <v>44</v>
      </c>
      <c r="AA46" s="15">
        <f t="shared" si="84"/>
        <v>6.7729724975008621</v>
      </c>
      <c r="AB46" s="3">
        <f t="shared" si="85"/>
        <v>-4.6385016804937251</v>
      </c>
      <c r="AC46" s="3">
        <f t="shared" si="86"/>
        <v>3.0719677104053442</v>
      </c>
      <c r="AD46" s="3">
        <f t="shared" si="61"/>
        <v>1.7548855123900045</v>
      </c>
      <c r="AE46" s="3">
        <f t="shared" si="62"/>
        <v>2.2177312998742633</v>
      </c>
      <c r="AF46" s="3">
        <f t="shared" si="63"/>
        <v>3.1648206655769311</v>
      </c>
      <c r="AG46" s="3">
        <f t="shared" si="64"/>
        <v>4.3131825323929993</v>
      </c>
      <c r="AH46" s="3">
        <f t="shared" si="65"/>
        <v>2.9256541335729627</v>
      </c>
      <c r="AI46" s="3">
        <f t="shared" si="66"/>
        <v>-1117.9764068991749</v>
      </c>
      <c r="AJ46" s="3">
        <f t="shared" si="67"/>
        <v>37113005.364279866</v>
      </c>
      <c r="AK46" s="4">
        <f t="shared" si="68"/>
        <v>41606599.160001636</v>
      </c>
      <c r="AM46" s="15">
        <f t="shared" si="69"/>
        <v>78718506.13058728</v>
      </c>
      <c r="AN46" s="4">
        <f t="shared" si="70"/>
        <v>3108484262080108</v>
      </c>
      <c r="AW46" s="59" t="s">
        <v>44</v>
      </c>
      <c r="AX46" s="15">
        <f t="shared" si="71"/>
        <v>1.9129400596163519</v>
      </c>
      <c r="AY46" s="3">
        <f t="shared" si="72"/>
        <v>1.5343914004036157</v>
      </c>
      <c r="AZ46" s="3">
        <f t="shared" si="73"/>
        <v>1.1223183042944251</v>
      </c>
      <c r="BA46" s="3">
        <f t="shared" si="74"/>
        <v>0.56240361968451658</v>
      </c>
      <c r="BB46" s="3">
        <f t="shared" si="75"/>
        <v>0.79648473635697559</v>
      </c>
      <c r="BC46" s="3">
        <f t="shared" si="76"/>
        <v>1.1520963922457568</v>
      </c>
      <c r="BD46" s="3">
        <f t="shared" si="77"/>
        <v>1.4616760382153446</v>
      </c>
      <c r="BE46" s="3">
        <f t="shared" si="78"/>
        <v>1.0735180910907092</v>
      </c>
      <c r="BF46" s="3">
        <f t="shared" si="79"/>
        <v>7.0192755505399367</v>
      </c>
      <c r="BG46" s="3">
        <f t="shared" si="80"/>
        <v>17.429478015052176</v>
      </c>
      <c r="BH46" s="4">
        <f t="shared" si="81"/>
        <v>17.543769346304391</v>
      </c>
      <c r="BJ46" s="15">
        <f t="shared" si="82"/>
        <v>51.608351553804198</v>
      </c>
      <c r="BK46" s="4">
        <f t="shared" si="83"/>
        <v>673.68102082169787</v>
      </c>
      <c r="BP46" s="128"/>
      <c r="BS46"/>
    </row>
    <row r="47" spans="1:97" x14ac:dyDescent="0.25">
      <c r="A47" s="78" t="s">
        <v>11</v>
      </c>
      <c r="B47" s="69">
        <v>0.14526318612348599</v>
      </c>
      <c r="C47" s="69">
        <v>-0.179392562130922</v>
      </c>
      <c r="D47" s="69">
        <v>1.1713526592804901E-3</v>
      </c>
      <c r="E47" s="69">
        <v>0</v>
      </c>
      <c r="F47" s="69">
        <v>-0.36541459004543703</v>
      </c>
      <c r="G47" s="69">
        <v>0.138175218478294</v>
      </c>
      <c r="H47" s="69">
        <v>0</v>
      </c>
      <c r="I47" s="69">
        <v>-0.14561776545621499</v>
      </c>
      <c r="J47" s="69">
        <v>0</v>
      </c>
      <c r="K47" s="69">
        <v>-0.226329941769639</v>
      </c>
      <c r="L47" s="69">
        <v>0.56109924672769895</v>
      </c>
      <c r="M47" s="69">
        <v>0.34002524862519601</v>
      </c>
      <c r="N47" s="69">
        <v>0</v>
      </c>
      <c r="O47" s="69">
        <v>0</v>
      </c>
      <c r="P47" s="69">
        <v>0</v>
      </c>
      <c r="Q47" s="69">
        <v>0</v>
      </c>
      <c r="R47" s="81">
        <v>1.53905829627994E-7</v>
      </c>
      <c r="S47" s="82">
        <v>1.02491673641065E-7</v>
      </c>
      <c r="T47" s="62"/>
      <c r="U47" s="62"/>
      <c r="V47" s="62"/>
      <c r="W47" s="62"/>
      <c r="X47" s="62"/>
      <c r="Z47" s="59" t="s">
        <v>45</v>
      </c>
      <c r="AA47" s="15">
        <f t="shared" si="84"/>
        <v>6.8840566332471562</v>
      </c>
      <c r="AB47" s="3">
        <f t="shared" si="85"/>
        <v>-5.5743671204728802</v>
      </c>
      <c r="AC47" s="3">
        <f t="shared" si="86"/>
        <v>853.7138598500776</v>
      </c>
      <c r="AD47" s="3">
        <f t="shared" si="61"/>
        <v>-2.736617604337189</v>
      </c>
      <c r="AE47" s="3">
        <f t="shared" si="62"/>
        <v>7.2371877606771458</v>
      </c>
      <c r="AF47" s="3">
        <f t="shared" si="63"/>
        <v>-6.8672939518542782</v>
      </c>
      <c r="AG47" s="3">
        <f t="shared" si="64"/>
        <v>-4.4183283580650174</v>
      </c>
      <c r="AH47" s="3">
        <f t="shared" si="65"/>
        <v>1.7822159017891166</v>
      </c>
      <c r="AI47" s="3">
        <f t="shared" si="66"/>
        <v>2.9409580730938099</v>
      </c>
      <c r="AJ47" s="3">
        <f t="shared" si="67"/>
        <v>6497479.6758323023</v>
      </c>
      <c r="AK47" s="4">
        <f t="shared" si="68"/>
        <v>9756890.140189236</v>
      </c>
      <c r="AM47" s="15">
        <f t="shared" si="69"/>
        <v>16255222.777692722</v>
      </c>
      <c r="AN47" s="4">
        <f t="shared" si="70"/>
        <v>137414148074619.97</v>
      </c>
      <c r="AW47" s="59" t="s">
        <v>45</v>
      </c>
      <c r="AX47" s="15">
        <f t="shared" si="71"/>
        <v>1.929208105109055</v>
      </c>
      <c r="AY47" s="3">
        <f t="shared" si="72"/>
        <v>1.7181787899107754</v>
      </c>
      <c r="AZ47" s="3">
        <f t="shared" si="73"/>
        <v>6.749596078920292</v>
      </c>
      <c r="BA47" s="3">
        <f t="shared" si="74"/>
        <v>1.0067227068659208</v>
      </c>
      <c r="BB47" s="3">
        <f t="shared" si="75"/>
        <v>1.9792327000931249</v>
      </c>
      <c r="BC47" s="3">
        <f t="shared" si="76"/>
        <v>1.9267701351668547</v>
      </c>
      <c r="BD47" s="3">
        <f t="shared" si="77"/>
        <v>1.4857614250213249</v>
      </c>
      <c r="BE47" s="3">
        <f t="shared" si="78"/>
        <v>0.57785747871818294</v>
      </c>
      <c r="BF47" s="3">
        <f t="shared" si="79"/>
        <v>1.0787354034667753</v>
      </c>
      <c r="BG47" s="3">
        <f t="shared" si="80"/>
        <v>15.686924917494784</v>
      </c>
      <c r="BH47" s="4">
        <f t="shared" si="81"/>
        <v>16.093484274437607</v>
      </c>
      <c r="BJ47" s="15">
        <f t="shared" si="82"/>
        <v>50.232472015204699</v>
      </c>
      <c r="BK47" s="4">
        <f t="shared" si="83"/>
        <v>569.65925114607603</v>
      </c>
      <c r="BP47" s="128"/>
      <c r="BS47"/>
    </row>
    <row r="48" spans="1:97" x14ac:dyDescent="0.25">
      <c r="A48" s="78" t="s">
        <v>16</v>
      </c>
      <c r="B48" s="69">
        <v>0.69310604336763604</v>
      </c>
      <c r="C48" s="69">
        <v>0.70261570298882603</v>
      </c>
      <c r="D48" s="69">
        <v>-6.4959455682469594E-2</v>
      </c>
      <c r="E48" s="69">
        <v>0</v>
      </c>
      <c r="F48" s="69">
        <v>9.0928981048970695E-2</v>
      </c>
      <c r="G48" s="69">
        <v>-5.3360788787123296E-3</v>
      </c>
      <c r="H48" s="69">
        <v>0</v>
      </c>
      <c r="I48" s="69">
        <v>5.4310208522642303E-2</v>
      </c>
      <c r="J48" s="69">
        <v>0</v>
      </c>
      <c r="K48" s="69">
        <v>-5.3324647964583097E-2</v>
      </c>
      <c r="L48" s="69">
        <v>2.59337906422226E-2</v>
      </c>
      <c r="M48" s="69">
        <v>4.1280567675201399E-2</v>
      </c>
      <c r="N48" s="69">
        <v>0</v>
      </c>
      <c r="O48" s="69">
        <v>0</v>
      </c>
      <c r="P48" s="69">
        <v>0</v>
      </c>
      <c r="Q48" s="69">
        <v>0</v>
      </c>
      <c r="R48" s="81">
        <v>3.76463610645844E-8</v>
      </c>
      <c r="S48" s="82">
        <v>5.8009191203733901E-8</v>
      </c>
      <c r="T48" s="62"/>
      <c r="U48" s="62"/>
      <c r="V48" s="62"/>
      <c r="W48" s="62"/>
      <c r="X48" s="62"/>
      <c r="Z48" s="59" t="s">
        <v>47</v>
      </c>
      <c r="AA48" s="15">
        <f t="shared" si="84"/>
        <v>1.4427806676468147</v>
      </c>
      <c r="AB48" s="3">
        <f t="shared" si="85"/>
        <v>1.4232531321832746</v>
      </c>
      <c r="AC48" s="3">
        <f t="shared" si="86"/>
        <v>-15.394217662292803</v>
      </c>
      <c r="AD48" s="3">
        <f t="shared" si="61"/>
        <v>10.997593819526474</v>
      </c>
      <c r="AE48" s="3">
        <f t="shared" si="62"/>
        <v>-187.40352658379629</v>
      </c>
      <c r="AF48" s="3">
        <f t="shared" si="63"/>
        <v>18.412744623933694</v>
      </c>
      <c r="AG48" s="3">
        <f t="shared" si="64"/>
        <v>-18.753053947288599</v>
      </c>
      <c r="AH48" s="3">
        <f t="shared" si="65"/>
        <v>38.559731348023917</v>
      </c>
      <c r="AI48" s="3">
        <f t="shared" si="66"/>
        <v>24.224473070914989</v>
      </c>
      <c r="AJ48" s="3">
        <f t="shared" si="67"/>
        <v>26562992.324396111</v>
      </c>
      <c r="AK48" s="4">
        <f t="shared" si="68"/>
        <v>17238647.518595856</v>
      </c>
      <c r="AM48" s="15">
        <f t="shared" si="69"/>
        <v>43801513.352770433</v>
      </c>
      <c r="AN48" s="4">
        <f t="shared" si="70"/>
        <v>1002763529534564.3</v>
      </c>
      <c r="AW48" s="59" t="s">
        <v>47</v>
      </c>
      <c r="AX48" s="15">
        <f t="shared" si="71"/>
        <v>0.36657227076619237</v>
      </c>
      <c r="AY48" s="3">
        <f t="shared" si="72"/>
        <v>0.35294518957262921</v>
      </c>
      <c r="AZ48" s="3">
        <f t="shared" si="73"/>
        <v>2.7339919624361486</v>
      </c>
      <c r="BA48" s="3">
        <f t="shared" si="74"/>
        <v>2.3976765051910709</v>
      </c>
      <c r="BB48" s="3">
        <f t="shared" si="75"/>
        <v>5.2332641881106943</v>
      </c>
      <c r="BC48" s="3">
        <f t="shared" si="76"/>
        <v>2.9130430674538514</v>
      </c>
      <c r="BD48" s="3">
        <f t="shared" si="77"/>
        <v>2.9313566163420961</v>
      </c>
      <c r="BE48" s="3">
        <f t="shared" si="78"/>
        <v>3.652208502602512</v>
      </c>
      <c r="BF48" s="3">
        <f t="shared" si="79"/>
        <v>3.187363406081646</v>
      </c>
      <c r="BG48" s="3">
        <f t="shared" si="80"/>
        <v>17.095029539042649</v>
      </c>
      <c r="BH48" s="4">
        <f t="shared" si="81"/>
        <v>16.662664369924986</v>
      </c>
      <c r="BJ48" s="15">
        <f t="shared" si="82"/>
        <v>57.526115617524482</v>
      </c>
      <c r="BK48" s="4">
        <f t="shared" si="83"/>
        <v>651.33056707274204</v>
      </c>
      <c r="BP48" s="128"/>
      <c r="BS48"/>
    </row>
    <row r="49" spans="1:97" ht="15.75" thickBot="1" x14ac:dyDescent="0.3">
      <c r="A49" s="78" t="s">
        <v>17</v>
      </c>
      <c r="B49" s="69">
        <v>0.55872383394017799</v>
      </c>
      <c r="C49" s="69">
        <v>-0.399206367914483</v>
      </c>
      <c r="D49" s="69">
        <v>0.274228653543164</v>
      </c>
      <c r="E49" s="69">
        <v>0</v>
      </c>
      <c r="F49" s="69">
        <v>-0.34717103048113801</v>
      </c>
      <c r="G49" s="69">
        <v>5.52025955592556E-2</v>
      </c>
      <c r="H49" s="69">
        <v>0</v>
      </c>
      <c r="I49" s="69">
        <v>-0.13108548557706101</v>
      </c>
      <c r="J49" s="69">
        <v>0</v>
      </c>
      <c r="K49" s="69">
        <v>0.15147005060175001</v>
      </c>
      <c r="L49" s="69">
        <v>-0.134953615999787</v>
      </c>
      <c r="M49" s="69">
        <v>-0.202770138971581</v>
      </c>
      <c r="N49" s="69">
        <v>0</v>
      </c>
      <c r="O49" s="69">
        <v>0</v>
      </c>
      <c r="P49" s="69">
        <v>0</v>
      </c>
      <c r="Q49" s="69">
        <v>0</v>
      </c>
      <c r="R49" s="81">
        <v>-8.7272042973424499E-8</v>
      </c>
      <c r="S49" s="82">
        <v>-2.6156879000168399E-8</v>
      </c>
      <c r="T49" s="62"/>
      <c r="U49" s="62"/>
      <c r="V49" s="62"/>
      <c r="W49" s="62"/>
      <c r="X49" s="62"/>
      <c r="Z49" s="59" t="s">
        <v>48</v>
      </c>
      <c r="AA49" s="16">
        <f t="shared" si="84"/>
        <v>1.789792987615898</v>
      </c>
      <c r="AB49" s="5">
        <f t="shared" si="85"/>
        <v>-2.5049700615352348</v>
      </c>
      <c r="AC49" s="5">
        <f t="shared" si="86"/>
        <v>3.6465919482866824</v>
      </c>
      <c r="AD49" s="5">
        <f t="shared" si="61"/>
        <v>-2.8804246673869023</v>
      </c>
      <c r="AE49" s="5">
        <f t="shared" si="62"/>
        <v>18.115090239309119</v>
      </c>
      <c r="AF49" s="5">
        <f t="shared" si="63"/>
        <v>-7.6286096481073153</v>
      </c>
      <c r="AG49" s="5">
        <f t="shared" si="64"/>
        <v>6.6019651807553208</v>
      </c>
      <c r="AH49" s="5">
        <f t="shared" si="65"/>
        <v>-7.4099533576156889</v>
      </c>
      <c r="AI49" s="5">
        <f t="shared" si="66"/>
        <v>-4.9316926302454904</v>
      </c>
      <c r="AJ49" s="5">
        <f t="shared" si="67"/>
        <v>-11458423.178021779</v>
      </c>
      <c r="AK49" s="6">
        <f t="shared" si="68"/>
        <v>-38230860.799316384</v>
      </c>
      <c r="AM49" s="16">
        <f t="shared" si="69"/>
        <v>-49689279.179548174</v>
      </c>
      <c r="AN49" s="6">
        <f t="shared" si="70"/>
        <v>1592894179183873.3</v>
      </c>
      <c r="AW49" s="59" t="s">
        <v>48</v>
      </c>
      <c r="AX49" s="16">
        <f t="shared" si="71"/>
        <v>0.58209996378816553</v>
      </c>
      <c r="AY49" s="5">
        <f t="shared" si="72"/>
        <v>0.9182767829824684</v>
      </c>
      <c r="AZ49" s="5">
        <f t="shared" si="73"/>
        <v>1.2937930186149029</v>
      </c>
      <c r="BA49" s="5">
        <f t="shared" si="74"/>
        <v>1.0579377372313743</v>
      </c>
      <c r="BB49" s="5">
        <f t="shared" si="75"/>
        <v>2.8967453058035328</v>
      </c>
      <c r="BC49" s="5">
        <f t="shared" si="76"/>
        <v>2.0319056069498065</v>
      </c>
      <c r="BD49" s="5">
        <f t="shared" si="77"/>
        <v>1.8873673593721556</v>
      </c>
      <c r="BE49" s="5">
        <f t="shared" si="78"/>
        <v>2.0028241447693844</v>
      </c>
      <c r="BF49" s="5">
        <f t="shared" si="79"/>
        <v>1.5956822618364079</v>
      </c>
      <c r="BG49" s="5">
        <f t="shared" si="80"/>
        <v>16.254235666243151</v>
      </c>
      <c r="BH49" s="6">
        <f t="shared" si="81"/>
        <v>17.459153621749643</v>
      </c>
      <c r="BJ49" s="16">
        <f t="shared" si="82"/>
        <v>47.980021469340997</v>
      </c>
      <c r="BK49" s="6">
        <f t="shared" si="83"/>
        <v>595.63686327758921</v>
      </c>
      <c r="BP49" s="128"/>
      <c r="BS49"/>
    </row>
    <row r="50" spans="1:97" ht="15.75" thickBot="1" x14ac:dyDescent="0.3">
      <c r="A50" s="78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70"/>
      <c r="T50" s="62"/>
      <c r="U50" s="62"/>
      <c r="V50" s="62"/>
      <c r="W50" s="62"/>
      <c r="X50" s="62"/>
      <c r="Z50" s="93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W50" s="93"/>
      <c r="AX50" s="95"/>
      <c r="AY50" s="95"/>
      <c r="AZ50" s="95"/>
      <c r="BA50" s="95"/>
      <c r="BB50" s="95"/>
      <c r="BC50" s="95"/>
      <c r="BD50" s="95"/>
      <c r="BE50" s="95"/>
      <c r="BF50" s="95"/>
      <c r="BG50" s="95"/>
      <c r="BH50" s="95"/>
      <c r="BI50" s="95"/>
      <c r="BJ50" s="5"/>
      <c r="BK50" s="5"/>
      <c r="BP50" s="128"/>
      <c r="BS50"/>
    </row>
    <row r="51" spans="1:97" x14ac:dyDescent="0.25">
      <c r="A51" s="83" t="s">
        <v>24</v>
      </c>
      <c r="B51" s="84">
        <f t="shared" ref="B51:S51" si="87">SUM(B39:B49)</f>
        <v>2.5976917469955287</v>
      </c>
      <c r="C51" s="84">
        <f t="shared" si="87"/>
        <v>-1.3908369444416679</v>
      </c>
      <c r="D51" s="84">
        <f t="shared" si="87"/>
        <v>-0.45603510755307114</v>
      </c>
      <c r="E51" s="84">
        <f t="shared" si="87"/>
        <v>0</v>
      </c>
      <c r="F51" s="84">
        <f t="shared" si="87"/>
        <v>0.54815009505242474</v>
      </c>
      <c r="G51" s="84">
        <f t="shared" si="87"/>
        <v>7.5737341691358331E-2</v>
      </c>
      <c r="H51" s="84">
        <f t="shared" si="87"/>
        <v>0</v>
      </c>
      <c r="I51" s="84">
        <f t="shared" si="87"/>
        <v>-5.7362291150463304E-2</v>
      </c>
      <c r="J51" s="84">
        <f t="shared" si="87"/>
        <v>0</v>
      </c>
      <c r="K51" s="84">
        <f t="shared" si="87"/>
        <v>3.2384007872876444E-2</v>
      </c>
      <c r="L51" s="84">
        <f t="shared" si="87"/>
        <v>0.11723747138467711</v>
      </c>
      <c r="M51" s="84">
        <f t="shared" si="87"/>
        <v>0.62742668358126819</v>
      </c>
      <c r="N51" s="84">
        <f t="shared" si="87"/>
        <v>0</v>
      </c>
      <c r="O51" s="84">
        <f t="shared" si="87"/>
        <v>0</v>
      </c>
      <c r="P51" s="84">
        <f t="shared" si="87"/>
        <v>0</v>
      </c>
      <c r="Q51" s="84">
        <f t="shared" si="87"/>
        <v>0</v>
      </c>
      <c r="R51" s="84">
        <f t="shared" si="87"/>
        <v>2.744517235532289E-7</v>
      </c>
      <c r="S51" s="85">
        <f t="shared" si="87"/>
        <v>2.9959348508190421E-7</v>
      </c>
      <c r="T51" s="62"/>
      <c r="U51" s="62"/>
      <c r="V51" s="62"/>
      <c r="W51" s="62"/>
      <c r="X51" s="62"/>
      <c r="Z51" s="9" t="s">
        <v>24</v>
      </c>
      <c r="AA51" s="10">
        <f t="shared" ref="AA51:AK51" si="88">+SUM(AA39,AA40,AA41,AA42,AA43,AA44,AA45,AA46,AA47,AA48,AA49)</f>
        <v>65.013466075519929</v>
      </c>
      <c r="AB51" s="10">
        <f t="shared" si="88"/>
        <v>-52.760668554300381</v>
      </c>
      <c r="AC51" s="10">
        <f t="shared" si="88"/>
        <v>813.48533427464224</v>
      </c>
      <c r="AD51" s="10">
        <f t="shared" si="88"/>
        <v>-23.584842117320616</v>
      </c>
      <c r="AE51" s="10">
        <f t="shared" si="88"/>
        <v>-164.31230577286499</v>
      </c>
      <c r="AF51" s="10">
        <f t="shared" si="88"/>
        <v>36.740328477728625</v>
      </c>
      <c r="AG51" s="10">
        <f t="shared" si="88"/>
        <v>80.6179475080977</v>
      </c>
      <c r="AH51" s="10">
        <f t="shared" si="88"/>
        <v>22.533485899264367</v>
      </c>
      <c r="AI51" s="10">
        <f t="shared" si="88"/>
        <v>-1095.6205985357908</v>
      </c>
      <c r="AJ51" s="10">
        <f t="shared" si="88"/>
        <v>-80050860.360384926</v>
      </c>
      <c r="AK51" s="11">
        <f t="shared" si="88"/>
        <v>150962665.37273824</v>
      </c>
      <c r="AW51" s="9" t="s">
        <v>24</v>
      </c>
      <c r="AX51" s="10">
        <f t="shared" ref="AX51:BH51" si="89">+SUM(AX39,AX40,AX41,AX42,AX43,AX44,AX45,AX46,AX47,AX48,AX49)</f>
        <v>18.173612832921133</v>
      </c>
      <c r="AY51" s="10">
        <f t="shared" si="89"/>
        <v>16.662337772716803</v>
      </c>
      <c r="AZ51" s="10">
        <f t="shared" si="89"/>
        <v>24.732735173773342</v>
      </c>
      <c r="BA51" s="10">
        <f t="shared" si="89"/>
        <v>19.01626740504814</v>
      </c>
      <c r="BB51" s="10">
        <f t="shared" si="89"/>
        <v>20.373380315481846</v>
      </c>
      <c r="BC51" s="10">
        <f t="shared" si="89"/>
        <v>19.08459110631879</v>
      </c>
      <c r="BD51" s="10">
        <f t="shared" si="89"/>
        <v>21.344095509459361</v>
      </c>
      <c r="BE51" s="10">
        <f t="shared" si="89"/>
        <v>19.35416565183105</v>
      </c>
      <c r="BF51" s="10">
        <f t="shared" si="89"/>
        <v>23.968947466867917</v>
      </c>
      <c r="BG51" s="10">
        <f t="shared" si="89"/>
        <v>185.88073654722189</v>
      </c>
      <c r="BH51" s="11">
        <f t="shared" si="89"/>
        <v>189.72693181107209</v>
      </c>
      <c r="BP51" s="128"/>
      <c r="BS51"/>
    </row>
    <row r="52" spans="1:97" ht="15.75" thickBot="1" x14ac:dyDescent="0.3">
      <c r="A52" s="86" t="s">
        <v>25</v>
      </c>
      <c r="B52" s="87">
        <f t="shared" ref="B52:S52" si="90">SUMSQ(B39:B49)</f>
        <v>0.99999999979496912</v>
      </c>
      <c r="C52" s="87">
        <f t="shared" si="90"/>
        <v>0.99999937047794152</v>
      </c>
      <c r="D52" s="87">
        <f t="shared" si="90"/>
        <v>0.99945339293580981</v>
      </c>
      <c r="E52" s="87">
        <f t="shared" si="90"/>
        <v>0</v>
      </c>
      <c r="F52" s="87">
        <f t="shared" si="90"/>
        <v>0.99886579444553236</v>
      </c>
      <c r="G52" s="87">
        <f t="shared" si="90"/>
        <v>0.99991352147887336</v>
      </c>
      <c r="H52" s="87">
        <f t="shared" si="90"/>
        <v>0</v>
      </c>
      <c r="I52" s="87">
        <f t="shared" si="90"/>
        <v>0.99790691847358115</v>
      </c>
      <c r="J52" s="87">
        <f t="shared" si="90"/>
        <v>0</v>
      </c>
      <c r="K52" s="87">
        <f t="shared" si="90"/>
        <v>0.99144236983816647</v>
      </c>
      <c r="L52" s="87">
        <f t="shared" si="90"/>
        <v>0.97864427301820678</v>
      </c>
      <c r="M52" s="87">
        <f t="shared" si="90"/>
        <v>0.51156720173169756</v>
      </c>
      <c r="N52" s="87">
        <f t="shared" si="90"/>
        <v>0</v>
      </c>
      <c r="O52" s="87">
        <f t="shared" si="90"/>
        <v>0</v>
      </c>
      <c r="P52" s="87">
        <f t="shared" si="90"/>
        <v>0</v>
      </c>
      <c r="Q52" s="87">
        <f t="shared" si="90"/>
        <v>0</v>
      </c>
      <c r="R52" s="87">
        <f t="shared" si="90"/>
        <v>5.6183273919812337E-14</v>
      </c>
      <c r="S52" s="88">
        <f t="shared" si="90"/>
        <v>2.5156503977380892E-14</v>
      </c>
      <c r="T52" s="62"/>
      <c r="U52" s="62"/>
      <c r="V52" s="62"/>
      <c r="W52" s="62"/>
      <c r="X52" s="62"/>
      <c r="Z52" s="12" t="s">
        <v>25</v>
      </c>
      <c r="AA52" s="13">
        <f t="shared" ref="AA52:AK52" si="91">+SUMSQ(AA39,AA40,AA41,AA42,AA43,AA44,AA45,AA46,AA47,AA48,AA49)</f>
        <v>439.28509389653806</v>
      </c>
      <c r="AB52" s="13">
        <f t="shared" si="91"/>
        <v>326.6331665975901</v>
      </c>
      <c r="AC52" s="13">
        <f t="shared" si="91"/>
        <v>729778.5798879494</v>
      </c>
      <c r="AD52" s="13">
        <f t="shared" si="91"/>
        <v>2361.1628871248595</v>
      </c>
      <c r="AE52" s="13">
        <f t="shared" si="91"/>
        <v>35674.124186937974</v>
      </c>
      <c r="AF52" s="13">
        <f t="shared" si="91"/>
        <v>2671.9534752850627</v>
      </c>
      <c r="AG52" s="13">
        <f t="shared" si="91"/>
        <v>3726.4412460667018</v>
      </c>
      <c r="AH52" s="13">
        <f t="shared" si="91"/>
        <v>2250.3417324008806</v>
      </c>
      <c r="AI52" s="13">
        <f t="shared" si="91"/>
        <v>1250686.5947268589</v>
      </c>
      <c r="AJ52" s="13">
        <f t="shared" si="91"/>
        <v>3.3341264043219848E+16</v>
      </c>
      <c r="AK52" s="14">
        <f t="shared" si="91"/>
        <v>2.9917906009707944E+16</v>
      </c>
      <c r="AW52" s="12" t="s">
        <v>25</v>
      </c>
      <c r="AX52" s="13">
        <f t="shared" ref="AX52:BH52" si="92">+SUMSQ(AX39,AX40,AX41,AX42,AX43,AX44,AX45,AX46,AX47,AX48,AX49)</f>
        <v>33.674608873931625</v>
      </c>
      <c r="AY52" s="13">
        <f t="shared" si="92"/>
        <v>27.989835833027289</v>
      </c>
      <c r="AZ52" s="13">
        <f t="shared" si="92"/>
        <v>83.955012385339145</v>
      </c>
      <c r="BA52" s="13">
        <f t="shared" si="92"/>
        <v>41.943917024532993</v>
      </c>
      <c r="BB52" s="13">
        <f t="shared" si="92"/>
        <v>55.070725979057514</v>
      </c>
      <c r="BC52" s="13">
        <f t="shared" si="92"/>
        <v>43.077825374646721</v>
      </c>
      <c r="BD52" s="13">
        <f t="shared" si="92"/>
        <v>53.992757120856339</v>
      </c>
      <c r="BE52" s="13">
        <f t="shared" si="92"/>
        <v>43.396902415728228</v>
      </c>
      <c r="BF52" s="13">
        <f t="shared" si="92"/>
        <v>81.318023966358055</v>
      </c>
      <c r="BG52" s="13">
        <f t="shared" si="92"/>
        <v>3148.4863970402398</v>
      </c>
      <c r="BH52" s="14">
        <f t="shared" si="92"/>
        <v>3277.7853340904976</v>
      </c>
      <c r="BP52" s="128"/>
      <c r="BS52"/>
    </row>
    <row r="53" spans="1:97" x14ac:dyDescent="0.25">
      <c r="A53" s="60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BP53" s="128"/>
      <c r="BS53"/>
    </row>
    <row r="54" spans="1:97" x14ac:dyDescent="0.25">
      <c r="A54" s="60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BP54" s="128"/>
      <c r="BS54"/>
    </row>
    <row r="55" spans="1:97" ht="15.75" thickBot="1" x14ac:dyDescent="0.3">
      <c r="A55" s="60"/>
      <c r="B55" s="62" t="s">
        <v>33</v>
      </c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BP55" s="128"/>
      <c r="BS55"/>
      <c r="BT55" s="1" t="s">
        <v>71</v>
      </c>
      <c r="BU55" s="1"/>
      <c r="BV55" s="1"/>
      <c r="BW55" s="1"/>
      <c r="BX55" s="1"/>
      <c r="BY55" s="1"/>
      <c r="BZ55" s="1"/>
      <c r="CA55" s="1"/>
      <c r="CB55" s="1"/>
      <c r="CC55" s="142" t="s">
        <v>72</v>
      </c>
      <c r="CD55" s="142"/>
      <c r="CE55" s="142"/>
      <c r="CF55" s="142"/>
      <c r="CG55" s="142"/>
      <c r="CH55" s="142"/>
      <c r="CI55" s="142"/>
      <c r="CJ55" s="1"/>
      <c r="CK55" s="1"/>
      <c r="CL55" s="1"/>
      <c r="CM55" s="142" t="s">
        <v>73</v>
      </c>
      <c r="CN55" s="142"/>
      <c r="CO55" s="142"/>
      <c r="CP55" s="142"/>
      <c r="CQ55" s="142"/>
      <c r="CR55" s="142"/>
      <c r="CS55" s="142"/>
    </row>
    <row r="56" spans="1:97" ht="15.75" thickBot="1" x14ac:dyDescent="0.3">
      <c r="A56" s="77"/>
      <c r="B56" s="64" t="s">
        <v>0</v>
      </c>
      <c r="C56" s="64" t="s">
        <v>1</v>
      </c>
      <c r="D56" s="64" t="s">
        <v>2</v>
      </c>
      <c r="E56" s="64" t="s">
        <v>3</v>
      </c>
      <c r="F56" s="64" t="s">
        <v>4</v>
      </c>
      <c r="G56" s="64" t="s">
        <v>5</v>
      </c>
      <c r="H56" s="64" t="s">
        <v>6</v>
      </c>
      <c r="I56" s="64" t="s">
        <v>7</v>
      </c>
      <c r="J56" s="64" t="s">
        <v>8</v>
      </c>
      <c r="K56" s="64" t="s">
        <v>9</v>
      </c>
      <c r="L56" s="64" t="s">
        <v>10</v>
      </c>
      <c r="M56" s="64" t="s">
        <v>11</v>
      </c>
      <c r="N56" s="64" t="s">
        <v>12</v>
      </c>
      <c r="O56" s="64" t="s">
        <v>13</v>
      </c>
      <c r="P56" s="64" t="s">
        <v>14</v>
      </c>
      <c r="Q56" s="64" t="s">
        <v>15</v>
      </c>
      <c r="R56" s="64" t="s">
        <v>16</v>
      </c>
      <c r="S56" s="64" t="s">
        <v>17</v>
      </c>
      <c r="T56" s="64" t="s">
        <v>18</v>
      </c>
      <c r="U56" s="64" t="s">
        <v>19</v>
      </c>
      <c r="V56" s="64" t="s">
        <v>20</v>
      </c>
      <c r="W56" s="65" t="s">
        <v>21</v>
      </c>
      <c r="X56" s="62"/>
      <c r="Z56" s="102" t="s">
        <v>54</v>
      </c>
      <c r="AA56" s="91" t="s">
        <v>0</v>
      </c>
      <c r="AB56" s="91" t="s">
        <v>1</v>
      </c>
      <c r="AC56" s="91" t="s">
        <v>2</v>
      </c>
      <c r="AD56" s="91" t="s">
        <v>4</v>
      </c>
      <c r="AE56" s="91" t="s">
        <v>5</v>
      </c>
      <c r="AF56" s="91" t="s">
        <v>7</v>
      </c>
      <c r="AG56" s="91" t="s">
        <v>9</v>
      </c>
      <c r="AH56" s="91" t="s">
        <v>10</v>
      </c>
      <c r="AI56" s="91" t="s">
        <v>11</v>
      </c>
      <c r="AJ56" s="91" t="s">
        <v>16</v>
      </c>
      <c r="AK56" s="91" t="s">
        <v>17</v>
      </c>
      <c r="AL56" s="91" t="s">
        <v>19</v>
      </c>
      <c r="AN56" s="109" t="s">
        <v>24</v>
      </c>
      <c r="AO56" s="110" t="s">
        <v>25</v>
      </c>
      <c r="AP56" s="106"/>
      <c r="AQ56" s="106"/>
      <c r="AR56" s="106"/>
      <c r="AS56" s="106"/>
      <c r="AT56" s="106"/>
      <c r="AU56" s="106"/>
      <c r="AW56" s="101" t="s">
        <v>53</v>
      </c>
      <c r="AX56" s="91" t="s">
        <v>0</v>
      </c>
      <c r="AY56" s="91" t="s">
        <v>1</v>
      </c>
      <c r="AZ56" s="91" t="s">
        <v>2</v>
      </c>
      <c r="BA56" s="91" t="s">
        <v>4</v>
      </c>
      <c r="BB56" s="91" t="s">
        <v>5</v>
      </c>
      <c r="BC56" s="91" t="s">
        <v>7</v>
      </c>
      <c r="BD56" s="91" t="s">
        <v>9</v>
      </c>
      <c r="BE56" s="91" t="s">
        <v>10</v>
      </c>
      <c r="BF56" s="91" t="s">
        <v>11</v>
      </c>
      <c r="BG56" s="91" t="s">
        <v>16</v>
      </c>
      <c r="BH56" s="91" t="s">
        <v>17</v>
      </c>
      <c r="BI56" s="91" t="s">
        <v>19</v>
      </c>
      <c r="BK56" s="107" t="s">
        <v>24</v>
      </c>
      <c r="BL56" s="108" t="s">
        <v>25</v>
      </c>
      <c r="BM56" s="106"/>
      <c r="BN56" s="106"/>
      <c r="BO56" s="106"/>
      <c r="BP56" s="128"/>
      <c r="BS56"/>
    </row>
    <row r="57" spans="1:97" x14ac:dyDescent="0.25">
      <c r="A57" s="78" t="s">
        <v>0</v>
      </c>
      <c r="B57" s="89">
        <v>0.174782206471885</v>
      </c>
      <c r="C57" s="89">
        <v>-0.19717282942202699</v>
      </c>
      <c r="D57" s="89">
        <v>-0.21562118843783001</v>
      </c>
      <c r="E57" s="89">
        <v>0</v>
      </c>
      <c r="F57" s="89">
        <v>0.166503132584433</v>
      </c>
      <c r="G57" s="89">
        <v>-0.11994431923939899</v>
      </c>
      <c r="H57" s="89">
        <v>0</v>
      </c>
      <c r="I57" s="89">
        <v>-0.4673762800299</v>
      </c>
      <c r="J57" s="89">
        <v>0</v>
      </c>
      <c r="K57" s="89">
        <v>-0.46711541835418902</v>
      </c>
      <c r="L57" s="89">
        <v>-0.156699291665123</v>
      </c>
      <c r="M57" s="89">
        <v>-0.23912188537450799</v>
      </c>
      <c r="N57" s="89">
        <v>0</v>
      </c>
      <c r="O57" s="89">
        <v>0</v>
      </c>
      <c r="P57" s="89">
        <v>0</v>
      </c>
      <c r="Q57" s="89">
        <v>0</v>
      </c>
      <c r="R57" s="89">
        <v>-2.2017049315801799E-8</v>
      </c>
      <c r="S57" s="89">
        <v>-3.1987901584203397E-7</v>
      </c>
      <c r="T57" s="89">
        <v>0</v>
      </c>
      <c r="U57" s="89">
        <v>-5.00965861805094E-7</v>
      </c>
      <c r="V57" s="89">
        <v>0</v>
      </c>
      <c r="W57" s="89">
        <v>0</v>
      </c>
      <c r="X57" s="62"/>
      <c r="Z57" s="59" t="s">
        <v>34</v>
      </c>
      <c r="AA57" s="2">
        <f t="shared" ref="AA57:AA64" si="93">1/B57</f>
        <v>5.7214062013850207</v>
      </c>
      <c r="AB57" s="7">
        <f t="shared" ref="AB57:AB64" si="94">1/C57</f>
        <v>-5.0716927019371862</v>
      </c>
      <c r="AC57" s="7">
        <f t="shared" ref="AC57:AC64" si="95">1/D57</f>
        <v>-4.6377631402784409</v>
      </c>
      <c r="AD57" s="7">
        <f t="shared" ref="AD57:AD68" si="96">1/F57</f>
        <v>6.0058930092075258</v>
      </c>
      <c r="AE57" s="7">
        <f t="shared" ref="AE57:AE68" si="97">1/G57</f>
        <v>-8.3372018478347627</v>
      </c>
      <c r="AF57" s="7">
        <f t="shared" ref="AF57:AF68" si="98">1/I57</f>
        <v>-2.1396036613925418</v>
      </c>
      <c r="AG57" s="7">
        <f t="shared" ref="AG57:AG68" si="99">1/K57</f>
        <v>-2.1407985279598556</v>
      </c>
      <c r="AH57" s="7">
        <f t="shared" ref="AH57:AH68" si="100">1/L57</f>
        <v>-6.3816497788456354</v>
      </c>
      <c r="AI57" s="7">
        <f t="shared" ref="AI57:AI68" si="101">1/M57</f>
        <v>-4.1819676958209815</v>
      </c>
      <c r="AJ57" s="7">
        <f t="shared" ref="AJ57:AJ68" si="102">1/R57</f>
        <v>-45419346.873256654</v>
      </c>
      <c r="AK57" s="7">
        <f t="shared" ref="AK57:AK68" si="103">1/S57</f>
        <v>-3126181.9327774551</v>
      </c>
      <c r="AL57" s="7">
        <f t="shared" ref="AL57:AL68" si="104">1/U57</f>
        <v>-1996144.0015029616</v>
      </c>
      <c r="AN57" s="2">
        <f t="shared" ref="AN57:AN68" si="105">+SUM(AA57,AB57,AC57,AD57,AE57,AF57,AG57,AH57,AI57,AJ57,AK57,AL57)</f>
        <v>-50541693.970915213</v>
      </c>
      <c r="AO57" s="8">
        <f t="shared" ref="AO57:AO68" si="106">+SUMSQ(AA57,AB57,AC57,AD57,AE57,AF57,AG57,AH57,AI57,AJ57,AK57,AL57)</f>
        <v>2076674674745022.5</v>
      </c>
      <c r="AP57" s="3"/>
      <c r="AQ57" s="3"/>
      <c r="AR57" s="3"/>
      <c r="AS57" s="3"/>
      <c r="AT57" s="3"/>
      <c r="AU57" s="3"/>
      <c r="AW57" s="59" t="s">
        <v>34</v>
      </c>
      <c r="AX57" s="2">
        <f t="shared" ref="AX57:AX68" si="107">+LN(ABS(AA57))</f>
        <v>1.7442146145811279</v>
      </c>
      <c r="AY57" s="7">
        <f t="shared" ref="AY57:AY68" si="108">+LN(ABS(AB57))</f>
        <v>1.6236746281419541</v>
      </c>
      <c r="AZ57" s="7">
        <f t="shared" ref="AZ57:AZ68" si="109">+LN(ABS(AC57))</f>
        <v>1.5342321681628133</v>
      </c>
      <c r="BA57" s="7">
        <f t="shared" ref="BA57:BA68" si="110">+LN(ABS(AD57))</f>
        <v>1.7927411554177066</v>
      </c>
      <c r="BB57" s="7">
        <f t="shared" ref="BB57:BB68" si="111">+LN(ABS(AE57))</f>
        <v>2.1207276502226859</v>
      </c>
      <c r="BC57" s="7">
        <f t="shared" ref="BC57:BC68" si="112">+LN(ABS(AF57))</f>
        <v>0.76062060692444811</v>
      </c>
      <c r="BD57" s="7">
        <f t="shared" ref="BD57:BD68" si="113">+LN(ABS(AG57))</f>
        <v>0.76117890333936078</v>
      </c>
      <c r="BE57" s="7">
        <f t="shared" ref="BE57:BE68" si="114">+LN(ABS(AH57))</f>
        <v>1.8534266499550562</v>
      </c>
      <c r="BF57" s="7">
        <f t="shared" ref="BF57:BF68" si="115">+LN(ABS(AI57))</f>
        <v>1.4307818764000844</v>
      </c>
      <c r="BG57" s="7">
        <f t="shared" ref="BG57:BG68" si="116">+LN(ABS(AJ57))</f>
        <v>17.63144871482136</v>
      </c>
      <c r="BH57" s="7">
        <f t="shared" ref="BH57:BH68" si="117">+LN(ABS(AK57))</f>
        <v>14.955322988134842</v>
      </c>
      <c r="BI57" s="7">
        <f t="shared" ref="BI57:BI68" si="118">+LN(ABS(AL57))</f>
        <v>14.506727878292782</v>
      </c>
      <c r="BK57" s="2">
        <f t="shared" ref="BK57:BK68" si="119">+SUM(AX57,AY57,AZ57,BA57,BB57,BC57,BD57,BE57,BF57,BG57,BH57,BI57)</f>
        <v>60.715097834394214</v>
      </c>
      <c r="BL57" s="8">
        <f t="shared" ref="BL57:BL68" si="120">+SUMSQ(AX57,AY57,AZ57,BA57,BB57,BC57,BD57,BE57,BF57,BG57,BH57,BI57)</f>
        <v>767.35896623517624</v>
      </c>
      <c r="BM57" s="3"/>
      <c r="BN57" s="3"/>
      <c r="BO57" s="3"/>
      <c r="BP57" s="128"/>
      <c r="BS57"/>
    </row>
    <row r="58" spans="1:97" x14ac:dyDescent="0.25">
      <c r="A58" s="78" t="s">
        <v>1</v>
      </c>
      <c r="B58" s="89">
        <v>0.117507001166386</v>
      </c>
      <c r="C58" s="89">
        <v>-0.103687501557536</v>
      </c>
      <c r="D58" s="89">
        <v>-0.34787683129291203</v>
      </c>
      <c r="E58" s="89">
        <v>0</v>
      </c>
      <c r="F58" s="89">
        <v>0.73878367717497595</v>
      </c>
      <c r="G58" s="89">
        <v>4.9584596187199799E-2</v>
      </c>
      <c r="H58" s="89">
        <v>0</v>
      </c>
      <c r="I58" s="89">
        <v>0.331739656054441</v>
      </c>
      <c r="J58" s="89">
        <v>0</v>
      </c>
      <c r="K58" s="89">
        <v>0.221451675261433</v>
      </c>
      <c r="L58" s="89">
        <v>9.9726595149206808E-3</v>
      </c>
      <c r="M58" s="89">
        <v>-0.133401869916008</v>
      </c>
      <c r="N58" s="89">
        <v>0</v>
      </c>
      <c r="O58" s="89">
        <v>0</v>
      </c>
      <c r="P58" s="89">
        <v>0</v>
      </c>
      <c r="Q58" s="89">
        <v>0</v>
      </c>
      <c r="R58" s="89">
        <v>-1.20737947468787E-8</v>
      </c>
      <c r="S58" s="89">
        <v>9.5493323059000208E-7</v>
      </c>
      <c r="T58" s="89">
        <v>0</v>
      </c>
      <c r="U58" s="89">
        <v>-2.0055294616873701E-7</v>
      </c>
      <c r="V58" s="89">
        <v>0</v>
      </c>
      <c r="W58" s="89">
        <v>0</v>
      </c>
      <c r="X58" s="62"/>
      <c r="Z58" s="59" t="s">
        <v>35</v>
      </c>
      <c r="AA58" s="15">
        <f t="shared" si="93"/>
        <v>8.510131226853737</v>
      </c>
      <c r="AB58" s="3">
        <f t="shared" si="94"/>
        <v>-9.6443639298715453</v>
      </c>
      <c r="AC58" s="3">
        <f t="shared" si="95"/>
        <v>-2.8745806275267602</v>
      </c>
      <c r="AD58" s="3">
        <f t="shared" si="96"/>
        <v>1.3535761967885989</v>
      </c>
      <c r="AE58" s="3">
        <f t="shared" si="97"/>
        <v>20.167553572981376</v>
      </c>
      <c r="AF58" s="3">
        <f t="shared" si="98"/>
        <v>3.0144119997396164</v>
      </c>
      <c r="AG58" s="3">
        <f t="shared" si="99"/>
        <v>4.5156578690111875</v>
      </c>
      <c r="AH58" s="3">
        <f t="shared" si="100"/>
        <v>100.27415440222755</v>
      </c>
      <c r="AI58" s="3">
        <f t="shared" si="101"/>
        <v>-7.496146797864351</v>
      </c>
      <c r="AJ58" s="3">
        <f t="shared" si="102"/>
        <v>-82824001.978211418</v>
      </c>
      <c r="AK58" s="3">
        <f t="shared" si="103"/>
        <v>1047193.6340325633</v>
      </c>
      <c r="AL58" s="3">
        <f t="shared" si="104"/>
        <v>-4986214.4590917211</v>
      </c>
      <c r="AN58" s="15">
        <f t="shared" si="105"/>
        <v>-86762904.982876673</v>
      </c>
      <c r="AO58" s="4">
        <f t="shared" si="106"/>
        <v>6885774252836705</v>
      </c>
      <c r="AP58" s="3"/>
      <c r="AQ58" s="3"/>
      <c r="AR58" s="3"/>
      <c r="AS58" s="3"/>
      <c r="AT58" s="3"/>
      <c r="AU58" s="3"/>
      <c r="AW58" s="59" t="s">
        <v>35</v>
      </c>
      <c r="AX58" s="15">
        <f t="shared" si="107"/>
        <v>2.1412573627782283</v>
      </c>
      <c r="AY58" s="3">
        <f t="shared" si="108"/>
        <v>2.2663736960100294</v>
      </c>
      <c r="AZ58" s="3">
        <f t="shared" si="109"/>
        <v>1.055906794923098</v>
      </c>
      <c r="BA58" s="3">
        <f t="shared" si="110"/>
        <v>0.30275012460039602</v>
      </c>
      <c r="BB58" s="3">
        <f t="shared" si="111"/>
        <v>3.0040750542271688</v>
      </c>
      <c r="BC58" s="3">
        <f t="shared" si="112"/>
        <v>1.1034047861973233</v>
      </c>
      <c r="BD58" s="3">
        <f t="shared" si="113"/>
        <v>1.5075508836768432</v>
      </c>
      <c r="BE58" s="3">
        <f t="shared" si="114"/>
        <v>4.6079079788330013</v>
      </c>
      <c r="BF58" s="3">
        <f t="shared" si="115"/>
        <v>2.0143891282374766</v>
      </c>
      <c r="BG58" s="3">
        <f t="shared" si="116"/>
        <v>18.232228456312605</v>
      </c>
      <c r="BH58" s="3">
        <f t="shared" si="117"/>
        <v>13.861624414522455</v>
      </c>
      <c r="BI58" s="3">
        <f t="shared" si="118"/>
        <v>15.422187554393291</v>
      </c>
      <c r="BK58" s="15">
        <f t="shared" si="119"/>
        <v>65.519656234711917</v>
      </c>
      <c r="BL58" s="4">
        <f t="shared" si="120"/>
        <v>811.13594269833402</v>
      </c>
      <c r="BM58" s="3"/>
      <c r="BN58" s="3"/>
      <c r="BO58" s="3"/>
      <c r="BP58" s="128"/>
      <c r="BS58"/>
    </row>
    <row r="59" spans="1:97" x14ac:dyDescent="0.25">
      <c r="A59" s="78" t="s">
        <v>2</v>
      </c>
      <c r="B59" s="89">
        <v>0.114612954017992</v>
      </c>
      <c r="C59" s="89">
        <v>-9.7506643609886798E-2</v>
      </c>
      <c r="D59" s="89">
        <v>-0.237452313194248</v>
      </c>
      <c r="E59" s="89">
        <v>0</v>
      </c>
      <c r="F59" s="89">
        <v>0.13198440706893999</v>
      </c>
      <c r="G59" s="89">
        <v>-0.234862001207301</v>
      </c>
      <c r="H59" s="89">
        <v>0</v>
      </c>
      <c r="I59" s="89">
        <v>-0.56754383050229495</v>
      </c>
      <c r="J59" s="89">
        <v>0</v>
      </c>
      <c r="K59" s="89">
        <v>0.21115063313613999</v>
      </c>
      <c r="L59" s="89">
        <v>-0.15672123985859901</v>
      </c>
      <c r="M59" s="89">
        <v>-2.82569335990418E-2</v>
      </c>
      <c r="N59" s="89">
        <v>0</v>
      </c>
      <c r="O59" s="89">
        <v>0</v>
      </c>
      <c r="P59" s="89">
        <v>0</v>
      </c>
      <c r="Q59" s="89">
        <v>0</v>
      </c>
      <c r="R59" s="89">
        <v>-5.0834742032600202E-9</v>
      </c>
      <c r="S59" s="89">
        <v>5.3923930015737004E-7</v>
      </c>
      <c r="T59" s="89">
        <v>0</v>
      </c>
      <c r="U59" s="89">
        <v>-2.05921180700309E-7</v>
      </c>
      <c r="V59" s="89">
        <v>0</v>
      </c>
      <c r="W59" s="89">
        <v>0</v>
      </c>
      <c r="X59" s="62"/>
      <c r="Z59" s="59" t="s">
        <v>36</v>
      </c>
      <c r="AA59" s="15">
        <f t="shared" si="93"/>
        <v>8.725017242318172</v>
      </c>
      <c r="AB59" s="3">
        <f t="shared" si="94"/>
        <v>-10.255711436452355</v>
      </c>
      <c r="AC59" s="3">
        <f t="shared" si="95"/>
        <v>-4.211371902626821</v>
      </c>
      <c r="AD59" s="3">
        <f t="shared" si="96"/>
        <v>7.576652592587438</v>
      </c>
      <c r="AE59" s="3">
        <f t="shared" si="97"/>
        <v>-4.257819463597901</v>
      </c>
      <c r="AF59" s="3">
        <f t="shared" si="98"/>
        <v>-1.761978452157549</v>
      </c>
      <c r="AG59" s="3">
        <f t="shared" si="99"/>
        <v>4.7359554889671918</v>
      </c>
      <c r="AH59" s="3">
        <f t="shared" si="100"/>
        <v>-6.3807560538842418</v>
      </c>
      <c r="AI59" s="3">
        <f t="shared" si="101"/>
        <v>-35.389544180190533</v>
      </c>
      <c r="AJ59" s="3">
        <f t="shared" si="102"/>
        <v>-196715860.06253406</v>
      </c>
      <c r="AK59" s="3">
        <f t="shared" si="103"/>
        <v>1854464.2419574442</v>
      </c>
      <c r="AL59" s="3">
        <f t="shared" si="104"/>
        <v>-4856227.0117097255</v>
      </c>
      <c r="AN59" s="15">
        <f t="shared" si="105"/>
        <v>-199717664.05184248</v>
      </c>
      <c r="AO59" s="4">
        <f t="shared" si="106"/>
        <v>3.8724151578558032E+16</v>
      </c>
      <c r="AP59" s="3"/>
      <c r="AQ59" s="3"/>
      <c r="AR59" s="3"/>
      <c r="AS59" s="3"/>
      <c r="AT59" s="3"/>
      <c r="AU59" s="3"/>
      <c r="AW59" s="59" t="s">
        <v>36</v>
      </c>
      <c r="AX59" s="15">
        <f t="shared" si="107"/>
        <v>2.1661944442834633</v>
      </c>
      <c r="AY59" s="3">
        <f t="shared" si="108"/>
        <v>2.3278347637111492</v>
      </c>
      <c r="AZ59" s="3">
        <f t="shared" si="109"/>
        <v>1.4377884622182939</v>
      </c>
      <c r="BA59" s="3">
        <f t="shared" si="110"/>
        <v>2.0250714916390655</v>
      </c>
      <c r="BB59" s="3">
        <f t="shared" si="111"/>
        <v>1.4487571662295029</v>
      </c>
      <c r="BC59" s="3">
        <f t="shared" si="112"/>
        <v>0.56643729824372191</v>
      </c>
      <c r="BD59" s="3">
        <f t="shared" si="113"/>
        <v>1.5551834990931115</v>
      </c>
      <c r="BE59" s="3">
        <f t="shared" si="114"/>
        <v>1.8532865940792962</v>
      </c>
      <c r="BF59" s="3">
        <f t="shared" si="115"/>
        <v>3.5664164143702304</v>
      </c>
      <c r="BG59" s="3">
        <f t="shared" si="116"/>
        <v>19.09727091082835</v>
      </c>
      <c r="BH59" s="3">
        <f t="shared" si="117"/>
        <v>14.433106393955837</v>
      </c>
      <c r="BI59" s="3">
        <f t="shared" si="118"/>
        <v>15.395772359333423</v>
      </c>
      <c r="BK59" s="15">
        <f t="shared" si="119"/>
        <v>65.873119797985453</v>
      </c>
      <c r="BL59" s="4">
        <f t="shared" si="120"/>
        <v>847.32182772303656</v>
      </c>
      <c r="BM59" s="3"/>
      <c r="BN59" s="3"/>
      <c r="BO59" s="3"/>
      <c r="BP59" s="128"/>
      <c r="BS59"/>
    </row>
    <row r="60" spans="1:97" x14ac:dyDescent="0.25">
      <c r="A60" s="78" t="s">
        <v>4</v>
      </c>
      <c r="B60" s="89">
        <v>0.11528965761274799</v>
      </c>
      <c r="C60" s="89">
        <v>-0.133766165801458</v>
      </c>
      <c r="D60" s="89">
        <v>-8.1654214020080995E-2</v>
      </c>
      <c r="E60" s="89">
        <v>0</v>
      </c>
      <c r="F60" s="89">
        <v>0.106437253555224</v>
      </c>
      <c r="G60" s="89">
        <v>-0.48614252351485998</v>
      </c>
      <c r="H60" s="89">
        <v>0</v>
      </c>
      <c r="I60" s="89">
        <v>0.23701243663970201</v>
      </c>
      <c r="J60" s="89">
        <v>0</v>
      </c>
      <c r="K60" s="89">
        <v>0.289195909367014</v>
      </c>
      <c r="L60" s="89">
        <v>-0.15007090762167499</v>
      </c>
      <c r="M60" s="89">
        <v>0.28989903459315203</v>
      </c>
      <c r="N60" s="89">
        <v>0</v>
      </c>
      <c r="O60" s="89">
        <v>0</v>
      </c>
      <c r="P60" s="89">
        <v>0</v>
      </c>
      <c r="Q60" s="89">
        <v>0</v>
      </c>
      <c r="R60" s="89">
        <v>2.03983874441783E-8</v>
      </c>
      <c r="S60" s="89">
        <v>9.6844192233033096E-8</v>
      </c>
      <c r="T60" s="89">
        <v>0</v>
      </c>
      <c r="U60" s="89">
        <v>2.7887721601463898E-7</v>
      </c>
      <c r="V60" s="89">
        <v>0</v>
      </c>
      <c r="W60" s="89">
        <v>0</v>
      </c>
      <c r="X60" s="62"/>
      <c r="Z60" s="59" t="s">
        <v>38</v>
      </c>
      <c r="AA60" s="15">
        <f t="shared" si="93"/>
        <v>8.6738049249738278</v>
      </c>
      <c r="AB60" s="3">
        <f t="shared" si="94"/>
        <v>-7.4757319536559548</v>
      </c>
      <c r="AC60" s="3">
        <f t="shared" si="95"/>
        <v>-12.246765362949581</v>
      </c>
      <c r="AD60" s="3">
        <f t="shared" si="96"/>
        <v>9.3952067213117179</v>
      </c>
      <c r="AE60" s="3">
        <f t="shared" si="97"/>
        <v>-2.0570099335682426</v>
      </c>
      <c r="AF60" s="3">
        <f t="shared" si="98"/>
        <v>4.2191878796645801</v>
      </c>
      <c r="AG60" s="3">
        <f t="shared" si="99"/>
        <v>3.4578635714065915</v>
      </c>
      <c r="AH60" s="3">
        <f t="shared" si="100"/>
        <v>-6.6635167058559741</v>
      </c>
      <c r="AI60" s="3">
        <f t="shared" si="101"/>
        <v>3.4494768201053607</v>
      </c>
      <c r="AJ60" s="3">
        <f t="shared" si="102"/>
        <v>49023482.99524039</v>
      </c>
      <c r="AK60" s="3">
        <f t="shared" si="103"/>
        <v>10325864.431743432</v>
      </c>
      <c r="AL60" s="3">
        <f t="shared" si="104"/>
        <v>3585807.4542292743</v>
      </c>
      <c r="AN60" s="15">
        <f t="shared" si="105"/>
        <v>62935155.633729063</v>
      </c>
      <c r="AO60" s="4">
        <f t="shared" si="106"/>
        <v>2522783376346633</v>
      </c>
      <c r="AP60" s="3"/>
      <c r="AQ60" s="3"/>
      <c r="AR60" s="3"/>
      <c r="AS60" s="3"/>
      <c r="AT60" s="3"/>
      <c r="AU60" s="3"/>
      <c r="AW60" s="59" t="s">
        <v>38</v>
      </c>
      <c r="AX60" s="15">
        <f t="shared" si="107"/>
        <v>2.1603075555330977</v>
      </c>
      <c r="AY60" s="3">
        <f t="shared" si="108"/>
        <v>2.0116620347044107</v>
      </c>
      <c r="AZ60" s="3">
        <f t="shared" si="109"/>
        <v>2.5052618501187518</v>
      </c>
      <c r="BA60" s="3">
        <f t="shared" si="110"/>
        <v>2.2401996359561656</v>
      </c>
      <c r="BB60" s="3">
        <f t="shared" si="111"/>
        <v>0.72125343981241341</v>
      </c>
      <c r="BC60" s="3">
        <f t="shared" si="112"/>
        <v>1.4396426639507804</v>
      </c>
      <c r="BD60" s="3">
        <f t="shared" si="113"/>
        <v>1.2406509334482763</v>
      </c>
      <c r="BE60" s="3">
        <f t="shared" si="114"/>
        <v>1.8966473791037559</v>
      </c>
      <c r="BF60" s="3">
        <f t="shared" si="115"/>
        <v>1.2382225731975265</v>
      </c>
      <c r="BG60" s="3">
        <f t="shared" si="116"/>
        <v>17.707809986074611</v>
      </c>
      <c r="BH60" s="3">
        <f t="shared" si="117"/>
        <v>16.150162415509616</v>
      </c>
      <c r="BI60" s="3">
        <f t="shared" si="118"/>
        <v>15.092494237960333</v>
      </c>
      <c r="BK60" s="15">
        <f t="shared" si="119"/>
        <v>64.404314705369742</v>
      </c>
      <c r="BL60" s="4">
        <f t="shared" si="120"/>
        <v>831.44866578050369</v>
      </c>
      <c r="BM60" s="3"/>
      <c r="BN60" s="3"/>
      <c r="BO60" s="3"/>
      <c r="BP60" s="128"/>
      <c r="BS60"/>
    </row>
    <row r="61" spans="1:97" x14ac:dyDescent="0.25">
      <c r="A61" s="78" t="s">
        <v>5</v>
      </c>
      <c r="B61" s="89">
        <v>0.126950170284998</v>
      </c>
      <c r="C61" s="89">
        <v>-4.8750742450455797E-2</v>
      </c>
      <c r="D61" s="89">
        <v>-3.01280283519577E-2</v>
      </c>
      <c r="E61" s="89">
        <v>0</v>
      </c>
      <c r="F61" s="89">
        <v>-0.141020009525506</v>
      </c>
      <c r="G61" s="89">
        <v>-9.4121710787498605E-2</v>
      </c>
      <c r="H61" s="89">
        <v>0</v>
      </c>
      <c r="I61" s="89">
        <v>-0.13120392429664099</v>
      </c>
      <c r="J61" s="89">
        <v>0</v>
      </c>
      <c r="K61" s="89">
        <v>0.300848693720357</v>
      </c>
      <c r="L61" s="89">
        <v>0.203987144434987</v>
      </c>
      <c r="M61" s="89">
        <v>-0.22765377267025799</v>
      </c>
      <c r="N61" s="89">
        <v>0</v>
      </c>
      <c r="O61" s="89">
        <v>0</v>
      </c>
      <c r="P61" s="89">
        <v>0</v>
      </c>
      <c r="Q61" s="89">
        <v>0</v>
      </c>
      <c r="R61" s="89">
        <v>-1.4951784354362299E-8</v>
      </c>
      <c r="S61" s="89">
        <v>4.6161569838005901E-7</v>
      </c>
      <c r="T61" s="89">
        <v>0</v>
      </c>
      <c r="U61" s="89">
        <v>-1.03951397391992E-7</v>
      </c>
      <c r="V61" s="89">
        <v>0</v>
      </c>
      <c r="W61" s="89">
        <v>0</v>
      </c>
      <c r="X61" s="62"/>
      <c r="Z61" s="59" t="s">
        <v>39</v>
      </c>
      <c r="AA61" s="15">
        <f t="shared" si="93"/>
        <v>7.8771064091922085</v>
      </c>
      <c r="AB61" s="3">
        <f t="shared" si="94"/>
        <v>-20.512508112389792</v>
      </c>
      <c r="AC61" s="3">
        <f t="shared" si="95"/>
        <v>-33.19168411281121</v>
      </c>
      <c r="AD61" s="3">
        <f t="shared" si="96"/>
        <v>-7.0911922596284613</v>
      </c>
      <c r="AE61" s="3">
        <f t="shared" si="97"/>
        <v>-10.624541262936985</v>
      </c>
      <c r="AF61" s="3">
        <f t="shared" si="98"/>
        <v>-7.6217232476910102</v>
      </c>
      <c r="AG61" s="3">
        <f t="shared" si="99"/>
        <v>3.323930004926376</v>
      </c>
      <c r="AH61" s="3">
        <f t="shared" si="100"/>
        <v>4.9022697129755217</v>
      </c>
      <c r="AI61" s="3">
        <f t="shared" si="101"/>
        <v>-4.3926353087433183</v>
      </c>
      <c r="AJ61" s="3">
        <f t="shared" si="102"/>
        <v>-66881649.46067071</v>
      </c>
      <c r="AK61" s="3">
        <f t="shared" si="103"/>
        <v>2166304.1432717405</v>
      </c>
      <c r="AL61" s="3">
        <f t="shared" si="104"/>
        <v>-9619880.300685944</v>
      </c>
      <c r="AN61" s="15">
        <f t="shared" si="105"/>
        <v>-74335292.949063092</v>
      </c>
      <c r="AO61" s="4">
        <f t="shared" si="106"/>
        <v>4570390005222576</v>
      </c>
      <c r="AP61" s="3"/>
      <c r="AQ61" s="3"/>
      <c r="AR61" s="3"/>
      <c r="AS61" s="3"/>
      <c r="AT61" s="3"/>
      <c r="AU61" s="3"/>
      <c r="AW61" s="59" t="s">
        <v>39</v>
      </c>
      <c r="AX61" s="15">
        <f t="shared" si="107"/>
        <v>2.063960629477501</v>
      </c>
      <c r="AY61" s="3">
        <f t="shared" si="108"/>
        <v>3.0210348519013128</v>
      </c>
      <c r="AZ61" s="3">
        <f t="shared" si="109"/>
        <v>3.5022993660176738</v>
      </c>
      <c r="BA61" s="3">
        <f t="shared" si="110"/>
        <v>1.9588534871440459</v>
      </c>
      <c r="BB61" s="3">
        <f t="shared" si="111"/>
        <v>2.3631665386254128</v>
      </c>
      <c r="BC61" s="3">
        <f t="shared" si="112"/>
        <v>2.0310024921218988</v>
      </c>
      <c r="BD61" s="3">
        <f t="shared" si="113"/>
        <v>1.2011478192884502</v>
      </c>
      <c r="BE61" s="3">
        <f t="shared" si="114"/>
        <v>1.5896983045991591</v>
      </c>
      <c r="BF61" s="3">
        <f t="shared" si="115"/>
        <v>1.479929345099446</v>
      </c>
      <c r="BG61" s="3">
        <f t="shared" si="116"/>
        <v>18.018435189425091</v>
      </c>
      <c r="BH61" s="3">
        <f t="shared" si="117"/>
        <v>14.58853311370849</v>
      </c>
      <c r="BI61" s="3">
        <f t="shared" si="118"/>
        <v>16.079342379808338</v>
      </c>
      <c r="BK61" s="15">
        <f t="shared" si="119"/>
        <v>67.897403517216816</v>
      </c>
      <c r="BL61" s="4">
        <f t="shared" si="120"/>
        <v>841.39396420431922</v>
      </c>
      <c r="BM61" s="3"/>
      <c r="BN61" s="3"/>
      <c r="BO61" s="3"/>
      <c r="BP61" s="128"/>
      <c r="BS61"/>
    </row>
    <row r="62" spans="1:97" x14ac:dyDescent="0.25">
      <c r="A62" s="78" t="s">
        <v>7</v>
      </c>
      <c r="B62" s="89">
        <v>0.112578610355391</v>
      </c>
      <c r="C62" s="89">
        <v>-8.6622945624855799E-2</v>
      </c>
      <c r="D62" s="89">
        <v>-0.21581228624152701</v>
      </c>
      <c r="E62" s="89">
        <v>0</v>
      </c>
      <c r="F62" s="89">
        <v>-2.9104988227740399E-3</v>
      </c>
      <c r="G62" s="89">
        <v>0.211490197478093</v>
      </c>
      <c r="H62" s="89">
        <v>0</v>
      </c>
      <c r="I62" s="89">
        <v>0.24454906316928901</v>
      </c>
      <c r="J62" s="89">
        <v>0</v>
      </c>
      <c r="K62" s="89">
        <v>-0.42997596395361498</v>
      </c>
      <c r="L62" s="89">
        <v>-0.38511999113453599</v>
      </c>
      <c r="M62" s="89">
        <v>0.42565367184167602</v>
      </c>
      <c r="N62" s="89">
        <v>0</v>
      </c>
      <c r="O62" s="89">
        <v>0</v>
      </c>
      <c r="P62" s="89">
        <v>0</v>
      </c>
      <c r="Q62" s="89">
        <v>0</v>
      </c>
      <c r="R62" s="89">
        <v>2.6857654322984899E-8</v>
      </c>
      <c r="S62" s="89">
        <v>-3.6014233894867098E-7</v>
      </c>
      <c r="T62" s="89">
        <v>0</v>
      </c>
      <c r="U62" s="89">
        <v>2.01881840949511E-7</v>
      </c>
      <c r="V62" s="89">
        <v>0</v>
      </c>
      <c r="W62" s="89">
        <v>0</v>
      </c>
      <c r="X62" s="62"/>
      <c r="Z62" s="59" t="s">
        <v>41</v>
      </c>
      <c r="AA62" s="15">
        <f t="shared" si="93"/>
        <v>8.8826820374063491</v>
      </c>
      <c r="AB62" s="3">
        <f t="shared" si="94"/>
        <v>-11.544285325169749</v>
      </c>
      <c r="AC62" s="3">
        <f t="shared" si="95"/>
        <v>-4.6336564864562293</v>
      </c>
      <c r="AD62" s="3">
        <f t="shared" si="96"/>
        <v>-343.58371567623072</v>
      </c>
      <c r="AE62" s="3">
        <f t="shared" si="97"/>
        <v>4.7283515355532444</v>
      </c>
      <c r="AF62" s="3">
        <f t="shared" si="98"/>
        <v>4.0891589893670961</v>
      </c>
      <c r="AG62" s="3">
        <f t="shared" si="99"/>
        <v>-2.3257113974582033</v>
      </c>
      <c r="AH62" s="3">
        <f t="shared" si="100"/>
        <v>-2.5965933294038344</v>
      </c>
      <c r="AI62" s="3">
        <f t="shared" si="101"/>
        <v>2.3493277895931199</v>
      </c>
      <c r="AJ62" s="3">
        <f t="shared" si="102"/>
        <v>37233333.483788103</v>
      </c>
      <c r="AK62" s="3">
        <f t="shared" si="103"/>
        <v>-2776679.9174992982</v>
      </c>
      <c r="AL62" s="3">
        <f t="shared" si="104"/>
        <v>4953392.5156254731</v>
      </c>
      <c r="AN62" s="15">
        <f t="shared" si="105"/>
        <v>39409701.447472423</v>
      </c>
      <c r="AO62" s="4">
        <f t="shared" si="106"/>
        <v>1418567171211415</v>
      </c>
      <c r="AP62" s="3"/>
      <c r="AQ62" s="3"/>
      <c r="AR62" s="3"/>
      <c r="AS62" s="3"/>
      <c r="AT62" s="3"/>
      <c r="AU62" s="3"/>
      <c r="AW62" s="59" t="s">
        <v>41</v>
      </c>
      <c r="AX62" s="15">
        <f t="shared" si="107"/>
        <v>2.1841035426412794</v>
      </c>
      <c r="AY62" s="3">
        <f t="shared" si="108"/>
        <v>2.4461905374836723</v>
      </c>
      <c r="AZ62" s="3">
        <f t="shared" si="109"/>
        <v>1.5333462943147704</v>
      </c>
      <c r="BA62" s="3">
        <f t="shared" si="110"/>
        <v>5.839430795728072</v>
      </c>
      <c r="BB62" s="3">
        <f t="shared" si="111"/>
        <v>1.5535766291911981</v>
      </c>
      <c r="BC62" s="3">
        <f t="shared" si="112"/>
        <v>1.4083393228391565</v>
      </c>
      <c r="BD62" s="3">
        <f t="shared" si="113"/>
        <v>0.84402596963915888</v>
      </c>
      <c r="BE62" s="3">
        <f t="shared" si="114"/>
        <v>0.95420032796737964</v>
      </c>
      <c r="BF62" s="3">
        <f t="shared" si="115"/>
        <v>0.85412924025517523</v>
      </c>
      <c r="BG62" s="3">
        <f t="shared" si="116"/>
        <v>17.432714979412182</v>
      </c>
      <c r="BH62" s="3">
        <f t="shared" si="117"/>
        <v>14.83676649767216</v>
      </c>
      <c r="BI62" s="3">
        <f t="shared" si="118"/>
        <v>15.415583256487242</v>
      </c>
      <c r="BK62" s="15">
        <f t="shared" si="119"/>
        <v>65.302407393631441</v>
      </c>
      <c r="BL62" s="4">
        <f t="shared" si="120"/>
        <v>815.62309295799912</v>
      </c>
      <c r="BM62" s="3"/>
      <c r="BN62" s="3"/>
      <c r="BO62" s="3"/>
      <c r="BP62" s="128"/>
      <c r="BS62"/>
    </row>
    <row r="63" spans="1:97" x14ac:dyDescent="0.25">
      <c r="A63" s="78" t="s">
        <v>9</v>
      </c>
      <c r="B63" s="89">
        <v>9.0005073407158701E-2</v>
      </c>
      <c r="C63" s="89">
        <v>-7.2114172884009203E-2</v>
      </c>
      <c r="D63" s="89">
        <v>-6.4065908310447506E-2</v>
      </c>
      <c r="E63" s="89">
        <v>0</v>
      </c>
      <c r="F63" s="89">
        <v>-0.113452838442911</v>
      </c>
      <c r="G63" s="89">
        <v>0.104841098316626</v>
      </c>
      <c r="H63" s="89">
        <v>0</v>
      </c>
      <c r="I63" s="89">
        <v>-0.127731989182545</v>
      </c>
      <c r="J63" s="89">
        <v>0</v>
      </c>
      <c r="K63" s="89">
        <v>7.7046846852721701E-2</v>
      </c>
      <c r="L63" s="89">
        <v>-1.4704300428878901E-3</v>
      </c>
      <c r="M63" s="89">
        <v>0.17773722305698</v>
      </c>
      <c r="N63" s="89">
        <v>0</v>
      </c>
      <c r="O63" s="89">
        <v>0</v>
      </c>
      <c r="P63" s="89">
        <v>0</v>
      </c>
      <c r="Q63" s="89">
        <v>0</v>
      </c>
      <c r="R63" s="89">
        <v>1.38310506439907E-8</v>
      </c>
      <c r="S63" s="89">
        <v>3.5005052216411499E-7</v>
      </c>
      <c r="T63" s="89">
        <v>0</v>
      </c>
      <c r="U63" s="89">
        <v>2.4143157514446201E-7</v>
      </c>
      <c r="V63" s="89">
        <v>0</v>
      </c>
      <c r="W63" s="89">
        <v>0</v>
      </c>
      <c r="X63" s="62"/>
      <c r="Z63" s="59" t="s">
        <v>43</v>
      </c>
      <c r="AA63" s="15">
        <f t="shared" si="93"/>
        <v>11.11048479985422</v>
      </c>
      <c r="AB63" s="3">
        <f t="shared" si="94"/>
        <v>-13.866899667676044</v>
      </c>
      <c r="AC63" s="3">
        <f t="shared" si="95"/>
        <v>-15.608925657531428</v>
      </c>
      <c r="AD63" s="3">
        <f t="shared" si="96"/>
        <v>-8.8142351811073976</v>
      </c>
      <c r="AE63" s="3">
        <f t="shared" si="97"/>
        <v>9.5382442196469928</v>
      </c>
      <c r="AF63" s="3">
        <f t="shared" si="98"/>
        <v>-7.8288924051035869</v>
      </c>
      <c r="AG63" s="3">
        <f t="shared" si="99"/>
        <v>12.979116483657561</v>
      </c>
      <c r="AH63" s="3">
        <f t="shared" si="100"/>
        <v>-680.07315603809582</v>
      </c>
      <c r="AI63" s="3">
        <f t="shared" si="101"/>
        <v>5.6262834694981949</v>
      </c>
      <c r="AJ63" s="3">
        <f t="shared" si="102"/>
        <v>72301087.295525074</v>
      </c>
      <c r="AK63" s="3">
        <f t="shared" si="103"/>
        <v>2856730.4908380276</v>
      </c>
      <c r="AL63" s="3">
        <f t="shared" si="104"/>
        <v>4141960.3024237575</v>
      </c>
      <c r="AN63" s="15">
        <f t="shared" si="105"/>
        <v>79299091.150806874</v>
      </c>
      <c r="AO63" s="4">
        <f t="shared" si="106"/>
        <v>5252763968822764</v>
      </c>
      <c r="AP63" s="3"/>
      <c r="AQ63" s="3"/>
      <c r="AR63" s="3"/>
      <c r="AS63" s="3"/>
      <c r="AT63" s="3"/>
      <c r="AU63" s="3"/>
      <c r="AW63" s="59" t="s">
        <v>43</v>
      </c>
      <c r="AX63" s="15">
        <f t="shared" si="107"/>
        <v>2.4078892390500157</v>
      </c>
      <c r="AY63" s="3">
        <f t="shared" si="108"/>
        <v>2.6295046814153467</v>
      </c>
      <c r="AZ63" s="3">
        <f t="shared" si="109"/>
        <v>2.7478429081698432</v>
      </c>
      <c r="BA63" s="3">
        <f t="shared" si="110"/>
        <v>2.1763680487399477</v>
      </c>
      <c r="BB63" s="3">
        <f t="shared" si="111"/>
        <v>2.2553094244598482</v>
      </c>
      <c r="BC63" s="3">
        <f t="shared" si="112"/>
        <v>2.0578210447100709</v>
      </c>
      <c r="BD63" s="3">
        <f t="shared" si="113"/>
        <v>2.5633416414444197</v>
      </c>
      <c r="BE63" s="3">
        <f t="shared" si="114"/>
        <v>6.5222003747925443</v>
      </c>
      <c r="BF63" s="3">
        <f t="shared" si="115"/>
        <v>1.7274490944183658</v>
      </c>
      <c r="BG63" s="3">
        <f t="shared" si="116"/>
        <v>18.096349725681545</v>
      </c>
      <c r="BH63" s="3">
        <f t="shared" si="117"/>
        <v>14.865188343839943</v>
      </c>
      <c r="BI63" s="3">
        <f t="shared" si="118"/>
        <v>15.236679736735233</v>
      </c>
      <c r="BK63" s="15">
        <f t="shared" si="119"/>
        <v>73.285944263457111</v>
      </c>
      <c r="BL63" s="4">
        <f t="shared" si="120"/>
        <v>867.02249780614386</v>
      </c>
      <c r="BM63" s="3"/>
      <c r="BN63" s="3"/>
      <c r="BO63" s="3"/>
      <c r="BP63" s="128"/>
      <c r="BS63"/>
    </row>
    <row r="64" spans="1:97" x14ac:dyDescent="0.25">
      <c r="A64" s="78" t="s">
        <v>10</v>
      </c>
      <c r="B64" s="89">
        <v>0.119523381981197</v>
      </c>
      <c r="C64" s="89">
        <v>-0.129544279781486</v>
      </c>
      <c r="D64" s="89">
        <v>-0.22735579122764499</v>
      </c>
      <c r="E64" s="89">
        <v>0</v>
      </c>
      <c r="F64" s="89">
        <v>-0.420440859991422</v>
      </c>
      <c r="G64" s="89">
        <v>-0.55499814263209701</v>
      </c>
      <c r="H64" s="89">
        <v>0</v>
      </c>
      <c r="I64" s="89">
        <v>0.38721660680394199</v>
      </c>
      <c r="J64" s="89">
        <v>0</v>
      </c>
      <c r="K64" s="89">
        <v>-0.166349292526103</v>
      </c>
      <c r="L64" s="89">
        <v>1.0381317241780199E-2</v>
      </c>
      <c r="M64" s="89">
        <v>-0.310814008450782</v>
      </c>
      <c r="N64" s="89">
        <v>0</v>
      </c>
      <c r="O64" s="89">
        <v>0</v>
      </c>
      <c r="P64" s="89">
        <v>0</v>
      </c>
      <c r="Q64" s="89">
        <v>0</v>
      </c>
      <c r="R64" s="89">
        <v>-2.4123287047553699E-8</v>
      </c>
      <c r="S64" s="89">
        <v>-8.2964303417335197E-7</v>
      </c>
      <c r="T64" s="89">
        <v>0</v>
      </c>
      <c r="U64" s="89">
        <v>-3.6189435474849002E-7</v>
      </c>
      <c r="V64" s="89">
        <v>0</v>
      </c>
      <c r="W64" s="89">
        <v>0</v>
      </c>
      <c r="X64" s="62"/>
      <c r="Z64" s="59" t="s">
        <v>44</v>
      </c>
      <c r="AA64" s="15">
        <f t="shared" si="93"/>
        <v>8.3665637921567217</v>
      </c>
      <c r="AB64" s="3">
        <f t="shared" si="94"/>
        <v>-7.7193682475736489</v>
      </c>
      <c r="AC64" s="3">
        <f t="shared" si="95"/>
        <v>-4.398392469355346</v>
      </c>
      <c r="AD64" s="3">
        <f t="shared" si="96"/>
        <v>-2.3784557952345602</v>
      </c>
      <c r="AE64" s="3">
        <f t="shared" si="97"/>
        <v>-1.801807831747809</v>
      </c>
      <c r="AF64" s="3">
        <f t="shared" si="98"/>
        <v>2.5825338645827411</v>
      </c>
      <c r="AG64" s="3">
        <f t="shared" si="99"/>
        <v>-6.0114472674603237</v>
      </c>
      <c r="AH64" s="3">
        <f t="shared" si="100"/>
        <v>96.32688961430091</v>
      </c>
      <c r="AI64" s="3">
        <f t="shared" si="101"/>
        <v>-3.2173582039766782</v>
      </c>
      <c r="AJ64" s="3">
        <f t="shared" si="102"/>
        <v>-41453720.549306661</v>
      </c>
      <c r="AK64" s="3">
        <f t="shared" si="103"/>
        <v>-1205337.6679000144</v>
      </c>
      <c r="AL64" s="3">
        <f t="shared" si="104"/>
        <v>-2763237.3560924479</v>
      </c>
      <c r="AN64" s="15">
        <f t="shared" si="105"/>
        <v>-45422213.824141659</v>
      </c>
      <c r="AO64" s="4">
        <f t="shared" si="106"/>
        <v>1727499266969262.5</v>
      </c>
      <c r="AP64" s="3"/>
      <c r="AQ64" s="3"/>
      <c r="AR64" s="3"/>
      <c r="AS64" s="3"/>
      <c r="AT64" s="3"/>
      <c r="AU64" s="3"/>
      <c r="AW64" s="59" t="s">
        <v>44</v>
      </c>
      <c r="AX64" s="15">
        <f t="shared" si="107"/>
        <v>2.1242432616358742</v>
      </c>
      <c r="AY64" s="3">
        <f t="shared" si="108"/>
        <v>2.0437325274723159</v>
      </c>
      <c r="AZ64" s="3">
        <f t="shared" si="109"/>
        <v>1.4812391262946361</v>
      </c>
      <c r="BA64" s="3">
        <f t="shared" si="110"/>
        <v>0.86645145157330994</v>
      </c>
      <c r="BB64" s="3">
        <f t="shared" si="111"/>
        <v>0.58879051185013664</v>
      </c>
      <c r="BC64" s="3">
        <f t="shared" si="112"/>
        <v>0.94877103502645166</v>
      </c>
      <c r="BD64" s="3">
        <f t="shared" si="113"/>
        <v>1.7936655294506325</v>
      </c>
      <c r="BE64" s="3">
        <f t="shared" si="114"/>
        <v>4.5677475073901537</v>
      </c>
      <c r="BF64" s="3">
        <f t="shared" si="115"/>
        <v>1.1685605892689042</v>
      </c>
      <c r="BG64" s="3">
        <f t="shared" si="116"/>
        <v>17.540088195452419</v>
      </c>
      <c r="BH64" s="3">
        <f t="shared" si="117"/>
        <v>14.002270307975614</v>
      </c>
      <c r="BI64" s="3">
        <f t="shared" si="118"/>
        <v>14.831913505424906</v>
      </c>
      <c r="BK64" s="15">
        <f t="shared" si="119"/>
        <v>61.957473548815358</v>
      </c>
      <c r="BL64" s="4">
        <f t="shared" si="120"/>
        <v>762.03191337727469</v>
      </c>
      <c r="BM64" s="3"/>
      <c r="BN64" s="3"/>
      <c r="BO64" s="3"/>
      <c r="BP64" s="128"/>
      <c r="BS64"/>
    </row>
    <row r="65" spans="1:71" x14ac:dyDescent="0.25">
      <c r="A65" s="78" t="s">
        <v>11</v>
      </c>
      <c r="B65" s="89">
        <v>0.11751695644233801</v>
      </c>
      <c r="C65" s="89">
        <v>-0.103062352452487</v>
      </c>
      <c r="D65" s="89">
        <v>-0.12732684743495801</v>
      </c>
      <c r="E65" s="89">
        <v>0</v>
      </c>
      <c r="F65" s="89">
        <v>1.5704344175551801E-2</v>
      </c>
      <c r="G65" s="89">
        <v>0.34059832360126102</v>
      </c>
      <c r="H65" s="89">
        <v>0</v>
      </c>
      <c r="I65" s="89">
        <v>0.14825507774149399</v>
      </c>
      <c r="J65" s="89">
        <v>0</v>
      </c>
      <c r="K65" s="89">
        <v>-2.2603833023086099E-2</v>
      </c>
      <c r="L65" s="89">
        <v>0.457709117371281</v>
      </c>
      <c r="M65" s="89">
        <v>-0.31180122088301399</v>
      </c>
      <c r="N65" s="89">
        <v>0</v>
      </c>
      <c r="O65" s="89">
        <v>0</v>
      </c>
      <c r="P65" s="89">
        <v>0</v>
      </c>
      <c r="Q65" s="89">
        <v>0</v>
      </c>
      <c r="R65" s="89">
        <v>-1.80619664238982E-8</v>
      </c>
      <c r="S65" s="89">
        <v>5.7969104440502495E-7</v>
      </c>
      <c r="T65" s="89">
        <v>0</v>
      </c>
      <c r="U65" s="89">
        <v>1.5616513668319901E-8</v>
      </c>
      <c r="V65" s="89">
        <v>0</v>
      </c>
      <c r="W65" s="89">
        <v>0</v>
      </c>
      <c r="X65" s="62"/>
      <c r="Z65" s="59" t="s">
        <v>45</v>
      </c>
      <c r="AA65" s="15">
        <f t="shared" ref="AA65:AA68" si="121">1/B65</f>
        <v>8.5094103036157982</v>
      </c>
      <c r="AB65" s="3">
        <f t="shared" ref="AB65:AB68" si="122">1/C65</f>
        <v>-9.7028641031749405</v>
      </c>
      <c r="AC65" s="3">
        <f t="shared" ref="AC65:AC68" si="123">1/D65</f>
        <v>-7.8538031856229455</v>
      </c>
      <c r="AD65" s="3">
        <f t="shared" si="96"/>
        <v>63.676648245953459</v>
      </c>
      <c r="AE65" s="3">
        <f t="shared" si="97"/>
        <v>2.9360097531504632</v>
      </c>
      <c r="AF65" s="3">
        <f t="shared" si="98"/>
        <v>6.7451315343387908</v>
      </c>
      <c r="AG65" s="3">
        <f t="shared" si="99"/>
        <v>-44.240284334903038</v>
      </c>
      <c r="AH65" s="3">
        <f t="shared" si="100"/>
        <v>2.1847937085964309</v>
      </c>
      <c r="AI65" s="3">
        <f t="shared" si="101"/>
        <v>-3.2071715343770069</v>
      </c>
      <c r="AJ65" s="3">
        <f t="shared" si="102"/>
        <v>-55364957.310344525</v>
      </c>
      <c r="AK65" s="3">
        <f t="shared" si="103"/>
        <v>1725056.8378650143</v>
      </c>
      <c r="AL65" s="3">
        <f t="shared" si="104"/>
        <v>64034778.903861754</v>
      </c>
      <c r="AN65" s="15">
        <f t="shared" si="105"/>
        <v>10394897.479252636</v>
      </c>
      <c r="AO65" s="4">
        <f t="shared" si="106"/>
        <v>7168707228342904</v>
      </c>
      <c r="AP65" s="3"/>
      <c r="AQ65" s="3"/>
      <c r="AR65" s="3"/>
      <c r="AS65" s="3"/>
      <c r="AT65" s="3"/>
      <c r="AU65" s="3"/>
      <c r="AW65" s="59" t="s">
        <v>45</v>
      </c>
      <c r="AX65" s="15">
        <f t="shared" si="107"/>
        <v>2.1411726456620737</v>
      </c>
      <c r="AY65" s="3">
        <f t="shared" si="108"/>
        <v>2.2724211102947618</v>
      </c>
      <c r="AZ65" s="3">
        <f t="shared" si="109"/>
        <v>2.0609978967156479</v>
      </c>
      <c r="BA65" s="3">
        <f t="shared" si="110"/>
        <v>4.1538179058222724</v>
      </c>
      <c r="BB65" s="3">
        <f t="shared" si="111"/>
        <v>1.0770514326644842</v>
      </c>
      <c r="BC65" s="3">
        <f t="shared" si="112"/>
        <v>1.9088209904834821</v>
      </c>
      <c r="BD65" s="3">
        <f t="shared" si="113"/>
        <v>3.7896357842934041</v>
      </c>
      <c r="BE65" s="3">
        <f t="shared" si="114"/>
        <v>0.78152141154872967</v>
      </c>
      <c r="BF65" s="3">
        <f t="shared" si="115"/>
        <v>1.1653894067695458</v>
      </c>
      <c r="BG65" s="3">
        <f t="shared" si="116"/>
        <v>17.829457412055518</v>
      </c>
      <c r="BH65" s="3">
        <f t="shared" si="117"/>
        <v>14.36077055739174</v>
      </c>
      <c r="BI65" s="3">
        <f t="shared" si="118"/>
        <v>17.974936914097405</v>
      </c>
      <c r="BK65" s="15">
        <f t="shared" si="119"/>
        <v>69.515993467799063</v>
      </c>
      <c r="BL65" s="4">
        <f t="shared" si="120"/>
        <v>899.60395812820525</v>
      </c>
      <c r="BM65" s="3"/>
      <c r="BN65" s="3"/>
      <c r="BO65" s="3"/>
      <c r="BP65" s="128"/>
      <c r="BS65"/>
    </row>
    <row r="66" spans="1:71" x14ac:dyDescent="0.25">
      <c r="A66" s="78" t="s">
        <v>16</v>
      </c>
      <c r="B66" s="89">
        <v>0.55471024401597602</v>
      </c>
      <c r="C66" s="89">
        <v>0.81552691778215303</v>
      </c>
      <c r="D66" s="89">
        <v>2.6097675329394901E-2</v>
      </c>
      <c r="E66" s="89">
        <v>0</v>
      </c>
      <c r="F66" s="89">
        <v>5.5597495038007802E-2</v>
      </c>
      <c r="G66" s="89">
        <v>-8.1445365912030707E-2</v>
      </c>
      <c r="H66" s="89">
        <v>0</v>
      </c>
      <c r="I66" s="89">
        <v>-2.49608690498051E-3</v>
      </c>
      <c r="J66" s="89">
        <v>0</v>
      </c>
      <c r="K66" s="89">
        <v>-2.1856499500717198E-2</v>
      </c>
      <c r="L66" s="89">
        <v>-3.00343918402937E-2</v>
      </c>
      <c r="M66" s="89">
        <v>-6.61342729416002E-3</v>
      </c>
      <c r="N66" s="89">
        <v>0</v>
      </c>
      <c r="O66" s="89">
        <v>0</v>
      </c>
      <c r="P66" s="89">
        <v>0</v>
      </c>
      <c r="Q66" s="89">
        <v>0</v>
      </c>
      <c r="R66" s="89">
        <v>-8.17295966905967E-10</v>
      </c>
      <c r="S66" s="89">
        <v>-1.39359323003687E-6</v>
      </c>
      <c r="T66" s="89">
        <v>0</v>
      </c>
      <c r="U66" s="89">
        <v>2.1300451325803799E-8</v>
      </c>
      <c r="V66" s="89">
        <v>0</v>
      </c>
      <c r="W66" s="89">
        <v>0</v>
      </c>
      <c r="X66" s="62"/>
      <c r="Z66" s="59" t="s">
        <v>47</v>
      </c>
      <c r="AA66" s="15">
        <f t="shared" si="121"/>
        <v>1.8027429830035722</v>
      </c>
      <c r="AB66" s="3">
        <f t="shared" si="122"/>
        <v>1.2262010955070943</v>
      </c>
      <c r="AC66" s="3">
        <f t="shared" si="123"/>
        <v>38.31758911007902</v>
      </c>
      <c r="AD66" s="3">
        <f t="shared" si="96"/>
        <v>17.986421857969962</v>
      </c>
      <c r="AE66" s="3">
        <f t="shared" si="97"/>
        <v>-12.278169405980714</v>
      </c>
      <c r="AF66" s="3">
        <f t="shared" si="98"/>
        <v>-400.62707672744602</v>
      </c>
      <c r="AG66" s="3">
        <f t="shared" si="99"/>
        <v>-45.752980707966799</v>
      </c>
      <c r="AH66" s="3">
        <f t="shared" si="100"/>
        <v>-33.295163934646901</v>
      </c>
      <c r="AI66" s="3">
        <f t="shared" si="101"/>
        <v>-151.20752909509551</v>
      </c>
      <c r="AJ66" s="3">
        <f t="shared" si="102"/>
        <v>-1223546965.2269235</v>
      </c>
      <c r="AK66" s="3">
        <f t="shared" si="103"/>
        <v>-717569.50195111323</v>
      </c>
      <c r="AL66" s="3">
        <f t="shared" si="104"/>
        <v>46947362.039628699</v>
      </c>
      <c r="AN66" s="15">
        <f t="shared" si="105"/>
        <v>-1177317756.5172107</v>
      </c>
      <c r="AO66" s="4">
        <f t="shared" si="106"/>
        <v>1.4992717458246728E+18</v>
      </c>
      <c r="AP66" s="3"/>
      <c r="AQ66" s="3"/>
      <c r="AR66" s="3"/>
      <c r="AS66" s="3"/>
      <c r="AT66" s="3"/>
      <c r="AU66" s="3"/>
      <c r="AW66" s="59" t="s">
        <v>47</v>
      </c>
      <c r="AX66" s="15">
        <f t="shared" si="107"/>
        <v>0.58930938442250647</v>
      </c>
      <c r="AY66" s="3">
        <f t="shared" si="108"/>
        <v>0.20392084976237365</v>
      </c>
      <c r="AZ66" s="3">
        <f t="shared" si="109"/>
        <v>3.6459090364595408</v>
      </c>
      <c r="BA66" s="3">
        <f t="shared" si="110"/>
        <v>2.8896171320137705</v>
      </c>
      <c r="BB66" s="3">
        <f t="shared" si="111"/>
        <v>2.5078228404325755</v>
      </c>
      <c r="BC66" s="3">
        <f t="shared" si="112"/>
        <v>5.9930310113805527</v>
      </c>
      <c r="BD66" s="3">
        <f t="shared" si="113"/>
        <v>3.8232569416859312</v>
      </c>
      <c r="BE66" s="3">
        <f t="shared" si="114"/>
        <v>3.5054121592521281</v>
      </c>
      <c r="BF66" s="3">
        <f t="shared" si="115"/>
        <v>5.0186532581081567</v>
      </c>
      <c r="BG66" s="3">
        <f t="shared" si="116"/>
        <v>20.925019826074251</v>
      </c>
      <c r="BH66" s="3">
        <f t="shared" si="117"/>
        <v>13.483625088755444</v>
      </c>
      <c r="BI66" s="3">
        <f t="shared" si="118"/>
        <v>17.664537575450641</v>
      </c>
      <c r="BK66" s="15">
        <f t="shared" si="119"/>
        <v>80.250115103797867</v>
      </c>
      <c r="BL66" s="4">
        <f t="shared" si="120"/>
        <v>1048.0295818213908</v>
      </c>
      <c r="BM66" s="3"/>
      <c r="BN66" s="3"/>
      <c r="BO66" s="3"/>
      <c r="BP66" s="128"/>
      <c r="BS66"/>
    </row>
    <row r="67" spans="1:71" x14ac:dyDescent="0.25">
      <c r="A67" s="78" t="s">
        <v>17</v>
      </c>
      <c r="B67" s="89">
        <v>0.45088128088732399</v>
      </c>
      <c r="C67" s="89">
        <v>-0.152408429347443</v>
      </c>
      <c r="D67" s="89">
        <v>-0.36168936267922303</v>
      </c>
      <c r="E67" s="89">
        <v>0</v>
      </c>
      <c r="F67" s="89">
        <v>-0.258425353687743</v>
      </c>
      <c r="G67" s="89">
        <v>0.30303026274949502</v>
      </c>
      <c r="H67" s="89">
        <v>0</v>
      </c>
      <c r="I67" s="89">
        <v>4.3671323333669798E-2</v>
      </c>
      <c r="J67" s="89">
        <v>0</v>
      </c>
      <c r="K67" s="89">
        <v>-4.5189442028134699E-2</v>
      </c>
      <c r="L67" s="89">
        <v>3.8581110659550499E-2</v>
      </c>
      <c r="M67" s="89">
        <v>-5.8588649404257898E-2</v>
      </c>
      <c r="N67" s="89">
        <v>0</v>
      </c>
      <c r="O67" s="89">
        <v>0</v>
      </c>
      <c r="P67" s="89">
        <v>0</v>
      </c>
      <c r="Q67" s="89">
        <v>0</v>
      </c>
      <c r="R67" s="89">
        <v>-5.5444302023073398E-9</v>
      </c>
      <c r="S67" s="89">
        <v>5.0869233968057599E-7</v>
      </c>
      <c r="T67" s="89">
        <v>0</v>
      </c>
      <c r="U67" s="89">
        <v>-3.9206933374053498E-8</v>
      </c>
      <c r="V67" s="89">
        <v>0</v>
      </c>
      <c r="W67" s="89">
        <v>0</v>
      </c>
      <c r="X67" s="62"/>
      <c r="Z67" s="59" t="s">
        <v>48</v>
      </c>
      <c r="AA67" s="15">
        <f t="shared" si="121"/>
        <v>2.217878724155554</v>
      </c>
      <c r="AB67" s="3">
        <f t="shared" si="122"/>
        <v>-6.5613168791361032</v>
      </c>
      <c r="AC67" s="3">
        <f t="shared" si="123"/>
        <v>-2.7648034561826065</v>
      </c>
      <c r="AD67" s="3">
        <f t="shared" si="96"/>
        <v>-3.869589363930237</v>
      </c>
      <c r="AE67" s="3">
        <f t="shared" si="97"/>
        <v>3.3000004386580577</v>
      </c>
      <c r="AF67" s="3">
        <f t="shared" si="98"/>
        <v>22.898321453634956</v>
      </c>
      <c r="AG67" s="3">
        <f t="shared" si="99"/>
        <v>-22.129062788104477</v>
      </c>
      <c r="AH67" s="3">
        <f t="shared" si="100"/>
        <v>25.919419708371112</v>
      </c>
      <c r="AI67" s="3">
        <f t="shared" si="101"/>
        <v>-17.068152452193676</v>
      </c>
      <c r="AJ67" s="3">
        <f t="shared" si="102"/>
        <v>-180361184.74065116</v>
      </c>
      <c r="AK67" s="3">
        <f t="shared" si="103"/>
        <v>1965824.7667498426</v>
      </c>
      <c r="AL67" s="3">
        <f t="shared" si="104"/>
        <v>-25505692.844158616</v>
      </c>
      <c r="AN67" s="15">
        <f t="shared" si="105"/>
        <v>-203901050.87536457</v>
      </c>
      <c r="AO67" s="4">
        <f t="shared" si="106"/>
        <v>3.3184561795527488E+16</v>
      </c>
      <c r="AP67" s="3"/>
      <c r="AQ67" s="3"/>
      <c r="AR67" s="3"/>
      <c r="AS67" s="3"/>
      <c r="AT67" s="3"/>
      <c r="AU67" s="3"/>
      <c r="AW67" s="59" t="s">
        <v>48</v>
      </c>
      <c r="AX67" s="15">
        <f t="shared" si="107"/>
        <v>0.79655120941504265</v>
      </c>
      <c r="AY67" s="3">
        <f t="shared" si="108"/>
        <v>1.8811913265804105</v>
      </c>
      <c r="AZ67" s="3">
        <f t="shared" si="109"/>
        <v>1.016969549692865</v>
      </c>
      <c r="BA67" s="3">
        <f t="shared" si="110"/>
        <v>1.3531483939003235</v>
      </c>
      <c r="BB67" s="3">
        <f t="shared" si="111"/>
        <v>1.1939226013991098</v>
      </c>
      <c r="BC67" s="3">
        <f t="shared" si="112"/>
        <v>3.1310636089057877</v>
      </c>
      <c r="BD67" s="3">
        <f t="shared" si="113"/>
        <v>3.0968918028771615</v>
      </c>
      <c r="BE67" s="3">
        <f t="shared" si="114"/>
        <v>3.2549924834391391</v>
      </c>
      <c r="BF67" s="3">
        <f t="shared" si="115"/>
        <v>2.83721429733377</v>
      </c>
      <c r="BG67" s="3">
        <f t="shared" si="116"/>
        <v>19.010471980250578</v>
      </c>
      <c r="BH67" s="3">
        <f t="shared" si="117"/>
        <v>14.491422443849954</v>
      </c>
      <c r="BI67" s="3">
        <f t="shared" si="118"/>
        <v>17.054412234002886</v>
      </c>
      <c r="BK67" s="15">
        <f t="shared" si="119"/>
        <v>69.118251931647023</v>
      </c>
      <c r="BL67" s="4">
        <f t="shared" si="120"/>
        <v>908.75546865877118</v>
      </c>
      <c r="BM67" s="3"/>
      <c r="BN67" s="3"/>
      <c r="BO67" s="3"/>
      <c r="BP67" s="128"/>
      <c r="BS67"/>
    </row>
    <row r="68" spans="1:71" ht="15.75" thickBot="1" x14ac:dyDescent="0.3">
      <c r="A68" s="78" t="s">
        <v>19</v>
      </c>
      <c r="B68" s="89">
        <v>0.59433217020552898</v>
      </c>
      <c r="C68" s="89">
        <v>-0.43812046361491702</v>
      </c>
      <c r="D68" s="89">
        <v>0.57161663979545096</v>
      </c>
      <c r="E68" s="89">
        <v>0</v>
      </c>
      <c r="F68" s="89">
        <v>3.2291773284221802E-2</v>
      </c>
      <c r="G68" s="89">
        <v>1.95811168946197E-2</v>
      </c>
      <c r="H68" s="89">
        <v>0</v>
      </c>
      <c r="I68" s="89">
        <v>-1.67837041645475E-3</v>
      </c>
      <c r="J68" s="89">
        <v>0</v>
      </c>
      <c r="K68" s="89">
        <v>9.4901276575422397E-2</v>
      </c>
      <c r="L68" s="89">
        <v>3.9458642212426003E-2</v>
      </c>
      <c r="M68" s="89">
        <v>0.16201964036055699</v>
      </c>
      <c r="N68" s="89">
        <v>0</v>
      </c>
      <c r="O68" s="89">
        <v>0</v>
      </c>
      <c r="P68" s="89">
        <v>0</v>
      </c>
      <c r="Q68" s="89">
        <v>0</v>
      </c>
      <c r="R68" s="89">
        <v>1.15948481569156E-8</v>
      </c>
      <c r="S68" s="89">
        <v>3.1670682575653998E-7</v>
      </c>
      <c r="T68" s="89">
        <v>0</v>
      </c>
      <c r="U68" s="89">
        <v>2.5296782907333599E-7</v>
      </c>
      <c r="V68" s="89">
        <v>0</v>
      </c>
      <c r="W68" s="89">
        <v>0</v>
      </c>
      <c r="X68" s="62"/>
      <c r="Z68" s="59" t="s">
        <v>49</v>
      </c>
      <c r="AA68" s="15">
        <f t="shared" si="121"/>
        <v>1.6825607802017262</v>
      </c>
      <c r="AB68" s="3">
        <f t="shared" si="122"/>
        <v>-2.2824772706324512</v>
      </c>
      <c r="AC68" s="3">
        <f t="shared" si="123"/>
        <v>1.7494242301236069</v>
      </c>
      <c r="AD68" s="3">
        <f t="shared" si="96"/>
        <v>30.967639689475138</v>
      </c>
      <c r="AE68" s="3">
        <f t="shared" si="97"/>
        <v>51.069609837974554</v>
      </c>
      <c r="AF68" s="3">
        <f t="shared" si="98"/>
        <v>-595.81603095240246</v>
      </c>
      <c r="AG68" s="3">
        <f t="shared" si="99"/>
        <v>10.537266052530432</v>
      </c>
      <c r="AH68" s="3">
        <f t="shared" si="100"/>
        <v>25.342990633496456</v>
      </c>
      <c r="AI68" s="3">
        <f t="shared" si="101"/>
        <v>6.1720912216235595</v>
      </c>
      <c r="AJ68" s="3">
        <f t="shared" si="102"/>
        <v>86245200.149823666</v>
      </c>
      <c r="AK68" s="3">
        <f t="shared" si="103"/>
        <v>3157494.3091650433</v>
      </c>
      <c r="AL68" s="3">
        <f t="shared" si="104"/>
        <v>3953071.8339291182</v>
      </c>
      <c r="AN68" s="15">
        <f t="shared" si="105"/>
        <v>93355295.715992048</v>
      </c>
      <c r="AO68" s="4">
        <f t="shared" si="106"/>
        <v>7463831096479124</v>
      </c>
      <c r="AP68" s="3"/>
      <c r="AQ68" s="3"/>
      <c r="AR68" s="3"/>
      <c r="AS68" s="3"/>
      <c r="AT68" s="3"/>
      <c r="AU68" s="3"/>
      <c r="AW68" s="59" t="s">
        <v>49</v>
      </c>
      <c r="AX68" s="15">
        <f t="shared" si="107"/>
        <v>0.52031690681841725</v>
      </c>
      <c r="AY68" s="3">
        <f t="shared" si="108"/>
        <v>0.82526137533552091</v>
      </c>
      <c r="AZ68" s="3">
        <f t="shared" si="109"/>
        <v>0.55928672244137234</v>
      </c>
      <c r="BA68" s="3">
        <f t="shared" si="110"/>
        <v>3.432942778277253</v>
      </c>
      <c r="BB68" s="3">
        <f t="shared" si="111"/>
        <v>3.9331896008805076</v>
      </c>
      <c r="BC68" s="3">
        <f t="shared" si="112"/>
        <v>6.3899319465174118</v>
      </c>
      <c r="BD68" s="3">
        <f t="shared" si="113"/>
        <v>2.3549181216609192</v>
      </c>
      <c r="BE68" s="3">
        <f t="shared" si="114"/>
        <v>3.232502188193414</v>
      </c>
      <c r="BF68" s="3">
        <f t="shared" si="115"/>
        <v>1.8200377143047775</v>
      </c>
      <c r="BG68" s="3">
        <f t="shared" si="116"/>
        <v>18.272704961890373</v>
      </c>
      <c r="BH68" s="3">
        <f t="shared" si="117"/>
        <v>14.965289330882133</v>
      </c>
      <c r="BI68" s="3">
        <f t="shared" si="118"/>
        <v>15.190003514117032</v>
      </c>
      <c r="BK68" s="15">
        <f t="shared" si="119"/>
        <v>71.496385161319139</v>
      </c>
      <c r="BL68" s="4">
        <f t="shared" si="120"/>
        <v>877.24597967365457</v>
      </c>
      <c r="BM68" s="3"/>
      <c r="BN68" s="3"/>
      <c r="BO68" s="3"/>
      <c r="BP68" s="128"/>
      <c r="BS68"/>
    </row>
    <row r="69" spans="1:71" ht="15.75" thickBot="1" x14ac:dyDescent="0.3">
      <c r="A69" s="78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62"/>
      <c r="Z69" s="93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3"/>
      <c r="AO69" s="3"/>
      <c r="AP69" s="3"/>
      <c r="AQ69" s="3"/>
      <c r="AR69" s="3"/>
      <c r="AS69" s="3"/>
      <c r="AT69" s="3"/>
      <c r="AU69" s="3"/>
      <c r="AW69" s="96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3"/>
      <c r="BN69" s="3"/>
      <c r="BO69" s="3"/>
      <c r="BP69" s="128"/>
      <c r="BS69"/>
    </row>
    <row r="70" spans="1:71" x14ac:dyDescent="0.25">
      <c r="A70" s="83" t="s">
        <v>24</v>
      </c>
      <c r="B70" s="84">
        <v>2.6886999999999999</v>
      </c>
      <c r="C70" s="84">
        <v>-0.74719999999999998</v>
      </c>
      <c r="D70" s="84">
        <v>-1.3112999999999999</v>
      </c>
      <c r="E70" s="84">
        <v>0</v>
      </c>
      <c r="F70" s="84">
        <v>0.31109999999999999</v>
      </c>
      <c r="G70" s="84">
        <v>-0.54239999999999999</v>
      </c>
      <c r="H70" s="84">
        <v>0</v>
      </c>
      <c r="I70" s="84">
        <v>9.4399999999999998E-2</v>
      </c>
      <c r="J70" s="84">
        <v>0</v>
      </c>
      <c r="K70" s="84">
        <v>4.1500000000000002E-2</v>
      </c>
      <c r="L70" s="84">
        <v>-0.12</v>
      </c>
      <c r="M70" s="84">
        <v>-0.26090000000000002</v>
      </c>
      <c r="N70" s="84">
        <v>0</v>
      </c>
      <c r="O70" s="84">
        <v>0</v>
      </c>
      <c r="P70" s="84">
        <v>0</v>
      </c>
      <c r="Q70" s="84">
        <v>0</v>
      </c>
      <c r="R70" s="84">
        <v>-32093920.611200001</v>
      </c>
      <c r="S70" s="84">
        <v>904515534.36580002</v>
      </c>
      <c r="T70" s="84">
        <v>0</v>
      </c>
      <c r="U70" s="84">
        <v>-400417248.0126</v>
      </c>
      <c r="V70" s="84">
        <v>0</v>
      </c>
      <c r="W70" s="85">
        <v>0</v>
      </c>
      <c r="X70" s="62"/>
      <c r="Z70" s="97" t="s">
        <v>24</v>
      </c>
      <c r="AA70" s="99">
        <f t="shared" ref="AA70:AL70" si="124">SUM(AA57,AA58,AA59,AA60,AA61,AA62,AA63,AA64,AA65,AA66,AA67,AA68)</f>
        <v>82.0797894251169</v>
      </c>
      <c r="AB70" s="10">
        <f t="shared" si="124"/>
        <v>-103.41101853216269</v>
      </c>
      <c r="AC70" s="10">
        <f t="shared" si="124"/>
        <v>-52.354733061138738</v>
      </c>
      <c r="AD70" s="10">
        <f t="shared" si="124"/>
        <v>-228.77514996283756</v>
      </c>
      <c r="AE70" s="10">
        <f t="shared" si="124"/>
        <v>52.383219612298277</v>
      </c>
      <c r="AF70" s="10">
        <f t="shared" si="124"/>
        <v>-972.24655972486539</v>
      </c>
      <c r="AG70" s="10">
        <f t="shared" si="124"/>
        <v>-83.050495553353358</v>
      </c>
      <c r="AH70" s="10">
        <f t="shared" si="124"/>
        <v>-480.44031806076447</v>
      </c>
      <c r="AI70" s="10">
        <f t="shared" si="124"/>
        <v>-208.56332596744181</v>
      </c>
      <c r="AJ70" s="10">
        <f t="shared" si="124"/>
        <v>-1647764582.2775214</v>
      </c>
      <c r="AK70" s="10">
        <f t="shared" si="124"/>
        <v>17273163.835495226</v>
      </c>
      <c r="AL70" s="10">
        <f t="shared" si="124"/>
        <v>77888977.076456666</v>
      </c>
      <c r="AW70" s="97" t="s">
        <v>24</v>
      </c>
      <c r="AX70" s="99">
        <f t="shared" ref="AX70:BI70" si="125">SUM(AX57,AX58,AX59,AX60,AX61,AX62,AX63,AX64,AX65,AX66,AX67,AX68)</f>
        <v>21.039520796298632</v>
      </c>
      <c r="AY70" s="10">
        <f t="shared" si="125"/>
        <v>23.552802382813258</v>
      </c>
      <c r="AZ70" s="10">
        <f t="shared" si="125"/>
        <v>23.081080175529308</v>
      </c>
      <c r="BA70" s="10">
        <f t="shared" si="125"/>
        <v>29.031392400812329</v>
      </c>
      <c r="BB70" s="10">
        <f t="shared" si="125"/>
        <v>22.767642889995042</v>
      </c>
      <c r="BC70" s="10">
        <f t="shared" si="125"/>
        <v>27.738886807301085</v>
      </c>
      <c r="BD70" s="10">
        <f t="shared" si="125"/>
        <v>24.531447829897669</v>
      </c>
      <c r="BE70" s="10">
        <f t="shared" si="125"/>
        <v>34.619543359153752</v>
      </c>
      <c r="BF70" s="10">
        <f t="shared" si="125"/>
        <v>24.32117293776346</v>
      </c>
      <c r="BG70" s="10">
        <f t="shared" si="125"/>
        <v>219.79400033827889</v>
      </c>
      <c r="BH70" s="10">
        <f t="shared" si="125"/>
        <v>174.99408189619825</v>
      </c>
      <c r="BI70" s="10">
        <f t="shared" si="125"/>
        <v>189.86459114610349</v>
      </c>
      <c r="BP70" s="128"/>
      <c r="BS70"/>
    </row>
    <row r="71" spans="1:71" ht="15.75" thickBot="1" x14ac:dyDescent="0.3">
      <c r="A71" s="86" t="s">
        <v>25</v>
      </c>
      <c r="B71" s="87">
        <f t="shared" ref="B71:W71" si="126">+SUMSQ(B57:B68)</f>
        <v>0.9999999385912266</v>
      </c>
      <c r="C71" s="87">
        <f t="shared" si="126"/>
        <v>0.99977537135047001</v>
      </c>
      <c r="D71" s="87">
        <f t="shared" si="126"/>
        <v>0.8082975284615066</v>
      </c>
      <c r="E71" s="87">
        <f t="shared" si="126"/>
        <v>0</v>
      </c>
      <c r="F71" s="87">
        <f t="shared" si="126"/>
        <v>0.88297469479633817</v>
      </c>
      <c r="G71" s="87">
        <f t="shared" si="126"/>
        <v>0.89579290491894992</v>
      </c>
      <c r="H71" s="87">
        <f t="shared" si="126"/>
        <v>0</v>
      </c>
      <c r="I71" s="87">
        <f t="shared" si="126"/>
        <v>0.97393935682485921</v>
      </c>
      <c r="J71" s="87">
        <f t="shared" si="126"/>
        <v>0</v>
      </c>
      <c r="K71" s="87">
        <f t="shared" si="126"/>
        <v>0.71649107003789769</v>
      </c>
      <c r="L71" s="87">
        <f t="shared" si="126"/>
        <v>0.47522023022473858</v>
      </c>
      <c r="M71" s="87">
        <f t="shared" si="126"/>
        <v>0.64796512885545376</v>
      </c>
      <c r="N71" s="87">
        <f t="shared" si="126"/>
        <v>0</v>
      </c>
      <c r="O71" s="87">
        <f t="shared" si="126"/>
        <v>0</v>
      </c>
      <c r="P71" s="87">
        <f t="shared" si="126"/>
        <v>0</v>
      </c>
      <c r="Q71" s="87">
        <f t="shared" si="126"/>
        <v>0</v>
      </c>
      <c r="R71" s="87">
        <f t="shared" si="126"/>
        <v>3.2826671053155691E-15</v>
      </c>
      <c r="S71" s="87">
        <f t="shared" si="126"/>
        <v>5.1052272772771354E-12</v>
      </c>
      <c r="T71" s="87">
        <f t="shared" si="126"/>
        <v>0</v>
      </c>
      <c r="U71" s="87">
        <f t="shared" si="126"/>
        <v>7.1841070428114886E-13</v>
      </c>
      <c r="V71" s="87">
        <f t="shared" si="126"/>
        <v>0</v>
      </c>
      <c r="W71" s="88">
        <f t="shared" si="126"/>
        <v>0</v>
      </c>
      <c r="X71" s="62"/>
      <c r="Z71" s="98" t="s">
        <v>25</v>
      </c>
      <c r="AA71" s="100">
        <f t="shared" ref="AA71:AL71" si="127">+SUMSQ(AA57,AA58,AA59,AA60,AA61,AA62,AA63,AA64,AA65,AA66,AA67,AA68)</f>
        <v>674.32069070237185</v>
      </c>
      <c r="AB71" s="13">
        <f t="shared" si="127"/>
        <v>1229.6247956609052</v>
      </c>
      <c r="AC71" s="13">
        <f t="shared" si="127"/>
        <v>3124.2585420384103</v>
      </c>
      <c r="AD71" s="13">
        <f t="shared" si="127"/>
        <v>123719.17630542355</v>
      </c>
      <c r="AE71" s="13">
        <f t="shared" si="127"/>
        <v>3506.4309169004473</v>
      </c>
      <c r="AF71" s="13">
        <f t="shared" si="127"/>
        <v>516245.97089378163</v>
      </c>
      <c r="AG71" s="13">
        <f t="shared" si="127"/>
        <v>4931.6800837652709</v>
      </c>
      <c r="AH71" s="13">
        <f t="shared" si="127"/>
        <v>484417.31452658138</v>
      </c>
      <c r="AI71" s="13">
        <f t="shared" si="127"/>
        <v>24608.240186222985</v>
      </c>
      <c r="AJ71" s="13">
        <f t="shared" si="127"/>
        <v>1.6029293443115226E+18</v>
      </c>
      <c r="AK71" s="13">
        <f t="shared" si="127"/>
        <v>160273679277739.88</v>
      </c>
      <c r="AL71" s="13">
        <f t="shared" si="127"/>
        <v>7177832247772392</v>
      </c>
      <c r="AW71" s="98" t="s">
        <v>25</v>
      </c>
      <c r="AX71" s="100">
        <f t="shared" ref="AX71:BI71" si="128">+SUMSQ(AX57,AX58,AX59,AX60,AX61,AX62,AX63,AX64,AX65,AX66,AX67,AX68)</f>
        <v>42.164305969299541</v>
      </c>
      <c r="AY71" s="13">
        <f t="shared" si="128"/>
        <v>52.865423652865076</v>
      </c>
      <c r="AZ71" s="13">
        <f t="shared" si="128"/>
        <v>55.061735545186238</v>
      </c>
      <c r="BA71" s="13">
        <f t="shared" si="128"/>
        <v>95.068559506362973</v>
      </c>
      <c r="BB71" s="13">
        <f t="shared" si="128"/>
        <v>53.916954650147744</v>
      </c>
      <c r="BC71" s="13">
        <f t="shared" si="128"/>
        <v>105.62746062402476</v>
      </c>
      <c r="BD71" s="13">
        <f t="shared" si="128"/>
        <v>62.868016985991915</v>
      </c>
      <c r="BE71" s="13">
        <f t="shared" si="128"/>
        <v>132.4837393412254</v>
      </c>
      <c r="BF71" s="13">
        <f t="shared" si="128"/>
        <v>65.534098614423485</v>
      </c>
      <c r="BG71" s="13">
        <f t="shared" si="128"/>
        <v>4036.2863524044906</v>
      </c>
      <c r="BH71" s="13">
        <f t="shared" si="128"/>
        <v>2556.9420458462719</v>
      </c>
      <c r="BI71" s="13">
        <f t="shared" si="128"/>
        <v>3018.1531659245197</v>
      </c>
      <c r="BP71" s="128"/>
      <c r="BS71"/>
    </row>
    <row r="72" spans="1:71" x14ac:dyDescent="0.25">
      <c r="A72" s="60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AS72" s="112"/>
      <c r="AV72"/>
      <c r="BP72" s="128"/>
      <c r="BS72"/>
    </row>
    <row r="76" spans="1:71" x14ac:dyDescent="0.25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</row>
    <row r="77" spans="1:71" x14ac:dyDescent="0.25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</row>
    <row r="78" spans="1:71" x14ac:dyDescent="0.25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</row>
    <row r="79" spans="1:71" x14ac:dyDescent="0.2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71" x14ac:dyDescent="0.25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</row>
    <row r="81" spans="2:23" x14ac:dyDescent="0.25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</row>
    <row r="82" spans="2:23" x14ac:dyDescent="0.25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</row>
    <row r="83" spans="2:23" x14ac:dyDescent="0.25"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</row>
    <row r="84" spans="2:23" x14ac:dyDescent="0.25"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</row>
    <row r="85" spans="2:23" x14ac:dyDescent="0.25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</row>
    <row r="86" spans="2:23" x14ac:dyDescent="0.25"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</row>
    <row r="87" spans="2:23" x14ac:dyDescent="0.25"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2:23" x14ac:dyDescent="0.25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</row>
    <row r="89" spans="2:23" x14ac:dyDescent="0.25"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2:23" x14ac:dyDescent="0.25"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2:23" x14ac:dyDescent="0.25"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2:23" x14ac:dyDescent="0.25"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2:23" x14ac:dyDescent="0.25"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2:23" x14ac:dyDescent="0.25"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2:23" x14ac:dyDescent="0.25"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2:23" x14ac:dyDescent="0.25"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</row>
    <row r="97" spans="2:23" x14ac:dyDescent="0.25"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</row>
    <row r="98" spans="2:23" x14ac:dyDescent="0.25"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</row>
  </sheetData>
  <mergeCells count="11">
    <mergeCell ref="CM55:CS55"/>
    <mergeCell ref="CP1:CV1"/>
    <mergeCell ref="CF20:CL20"/>
    <mergeCell ref="CP20:CV20"/>
    <mergeCell ref="CC37:CI37"/>
    <mergeCell ref="CM37:CS37"/>
    <mergeCell ref="E1:K1"/>
    <mergeCell ref="AD1:AG1"/>
    <mergeCell ref="BA1:BD1"/>
    <mergeCell ref="CF1:CL1"/>
    <mergeCell ref="CC55:CI5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stack_9p_cp_759_band3!BJ57:BJ68</xm:f>
              <xm:sqref>BJ69</xm:sqref>
            </x14:sparkline>
            <x14:sparkline>
              <xm:f>stack_9p_cp_759_band3!BK57:BK68</xm:f>
              <xm:sqref>BK69</xm:sqref>
            </x14:sparkline>
            <x14:sparkline>
              <xm:f>stack_9p_cp_759_band3!BL57:BL68</xm:f>
              <xm:sqref>BL69</xm:sqref>
            </x14:sparkline>
            <x14:sparkline>
              <xm:f>stack_9p_cp_759_band3!BM57:BM68</xm:f>
              <xm:sqref>BM69</xm:sqref>
            </x14:sparkline>
            <x14:sparkline>
              <xm:f>stack_9p_cp_759_band3!BN57:BN68</xm:f>
              <xm:sqref>BN69</xm:sqref>
            </x14:sparkline>
            <x14:sparkline>
              <xm:f>stack_9p_cp_759_band3!BO57:BO68</xm:f>
              <xm:sqref>BO69</xm:sqref>
            </x14:sparkline>
          </x14:sparklines>
        </x14:sparklineGroup>
        <x14:sparklineGroup displayEmptyCellsAs="gap" xr2:uid="{00000000-0003-0000-00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stack_9p_cp_759_band3!AX57:BI57</xm:f>
              <xm:sqref>BJ57</xm:sqref>
            </x14:sparkline>
            <x14:sparkline>
              <xm:f>stack_9p_cp_759_band3!AX58:BI58</xm:f>
              <xm:sqref>BJ58</xm:sqref>
            </x14:sparkline>
            <x14:sparkline>
              <xm:f>stack_9p_cp_759_band3!AX59:BI59</xm:f>
              <xm:sqref>BJ59</xm:sqref>
            </x14:sparkline>
            <x14:sparkline>
              <xm:f>stack_9p_cp_759_band3!AX60:BI60</xm:f>
              <xm:sqref>BJ60</xm:sqref>
            </x14:sparkline>
            <x14:sparkline>
              <xm:f>stack_9p_cp_759_band3!AX61:BI61</xm:f>
              <xm:sqref>BJ61</xm:sqref>
            </x14:sparkline>
            <x14:sparkline>
              <xm:f>stack_9p_cp_759_band3!AX62:BI62</xm:f>
              <xm:sqref>BJ62</xm:sqref>
            </x14:sparkline>
            <x14:sparkline>
              <xm:f>stack_9p_cp_759_band3!AX63:BI63</xm:f>
              <xm:sqref>BJ63</xm:sqref>
            </x14:sparkline>
            <x14:sparkline>
              <xm:f>stack_9p_cp_759_band3!AX64:BI64</xm:f>
              <xm:sqref>BJ64</xm:sqref>
            </x14:sparkline>
            <x14:sparkline>
              <xm:f>stack_9p_cp_759_band3!AX65:BI65</xm:f>
              <xm:sqref>BJ65</xm:sqref>
            </x14:sparkline>
            <x14:sparkline>
              <xm:f>stack_9p_cp_759_band3!AX66:BI66</xm:f>
              <xm:sqref>BJ66</xm:sqref>
            </x14:sparkline>
            <x14:sparkline>
              <xm:f>stack_9p_cp_759_band3!AX67:BI67</xm:f>
              <xm:sqref>BJ67</xm:sqref>
            </x14:sparkline>
            <x14:sparkline>
              <xm:f>stack_9p_cp_759_band3!AX68:BI68</xm:f>
              <xm:sqref>BJ68</xm:sqref>
            </x14:sparkline>
            <x14:sparkline>
              <xm:f>stack_9p_cp_759_band3!AX70:BI70</xm:f>
              <xm:sqref>BJ70</xm:sqref>
            </x14:sparkline>
            <x14:sparkline>
              <xm:f>stack_9p_cp_759_band3!AX71:BI71</xm:f>
              <xm:sqref>BJ71</xm:sqref>
            </x14:sparkline>
          </x14:sparklines>
        </x14:sparklineGroup>
        <x14:sparklineGroup displayEmptyCellsAs="gap" xr2:uid="{00000000-0003-0000-0000-000002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stack_9p_cp_759_band3!AX57:AX68</xm:f>
              <xm:sqref>AX69</xm:sqref>
            </x14:sparkline>
            <x14:sparkline>
              <xm:f>stack_9p_cp_759_band3!AY57:AY68</xm:f>
              <xm:sqref>AY69</xm:sqref>
            </x14:sparkline>
            <x14:sparkline>
              <xm:f>stack_9p_cp_759_band3!AZ57:AZ68</xm:f>
              <xm:sqref>AZ69</xm:sqref>
            </x14:sparkline>
            <x14:sparkline>
              <xm:f>stack_9p_cp_759_band3!BA57:BA68</xm:f>
              <xm:sqref>BA69</xm:sqref>
            </x14:sparkline>
            <x14:sparkline>
              <xm:f>stack_9p_cp_759_band3!BB57:BB68</xm:f>
              <xm:sqref>BB69</xm:sqref>
            </x14:sparkline>
            <x14:sparkline>
              <xm:f>stack_9p_cp_759_band3!BC57:BC68</xm:f>
              <xm:sqref>BC69</xm:sqref>
            </x14:sparkline>
            <x14:sparkline>
              <xm:f>stack_9p_cp_759_band3!BD57:BD68</xm:f>
              <xm:sqref>BD69</xm:sqref>
            </x14:sparkline>
            <x14:sparkline>
              <xm:f>stack_9p_cp_759_band3!BE57:BE68</xm:f>
              <xm:sqref>BE69</xm:sqref>
            </x14:sparkline>
            <x14:sparkline>
              <xm:f>stack_9p_cp_759_band3!BF57:BF68</xm:f>
              <xm:sqref>BF69</xm:sqref>
            </x14:sparkline>
            <x14:sparkline>
              <xm:f>stack_9p_cp_759_band3!BG57:BG68</xm:f>
              <xm:sqref>BG69</xm:sqref>
            </x14:sparkline>
            <x14:sparkline>
              <xm:f>stack_9p_cp_759_band3!BH57:BH68</xm:f>
              <xm:sqref>BH69</xm:sqref>
            </x14:sparkline>
            <x14:sparkline>
              <xm:f>stack_9p_cp_759_band3!BI57:BI68</xm:f>
              <xm:sqref>BI69</xm:sqref>
            </x14:sparkline>
          </x14:sparklines>
        </x14:sparklineGroup>
        <x14:sparklineGroup displayEmptyCellsAs="gap" xr2:uid="{00000000-0003-0000-0000-000003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stack_9p_cp_759_band3!AX39:AX49</xm:f>
              <xm:sqref>AX50</xm:sqref>
            </x14:sparkline>
            <x14:sparkline>
              <xm:f>stack_9p_cp_759_band3!AY39:AY49</xm:f>
              <xm:sqref>AY50</xm:sqref>
            </x14:sparkline>
            <x14:sparkline>
              <xm:f>stack_9p_cp_759_band3!AZ39:AZ49</xm:f>
              <xm:sqref>AZ50</xm:sqref>
            </x14:sparkline>
            <x14:sparkline>
              <xm:f>stack_9p_cp_759_band3!BA39:BA49</xm:f>
              <xm:sqref>BA50</xm:sqref>
            </x14:sparkline>
            <x14:sparkline>
              <xm:f>stack_9p_cp_759_band3!BB39:BB49</xm:f>
              <xm:sqref>BB50</xm:sqref>
            </x14:sparkline>
            <x14:sparkline>
              <xm:f>stack_9p_cp_759_band3!BC39:BC49</xm:f>
              <xm:sqref>BC50</xm:sqref>
            </x14:sparkline>
            <x14:sparkline>
              <xm:f>stack_9p_cp_759_band3!BD39:BD49</xm:f>
              <xm:sqref>BD50</xm:sqref>
            </x14:sparkline>
            <x14:sparkline>
              <xm:f>stack_9p_cp_759_band3!BE39:BE49</xm:f>
              <xm:sqref>BE50</xm:sqref>
            </x14:sparkline>
            <x14:sparkline>
              <xm:f>stack_9p_cp_759_band3!BF39:BF49</xm:f>
              <xm:sqref>BF50</xm:sqref>
            </x14:sparkline>
            <x14:sparkline>
              <xm:f>stack_9p_cp_759_band3!BG39:BG49</xm:f>
              <xm:sqref>BG50</xm:sqref>
            </x14:sparkline>
            <x14:sparkline>
              <xm:f>stack_9p_cp_759_band3!BH39:BH49</xm:f>
              <xm:sqref>BH50</xm:sqref>
            </x14:sparkline>
            <x14:sparkline>
              <xm:f>stack_9p_cp_759_band3!BI39:BI49</xm:f>
              <xm:sqref>BI50</xm:sqref>
            </x14:sparkline>
            <x14:sparkline>
              <xm:f>stack_9p_cp_759_band3!BJ39:BJ49</xm:f>
              <xm:sqref>BJ50</xm:sqref>
            </x14:sparkline>
            <x14:sparkline>
              <xm:f>stack_9p_cp_759_band3!BK39:BK49</xm:f>
              <xm:sqref>BK50</xm:sqref>
            </x14:sparkline>
          </x14:sparklines>
        </x14:sparklineGroup>
        <x14:sparklineGroup displayEmptyCellsAs="gap" xr2:uid="{00000000-0003-0000-0000-000004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stack_9p_cp_759_band3!AX39:BH39</xm:f>
              <xm:sqref>BI39</xm:sqref>
            </x14:sparkline>
            <x14:sparkline>
              <xm:f>stack_9p_cp_759_band3!AX40:BH40</xm:f>
              <xm:sqref>BI40</xm:sqref>
            </x14:sparkline>
            <x14:sparkline>
              <xm:f>stack_9p_cp_759_band3!AX41:BH41</xm:f>
              <xm:sqref>BI41</xm:sqref>
            </x14:sparkline>
            <x14:sparkline>
              <xm:f>stack_9p_cp_759_band3!AX42:BH42</xm:f>
              <xm:sqref>BI42</xm:sqref>
            </x14:sparkline>
            <x14:sparkline>
              <xm:f>stack_9p_cp_759_band3!AX43:BH43</xm:f>
              <xm:sqref>BI43</xm:sqref>
            </x14:sparkline>
            <x14:sparkline>
              <xm:f>stack_9p_cp_759_band3!AX44:BH44</xm:f>
              <xm:sqref>BI44</xm:sqref>
            </x14:sparkline>
            <x14:sparkline>
              <xm:f>stack_9p_cp_759_band3!AX45:BH45</xm:f>
              <xm:sqref>BI45</xm:sqref>
            </x14:sparkline>
            <x14:sparkline>
              <xm:f>stack_9p_cp_759_band3!AX46:BH46</xm:f>
              <xm:sqref>BI46</xm:sqref>
            </x14:sparkline>
            <x14:sparkline>
              <xm:f>stack_9p_cp_759_band3!AX47:BH47</xm:f>
              <xm:sqref>BI47</xm:sqref>
            </x14:sparkline>
            <x14:sparkline>
              <xm:f>stack_9p_cp_759_band3!AX48:BH48</xm:f>
              <xm:sqref>BI48</xm:sqref>
            </x14:sparkline>
            <x14:sparkline>
              <xm:f>stack_9p_cp_759_band3!AX49:BH49</xm:f>
              <xm:sqref>BI49</xm:sqref>
            </x14:sparkline>
            <x14:sparkline>
              <xm:f>stack_9p_cp_759_band3!AX51:BH51</xm:f>
              <xm:sqref>BI51</xm:sqref>
            </x14:sparkline>
            <x14:sparkline>
              <xm:f>stack_9p_cp_759_band3!AX52:BH52</xm:f>
              <xm:sqref>BI52</xm:sqref>
            </x14:sparkline>
          </x14:sparklines>
        </x14:sparklineGroup>
        <x14:sparklineGroup displayEmptyCellsAs="gap" xr2:uid="{00000000-0003-0000-0000-000005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stack_9p_cp_759_band3!AX22:BG22</xm:f>
              <xm:sqref>BH22</xm:sqref>
            </x14:sparkline>
            <x14:sparkline>
              <xm:f>stack_9p_cp_759_band3!AX23:BG23</xm:f>
              <xm:sqref>BH23</xm:sqref>
            </x14:sparkline>
            <x14:sparkline>
              <xm:f>stack_9p_cp_759_band3!AX24:BG24</xm:f>
              <xm:sqref>BH24</xm:sqref>
            </x14:sparkline>
            <x14:sparkline>
              <xm:f>stack_9p_cp_759_band3!AX25:BG25</xm:f>
              <xm:sqref>BH25</xm:sqref>
            </x14:sparkline>
            <x14:sparkline>
              <xm:f>stack_9p_cp_759_band3!AX26:BG26</xm:f>
              <xm:sqref>BH26</xm:sqref>
            </x14:sparkline>
            <x14:sparkline>
              <xm:f>stack_9p_cp_759_band3!AX27:BG27</xm:f>
              <xm:sqref>BH27</xm:sqref>
            </x14:sparkline>
            <x14:sparkline>
              <xm:f>stack_9p_cp_759_band3!AX28:BG28</xm:f>
              <xm:sqref>BH28</xm:sqref>
            </x14:sparkline>
            <x14:sparkline>
              <xm:f>stack_9p_cp_759_band3!AX29:BG29</xm:f>
              <xm:sqref>BH29</xm:sqref>
            </x14:sparkline>
            <x14:sparkline>
              <xm:f>stack_9p_cp_759_band3!AX30:BG30</xm:f>
              <xm:sqref>BH30</xm:sqref>
            </x14:sparkline>
            <x14:sparkline>
              <xm:f>stack_9p_cp_759_band3!AX31:BG31</xm:f>
              <xm:sqref>BH31</xm:sqref>
            </x14:sparkline>
            <x14:sparkline>
              <xm:f>stack_9p_cp_759_band3!AX33:BG33</xm:f>
              <xm:sqref>BH33</xm:sqref>
            </x14:sparkline>
            <x14:sparkline>
              <xm:f>stack_9p_cp_759_band3!AX34:BG34</xm:f>
              <xm:sqref>BH34</xm:sqref>
            </x14:sparkline>
          </x14:sparklines>
        </x14:sparklineGroup>
        <x14:sparklineGroup displayEmptyCellsAs="gap" xr2:uid="{00000000-0003-0000-0000-000006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stack_9p_cp_759_band3!AX22:AX31</xm:f>
              <xm:sqref>AX32</xm:sqref>
            </x14:sparkline>
            <x14:sparkline>
              <xm:f>stack_9p_cp_759_band3!AY22:AY31</xm:f>
              <xm:sqref>AY32</xm:sqref>
            </x14:sparkline>
            <x14:sparkline>
              <xm:f>stack_9p_cp_759_band3!AZ22:AZ31</xm:f>
              <xm:sqref>AZ32</xm:sqref>
            </x14:sparkline>
            <x14:sparkline>
              <xm:f>stack_9p_cp_759_band3!BA22:BA31</xm:f>
              <xm:sqref>BA32</xm:sqref>
            </x14:sparkline>
            <x14:sparkline>
              <xm:f>stack_9p_cp_759_band3!BB22:BB31</xm:f>
              <xm:sqref>BB32</xm:sqref>
            </x14:sparkline>
            <x14:sparkline>
              <xm:f>stack_9p_cp_759_band3!BC22:BC31</xm:f>
              <xm:sqref>BC32</xm:sqref>
            </x14:sparkline>
            <x14:sparkline>
              <xm:f>stack_9p_cp_759_band3!BD22:BD31</xm:f>
              <xm:sqref>BD32</xm:sqref>
            </x14:sparkline>
            <x14:sparkline>
              <xm:f>stack_9p_cp_759_band3!BE22:BE31</xm:f>
              <xm:sqref>BE32</xm:sqref>
            </x14:sparkline>
            <x14:sparkline>
              <xm:f>stack_9p_cp_759_band3!BF22:BF31</xm:f>
              <xm:sqref>BF32</xm:sqref>
            </x14:sparkline>
            <x14:sparkline>
              <xm:f>stack_9p_cp_759_band3!BG22:BG31</xm:f>
              <xm:sqref>BG32</xm:sqref>
            </x14:sparkline>
            <x14:sparkline>
              <xm:f>stack_9p_cp_759_band3!BH22:BH31</xm:f>
              <xm:sqref>BH32</xm:sqref>
            </x14:sparkline>
            <x14:sparkline>
              <xm:f>stack_9p_cp_759_band3!BI22:BI31</xm:f>
              <xm:sqref>BI32</xm:sqref>
            </x14:sparkline>
            <x14:sparkline>
              <xm:f>stack_9p_cp_759_band3!BJ22:BJ31</xm:f>
              <xm:sqref>BJ32</xm:sqref>
            </x14:sparkline>
          </x14:sparklines>
        </x14:sparklineGroup>
        <x14:sparklineGroup displayEmptyCellsAs="gap" xr2:uid="{00000000-0003-0000-0000-000007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stack_9p_cp_759_band3!AA3:AI3</xm:f>
              <xm:sqref>AJ3</xm:sqref>
            </x14:sparkline>
            <x14:sparkline>
              <xm:f>stack_9p_cp_759_band3!AA4:AI4</xm:f>
              <xm:sqref>AJ4</xm:sqref>
            </x14:sparkline>
            <x14:sparkline>
              <xm:f>stack_9p_cp_759_band3!AA5:AI5</xm:f>
              <xm:sqref>AJ5</xm:sqref>
            </x14:sparkline>
            <x14:sparkline>
              <xm:f>stack_9p_cp_759_band3!AA6:AI6</xm:f>
              <xm:sqref>AJ6</xm:sqref>
            </x14:sparkline>
            <x14:sparkline>
              <xm:f>stack_9p_cp_759_band3!AA7:AI7</xm:f>
              <xm:sqref>AJ7</xm:sqref>
            </x14:sparkline>
            <x14:sparkline>
              <xm:f>stack_9p_cp_759_band3!AA8:AI8</xm:f>
              <xm:sqref>AJ8</xm:sqref>
            </x14:sparkline>
            <x14:sparkline>
              <xm:f>stack_9p_cp_759_band3!AA9:AI9</xm:f>
              <xm:sqref>AJ9</xm:sqref>
            </x14:sparkline>
            <x14:sparkline>
              <xm:f>stack_9p_cp_759_band3!AA10:AI10</xm:f>
              <xm:sqref>AJ10</xm:sqref>
            </x14:sparkline>
            <x14:sparkline>
              <xm:f>stack_9p_cp_759_band3!AA11:AI11</xm:f>
              <xm:sqref>AJ11</xm:sqref>
            </x14:sparkline>
            <x14:sparkline>
              <xm:f>stack_9p_cp_759_band3!AA12:AI12</xm:f>
              <xm:sqref>AJ12</xm:sqref>
            </x14:sparkline>
            <x14:sparkline>
              <xm:f>stack_9p_cp_759_band3!AA13:AI13</xm:f>
              <xm:sqref>AJ13</xm:sqref>
            </x14:sparkline>
            <x14:sparkline>
              <xm:f>stack_9p_cp_759_band3!AA14:AI14</xm:f>
              <xm:sqref>AJ14</xm:sqref>
            </x14:sparkline>
            <x14:sparkline>
              <xm:f>stack_9p_cp_759_band3!AA15:AI15</xm:f>
              <xm:sqref>AJ15</xm:sqref>
            </x14:sparkline>
            <x14:sparkline>
              <xm:f>stack_9p_cp_759_band3!AA17:AI17</xm:f>
              <xm:sqref>AJ17</xm:sqref>
            </x14:sparkline>
            <x14:sparkline>
              <xm:f>stack_9p_cp_759_band3!AA18:AI18</xm:f>
              <xm:sqref>AJ18</xm:sqref>
            </x14:sparkline>
          </x14:sparklines>
        </x14:sparklineGroup>
        <x14:sparklineGroup displayEmptyCellsAs="gap" xr2:uid="{00000000-0003-0000-0000-000008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stack_9p_cp_759_band3!AA3:AA15</xm:f>
              <xm:sqref>AA16</xm:sqref>
            </x14:sparkline>
            <x14:sparkline>
              <xm:f>stack_9p_cp_759_band3!AB3:AB15</xm:f>
              <xm:sqref>AB16</xm:sqref>
            </x14:sparkline>
            <x14:sparkline>
              <xm:f>stack_9p_cp_759_band3!AC3:AC15</xm:f>
              <xm:sqref>AC16</xm:sqref>
            </x14:sparkline>
            <x14:sparkline>
              <xm:f>stack_9p_cp_759_band3!AD3:AD15</xm:f>
              <xm:sqref>AD16</xm:sqref>
            </x14:sparkline>
            <x14:sparkline>
              <xm:f>stack_9p_cp_759_band3!AE3:AE15</xm:f>
              <xm:sqref>AE16</xm:sqref>
            </x14:sparkline>
            <x14:sparkline>
              <xm:f>stack_9p_cp_759_band3!AF3:AF15</xm:f>
              <xm:sqref>AF16</xm:sqref>
            </x14:sparkline>
            <x14:sparkline>
              <xm:f>stack_9p_cp_759_band3!AG3:AG15</xm:f>
              <xm:sqref>AG16</xm:sqref>
            </x14:sparkline>
            <x14:sparkline>
              <xm:f>stack_9p_cp_759_band3!AH3:AH15</xm:f>
              <xm:sqref>AH16</xm:sqref>
            </x14:sparkline>
            <x14:sparkline>
              <xm:f>stack_9p_cp_759_band3!AI3:AI15</xm:f>
              <xm:sqref>AI16</xm:sqref>
            </x14:sparkline>
            <x14:sparkline>
              <xm:f>stack_9p_cp_759_band3!AJ3:AJ15</xm:f>
              <xm:sqref>AJ16</xm:sqref>
            </x14:sparkline>
            <x14:sparkline>
              <xm:f>stack_9p_cp_759_band3!AK3:AK15</xm:f>
              <xm:sqref>AK16</xm:sqref>
            </x14:sparkline>
            <x14:sparkline>
              <xm:f>stack_9p_cp_759_band3!AL3:AL15</xm:f>
              <xm:sqref>AL16</xm:sqref>
            </x14:sparkline>
            <x14:sparkline>
              <xm:f>stack_9p_cp_759_band3!AM3:AM15</xm:f>
              <xm:sqref>AM16</xm:sqref>
            </x14:sparkline>
            <x14:sparkline>
              <xm:f>stack_9p_cp_759_band3!AN3:AN15</xm:f>
              <xm:sqref>AN16</xm:sqref>
            </x14:sparkline>
            <x14:sparkline>
              <xm:f>stack_9p_cp_759_band3!AO3:AO15</xm:f>
              <xm:sqref>AO16</xm:sqref>
            </x14:sparkline>
            <x14:sparkline>
              <xm:f>stack_9p_cp_759_band3!AP3:AP15</xm:f>
              <xm:sqref>AP16</xm:sqref>
            </x14:sparkline>
            <x14:sparkline>
              <xm:f>stack_9p_cp_759_band3!AQ3:AQ15</xm:f>
              <xm:sqref>AQ16</xm:sqref>
            </x14:sparkline>
            <x14:sparkline>
              <xm:f>stack_9p_cp_759_band3!AR3:AR15</xm:f>
              <xm:sqref>AR16</xm:sqref>
            </x14:sparkline>
            <x14:sparkline>
              <xm:f>stack_9p_cp_759_band3!AS3:AS15</xm:f>
              <xm:sqref>AS16</xm:sqref>
            </x14:sparkline>
            <x14:sparkline>
              <xm:f>stack_9p_cp_759_band3!AT3:AT15</xm:f>
              <xm:sqref>AT16</xm:sqref>
            </x14:sparkline>
            <x14:sparkline>
              <xm:f>stack_9p_cp_759_band3!AU3:AU15</xm:f>
              <xm:sqref>AU16</xm:sqref>
            </x14:sparkline>
            <x14:sparkline>
              <xm:f>stack_9p_cp_759_band3!AV3:AV15</xm:f>
              <xm:sqref>AV16</xm:sqref>
            </x14:sparkline>
          </x14:sparklines>
        </x14:sparklineGroup>
        <x14:sparklineGroup displayEmptyCellsAs="gap" xr2:uid="{00000000-0003-0000-0000-000009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stack_9p_cp_759_band3!AA57:AL57</xm:f>
              <xm:sqref>AM57</xm:sqref>
            </x14:sparkline>
            <x14:sparkline>
              <xm:f>stack_9p_cp_759_band3!AA58:AL58</xm:f>
              <xm:sqref>AM58</xm:sqref>
            </x14:sparkline>
            <x14:sparkline>
              <xm:f>stack_9p_cp_759_band3!AA59:AL59</xm:f>
              <xm:sqref>AM59</xm:sqref>
            </x14:sparkline>
            <x14:sparkline>
              <xm:f>stack_9p_cp_759_band3!AA60:AL60</xm:f>
              <xm:sqref>AM60</xm:sqref>
            </x14:sparkline>
            <x14:sparkline>
              <xm:f>stack_9p_cp_759_band3!AA61:AL61</xm:f>
              <xm:sqref>AM61</xm:sqref>
            </x14:sparkline>
            <x14:sparkline>
              <xm:f>stack_9p_cp_759_band3!AA62:AL62</xm:f>
              <xm:sqref>AM62</xm:sqref>
            </x14:sparkline>
            <x14:sparkline>
              <xm:f>stack_9p_cp_759_band3!AA63:AL63</xm:f>
              <xm:sqref>AM63</xm:sqref>
            </x14:sparkline>
            <x14:sparkline>
              <xm:f>stack_9p_cp_759_band3!AA64:AL64</xm:f>
              <xm:sqref>AM64</xm:sqref>
            </x14:sparkline>
            <x14:sparkline>
              <xm:f>stack_9p_cp_759_band3!AA65:AL65</xm:f>
              <xm:sqref>AM65</xm:sqref>
            </x14:sparkline>
            <x14:sparkline>
              <xm:f>stack_9p_cp_759_band3!AA66:AL66</xm:f>
              <xm:sqref>AM66</xm:sqref>
            </x14:sparkline>
            <x14:sparkline>
              <xm:f>stack_9p_cp_759_band3!AA67:AL67</xm:f>
              <xm:sqref>AM67</xm:sqref>
            </x14:sparkline>
            <x14:sparkline>
              <xm:f>stack_9p_cp_759_band3!AA68:AL68</xm:f>
              <xm:sqref>AM68</xm:sqref>
            </x14:sparkline>
            <x14:sparkline>
              <xm:f>stack_9p_cp_759_band3!AA70:AL70</xm:f>
              <xm:sqref>AM70</xm:sqref>
            </x14:sparkline>
            <x14:sparkline>
              <xm:f>stack_9p_cp_759_band3!AA71:AL71</xm:f>
              <xm:sqref>AM71</xm:sqref>
            </x14:sparkline>
          </x14:sparklines>
        </x14:sparklineGroup>
        <x14:sparklineGroup displayEmptyCellsAs="gap" xr2:uid="{00000000-0003-0000-0000-00000A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stack_9p_cp_759_band3!AA57:AA68</xm:f>
              <xm:sqref>AA69</xm:sqref>
            </x14:sparkline>
            <x14:sparkline>
              <xm:f>stack_9p_cp_759_band3!AB57:AB68</xm:f>
              <xm:sqref>AB69</xm:sqref>
            </x14:sparkline>
            <x14:sparkline>
              <xm:f>stack_9p_cp_759_band3!AC57:AC68</xm:f>
              <xm:sqref>AC69</xm:sqref>
            </x14:sparkline>
            <x14:sparkline>
              <xm:f>stack_9p_cp_759_band3!AD57:AD68</xm:f>
              <xm:sqref>AD69</xm:sqref>
            </x14:sparkline>
            <x14:sparkline>
              <xm:f>stack_9p_cp_759_band3!AE57:AE68</xm:f>
              <xm:sqref>AE69</xm:sqref>
            </x14:sparkline>
            <x14:sparkline>
              <xm:f>stack_9p_cp_759_band3!AF57:AF68</xm:f>
              <xm:sqref>AF69</xm:sqref>
            </x14:sparkline>
            <x14:sparkline>
              <xm:f>stack_9p_cp_759_band3!AG57:AG68</xm:f>
              <xm:sqref>AG69</xm:sqref>
            </x14:sparkline>
            <x14:sparkline>
              <xm:f>stack_9p_cp_759_band3!AH57:AH68</xm:f>
              <xm:sqref>AH69</xm:sqref>
            </x14:sparkline>
            <x14:sparkline>
              <xm:f>stack_9p_cp_759_band3!AI57:AI68</xm:f>
              <xm:sqref>AI69</xm:sqref>
            </x14:sparkline>
            <x14:sparkline>
              <xm:f>stack_9p_cp_759_band3!AJ57:AJ68</xm:f>
              <xm:sqref>AJ69</xm:sqref>
            </x14:sparkline>
            <x14:sparkline>
              <xm:f>stack_9p_cp_759_band3!AK57:AK68</xm:f>
              <xm:sqref>AK69</xm:sqref>
            </x14:sparkline>
            <x14:sparkline>
              <xm:f>stack_9p_cp_759_band3!AL57:AL68</xm:f>
              <xm:sqref>AL69</xm:sqref>
            </x14:sparkline>
            <x14:sparkline>
              <xm:f>stack_9p_cp_759_band3!AM57:AM68</xm:f>
              <xm:sqref>AM69</xm:sqref>
            </x14:sparkline>
            <x14:sparkline>
              <xm:f>stack_9p_cp_759_band3!AN57:AN68</xm:f>
              <xm:sqref>AN69</xm:sqref>
            </x14:sparkline>
            <x14:sparkline>
              <xm:f>stack_9p_cp_759_band3!AO57:AO68</xm:f>
              <xm:sqref>AO69</xm:sqref>
            </x14:sparkline>
            <x14:sparkline>
              <xm:f>stack_9p_cp_759_band3!AP57:AP68</xm:f>
              <xm:sqref>AP69</xm:sqref>
            </x14:sparkline>
            <x14:sparkline>
              <xm:f>stack_9p_cp_759_band3!AQ57:AQ68</xm:f>
              <xm:sqref>AQ69</xm:sqref>
            </x14:sparkline>
            <x14:sparkline>
              <xm:f>stack_9p_cp_759_band3!AR57:AR68</xm:f>
              <xm:sqref>AR69</xm:sqref>
            </x14:sparkline>
            <x14:sparkline>
              <xm:f>stack_9p_cp_759_band3!AS57:AS68</xm:f>
              <xm:sqref>AS69</xm:sqref>
            </x14:sparkline>
            <x14:sparkline>
              <xm:f>stack_9p_cp_759_band3!AT57:AT68</xm:f>
              <xm:sqref>AT69</xm:sqref>
            </x14:sparkline>
            <x14:sparkline>
              <xm:f>stack_9p_cp_759_band3!AU57:AU68</xm:f>
              <xm:sqref>AU69</xm:sqref>
            </x14:sparkline>
          </x14:sparklines>
        </x14:sparklineGroup>
        <x14:sparklineGroup displayEmptyCellsAs="gap" xr2:uid="{00000000-0003-0000-0000-00000B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stack_9p_cp_759_band3!AA39:AA49</xm:f>
              <xm:sqref>AA50</xm:sqref>
            </x14:sparkline>
            <x14:sparkline>
              <xm:f>stack_9p_cp_759_band3!AB39:AB49</xm:f>
              <xm:sqref>AB50</xm:sqref>
            </x14:sparkline>
            <x14:sparkline>
              <xm:f>stack_9p_cp_759_band3!AC39:AC49</xm:f>
              <xm:sqref>AC50</xm:sqref>
            </x14:sparkline>
            <x14:sparkline>
              <xm:f>stack_9p_cp_759_band3!AD39:AD49</xm:f>
              <xm:sqref>AD50</xm:sqref>
            </x14:sparkline>
            <x14:sparkline>
              <xm:f>stack_9p_cp_759_band3!AE39:AE49</xm:f>
              <xm:sqref>AE50</xm:sqref>
            </x14:sparkline>
            <x14:sparkline>
              <xm:f>stack_9p_cp_759_band3!AF39:AF49</xm:f>
              <xm:sqref>AF50</xm:sqref>
            </x14:sparkline>
            <x14:sparkline>
              <xm:f>stack_9p_cp_759_band3!AG39:AG49</xm:f>
              <xm:sqref>AG50</xm:sqref>
            </x14:sparkline>
            <x14:sparkline>
              <xm:f>stack_9p_cp_759_band3!AH39:AH49</xm:f>
              <xm:sqref>AH50</xm:sqref>
            </x14:sparkline>
            <x14:sparkline>
              <xm:f>stack_9p_cp_759_band3!AI39:AI49</xm:f>
              <xm:sqref>AI50</xm:sqref>
            </x14:sparkline>
            <x14:sparkline>
              <xm:f>stack_9p_cp_759_band3!AJ39:AJ49</xm:f>
              <xm:sqref>AJ50</xm:sqref>
            </x14:sparkline>
            <x14:sparkline>
              <xm:f>stack_9p_cp_759_band3!AK39:AK49</xm:f>
              <xm:sqref>AK50</xm:sqref>
            </x14:sparkline>
          </x14:sparklines>
        </x14:sparklineGroup>
        <x14:sparklineGroup displayEmptyCellsAs="gap" xr2:uid="{00000000-0003-0000-0000-00000C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stack_9p_cp_759_band3!AA39:AK39</xm:f>
              <xm:sqref>AL39</xm:sqref>
            </x14:sparkline>
            <x14:sparkline>
              <xm:f>stack_9p_cp_759_band3!AA40:AK40</xm:f>
              <xm:sqref>AL40</xm:sqref>
            </x14:sparkline>
            <x14:sparkline>
              <xm:f>stack_9p_cp_759_band3!AA41:AK41</xm:f>
              <xm:sqref>AL41</xm:sqref>
            </x14:sparkline>
            <x14:sparkline>
              <xm:f>stack_9p_cp_759_band3!AA42:AK42</xm:f>
              <xm:sqref>AL42</xm:sqref>
            </x14:sparkline>
            <x14:sparkline>
              <xm:f>stack_9p_cp_759_band3!AA43:AK43</xm:f>
              <xm:sqref>AL43</xm:sqref>
            </x14:sparkline>
            <x14:sparkline>
              <xm:f>stack_9p_cp_759_band3!AA44:AK44</xm:f>
              <xm:sqref>AL44</xm:sqref>
            </x14:sparkline>
            <x14:sparkline>
              <xm:f>stack_9p_cp_759_band3!AA45:AK45</xm:f>
              <xm:sqref>AL45</xm:sqref>
            </x14:sparkline>
            <x14:sparkline>
              <xm:f>stack_9p_cp_759_band3!AA46:AK46</xm:f>
              <xm:sqref>AL46</xm:sqref>
            </x14:sparkline>
            <x14:sparkline>
              <xm:f>stack_9p_cp_759_band3!AA47:AK47</xm:f>
              <xm:sqref>AL47</xm:sqref>
            </x14:sparkline>
            <x14:sparkline>
              <xm:f>stack_9p_cp_759_band3!AA48:AK48</xm:f>
              <xm:sqref>AL48</xm:sqref>
            </x14:sparkline>
            <x14:sparkline>
              <xm:f>stack_9p_cp_759_band3!AA49:AK49</xm:f>
              <xm:sqref>AL49</xm:sqref>
            </x14:sparkline>
            <x14:sparkline>
              <xm:f>stack_9p_cp_759_band3!AA50:AK50</xm:f>
              <xm:sqref>AL50</xm:sqref>
            </x14:sparkline>
            <x14:sparkline>
              <xm:f>stack_9p_cp_759_band3!AA51:AK51</xm:f>
              <xm:sqref>AL51</xm:sqref>
            </x14:sparkline>
            <x14:sparkline>
              <xm:f>stack_9p_cp_759_band3!AA52:AK52</xm:f>
              <xm:sqref>AL52</xm:sqref>
            </x14:sparkline>
          </x14:sparklines>
        </x14:sparklineGroup>
        <x14:sparklineGroup displayEmptyCellsAs="gap" xr2:uid="{00000000-0003-0000-0000-00000D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stack_9p_cp_759_band3!AA22:AA31</xm:f>
              <xm:sqref>AA32</xm:sqref>
            </x14:sparkline>
            <x14:sparkline>
              <xm:f>stack_9p_cp_759_band3!AB22:AB31</xm:f>
              <xm:sqref>AB32</xm:sqref>
            </x14:sparkline>
            <x14:sparkline>
              <xm:f>stack_9p_cp_759_band3!AC22:AC31</xm:f>
              <xm:sqref>AC32</xm:sqref>
            </x14:sparkline>
            <x14:sparkline>
              <xm:f>stack_9p_cp_759_band3!AD22:AD31</xm:f>
              <xm:sqref>AD32</xm:sqref>
            </x14:sparkline>
            <x14:sparkline>
              <xm:f>stack_9p_cp_759_band3!AE22:AE31</xm:f>
              <xm:sqref>AE32</xm:sqref>
            </x14:sparkline>
            <x14:sparkline>
              <xm:f>stack_9p_cp_759_band3!AF22:AF31</xm:f>
              <xm:sqref>AF32</xm:sqref>
            </x14:sparkline>
            <x14:sparkline>
              <xm:f>stack_9p_cp_759_band3!AG22:AG31</xm:f>
              <xm:sqref>AG32</xm:sqref>
            </x14:sparkline>
            <x14:sparkline>
              <xm:f>stack_9p_cp_759_band3!AH22:AH31</xm:f>
              <xm:sqref>AH32</xm:sqref>
            </x14:sparkline>
            <x14:sparkline>
              <xm:f>stack_9p_cp_759_band3!AI22:AI31</xm:f>
              <xm:sqref>AI32</xm:sqref>
            </x14:sparkline>
            <x14:sparkline>
              <xm:f>stack_9p_cp_759_band3!AJ22:AJ31</xm:f>
              <xm:sqref>AJ32</xm:sqref>
            </x14:sparkline>
          </x14:sparklines>
        </x14:sparklineGroup>
        <x14:sparklineGroup displayEmptyCellsAs="gap" xr2:uid="{00000000-0003-0000-0000-00000E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stack_9p_cp_759_band3!AX3:BF3</xm:f>
              <xm:sqref>BG3</xm:sqref>
            </x14:sparkline>
            <x14:sparkline>
              <xm:f>stack_9p_cp_759_band3!AX4:BF4</xm:f>
              <xm:sqref>BG4</xm:sqref>
            </x14:sparkline>
            <x14:sparkline>
              <xm:f>stack_9p_cp_759_band3!AX5:BF5</xm:f>
              <xm:sqref>BG5</xm:sqref>
            </x14:sparkline>
            <x14:sparkline>
              <xm:f>stack_9p_cp_759_band3!AX6:BF6</xm:f>
              <xm:sqref>BG6</xm:sqref>
            </x14:sparkline>
            <x14:sparkline>
              <xm:f>stack_9p_cp_759_band3!AX7:BF7</xm:f>
              <xm:sqref>BG7</xm:sqref>
            </x14:sparkline>
            <x14:sparkline>
              <xm:f>stack_9p_cp_759_band3!AX8:BF8</xm:f>
              <xm:sqref>BG8</xm:sqref>
            </x14:sparkline>
            <x14:sparkline>
              <xm:f>stack_9p_cp_759_band3!AX9:BF9</xm:f>
              <xm:sqref>BG9</xm:sqref>
            </x14:sparkline>
            <x14:sparkline>
              <xm:f>stack_9p_cp_759_band3!AX10:BF10</xm:f>
              <xm:sqref>BG10</xm:sqref>
            </x14:sparkline>
            <x14:sparkline>
              <xm:f>stack_9p_cp_759_band3!AX11:BF11</xm:f>
              <xm:sqref>BG11</xm:sqref>
            </x14:sparkline>
            <x14:sparkline>
              <xm:f>stack_9p_cp_759_band3!AX12:BF12</xm:f>
              <xm:sqref>BG12</xm:sqref>
            </x14:sparkline>
            <x14:sparkline>
              <xm:f>stack_9p_cp_759_band3!AX13:BF13</xm:f>
              <xm:sqref>BG13</xm:sqref>
            </x14:sparkline>
            <x14:sparkline>
              <xm:f>stack_9p_cp_759_band3!AX14:BF14</xm:f>
              <xm:sqref>BG14</xm:sqref>
            </x14:sparkline>
            <x14:sparkline>
              <xm:f>stack_9p_cp_759_band3!AX15:BF15</xm:f>
              <xm:sqref>BG15</xm:sqref>
            </x14:sparkline>
            <x14:sparkline>
              <xm:f>stack_9p_cp_759_band3!AX17:BF17</xm:f>
              <xm:sqref>BG17</xm:sqref>
            </x14:sparkline>
            <x14:sparkline>
              <xm:f>stack_9p_cp_759_band3!AX18:BF18</xm:f>
              <xm:sqref>BG18</xm:sqref>
            </x14:sparkline>
          </x14:sparklines>
        </x14:sparklineGroup>
        <x14:sparklineGroup displayEmptyCellsAs="gap" xr2:uid="{00000000-0003-0000-0000-00000F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stack_9p_cp_759_band3!AA22:AJ22</xm:f>
              <xm:sqref>AK22</xm:sqref>
            </x14:sparkline>
            <x14:sparkline>
              <xm:f>stack_9p_cp_759_band3!AA23:AJ23</xm:f>
              <xm:sqref>AK23</xm:sqref>
            </x14:sparkline>
            <x14:sparkline>
              <xm:f>stack_9p_cp_759_band3!AA24:AJ24</xm:f>
              <xm:sqref>AK24</xm:sqref>
            </x14:sparkline>
            <x14:sparkline>
              <xm:f>stack_9p_cp_759_band3!AA25:AJ25</xm:f>
              <xm:sqref>AK25</xm:sqref>
            </x14:sparkline>
            <x14:sparkline>
              <xm:f>stack_9p_cp_759_band3!AA26:AJ26</xm:f>
              <xm:sqref>AK26</xm:sqref>
            </x14:sparkline>
            <x14:sparkline>
              <xm:f>stack_9p_cp_759_band3!AA27:AJ27</xm:f>
              <xm:sqref>AK27</xm:sqref>
            </x14:sparkline>
            <x14:sparkline>
              <xm:f>stack_9p_cp_759_band3!AA28:AJ28</xm:f>
              <xm:sqref>AK28</xm:sqref>
            </x14:sparkline>
            <x14:sparkline>
              <xm:f>stack_9p_cp_759_band3!AA29:AJ29</xm:f>
              <xm:sqref>AK29</xm:sqref>
            </x14:sparkline>
            <x14:sparkline>
              <xm:f>stack_9p_cp_759_band3!AA30:AJ30</xm:f>
              <xm:sqref>AK30</xm:sqref>
            </x14:sparkline>
            <x14:sparkline>
              <xm:f>stack_9p_cp_759_band3!AA31:AJ31</xm:f>
              <xm:sqref>AK31</xm:sqref>
            </x14:sparkline>
            <x14:sparkline>
              <xm:f>stack_9p_cp_759_band3!AA32:AJ32</xm:f>
              <xm:sqref>AK32</xm:sqref>
            </x14:sparkline>
            <x14:sparkline>
              <xm:f>stack_9p_cp_759_band3!AA33:AJ33</xm:f>
              <xm:sqref>AK33</xm:sqref>
            </x14:sparkline>
            <x14:sparkline>
              <xm:f>stack_9p_cp_759_band3!AA34:AJ34</xm:f>
              <xm:sqref>AK34</xm:sqref>
            </x14:sparkline>
          </x14:sparklines>
        </x14:sparklineGroup>
        <x14:sparklineGroup displayEmptyCellsAs="gap" xr2:uid="{00000000-0003-0000-0000-00001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stack_9p_cp_759_band3!AX3:AX15</xm:f>
              <xm:sqref>AX16</xm:sqref>
            </x14:sparkline>
            <x14:sparkline>
              <xm:f>stack_9p_cp_759_band3!AY3:AY15</xm:f>
              <xm:sqref>AY16</xm:sqref>
            </x14:sparkline>
            <x14:sparkline>
              <xm:f>stack_9p_cp_759_band3!AZ3:AZ15</xm:f>
              <xm:sqref>AZ16</xm:sqref>
            </x14:sparkline>
            <x14:sparkline>
              <xm:f>stack_9p_cp_759_band3!BA3:BA15</xm:f>
              <xm:sqref>BA16</xm:sqref>
            </x14:sparkline>
            <x14:sparkline>
              <xm:f>stack_9p_cp_759_band3!BB3:BB15</xm:f>
              <xm:sqref>BB16</xm:sqref>
            </x14:sparkline>
            <x14:sparkline>
              <xm:f>stack_9p_cp_759_band3!BC3:BC15</xm:f>
              <xm:sqref>BC16</xm:sqref>
            </x14:sparkline>
            <x14:sparkline>
              <xm:f>stack_9p_cp_759_band3!BD3:BD15</xm:f>
              <xm:sqref>BD16</xm:sqref>
            </x14:sparkline>
            <x14:sparkline>
              <xm:f>stack_9p_cp_759_band3!BE3:BE15</xm:f>
              <xm:sqref>BE16</xm:sqref>
            </x14:sparkline>
            <x14:sparkline>
              <xm:f>stack_9p_cp_759_band3!BF3:BF15</xm:f>
              <xm:sqref>BF16</xm:sqref>
            </x14:sparkline>
            <x14:sparkline>
              <xm:f>stack_9p_cp_759_band3!BG3:BG15</xm:f>
              <xm:sqref>BG16</xm:sqref>
            </x14:sparkline>
            <x14:sparkline>
              <xm:f>stack_9p_cp_759_band3!BH3:BH15</xm:f>
              <xm:sqref>BH16</xm:sqref>
            </x14:sparkline>
            <x14:sparkline>
              <xm:f>stack_9p_cp_759_band3!BI3:BI15</xm:f>
              <xm:sqref>BI16</xm:sqref>
            </x14:sparkline>
          </x14:sparklines>
        </x14:sparklineGroup>
        <x14:sparklineGroup manualMax="0" manualMin="0" displayEmptyCellsAs="gap" xr2:uid="{00000000-0003-0000-0000-00001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stack_9p_cp_759_band3!B3:N3</xm:f>
              <xm:sqref>P3</xm:sqref>
            </x14:sparkline>
            <x14:sparkline>
              <xm:f>stack_9p_cp_759_band3!B4:N4</xm:f>
              <xm:sqref>P4</xm:sqref>
            </x14:sparkline>
            <x14:sparkline>
              <xm:f>stack_9p_cp_759_band3!B5:N5</xm:f>
              <xm:sqref>P5</xm:sqref>
            </x14:sparkline>
            <x14:sparkline>
              <xm:f>stack_9p_cp_759_band3!B6:N6</xm:f>
              <xm:sqref>P6</xm:sqref>
            </x14:sparkline>
            <x14:sparkline>
              <xm:f>stack_9p_cp_759_band3!B7:N7</xm:f>
              <xm:sqref>P7</xm:sqref>
            </x14:sparkline>
            <x14:sparkline>
              <xm:f>stack_9p_cp_759_band3!B8:N8</xm:f>
              <xm:sqref>P8</xm:sqref>
            </x14:sparkline>
            <x14:sparkline>
              <xm:f>stack_9p_cp_759_band3!B9:N9</xm:f>
              <xm:sqref>P9</xm:sqref>
            </x14:sparkline>
            <x14:sparkline>
              <xm:f>stack_9p_cp_759_band3!B10:N10</xm:f>
              <xm:sqref>P10</xm:sqref>
            </x14:sparkline>
            <x14:sparkline>
              <xm:f>stack_9p_cp_759_band3!B11:N11</xm:f>
              <xm:sqref>P11</xm:sqref>
            </x14:sparkline>
            <x14:sparkline>
              <xm:f>stack_9p_cp_759_band3!B12:N12</xm:f>
              <xm:sqref>P12</xm:sqref>
            </x14:sparkline>
            <x14:sparkline>
              <xm:f>stack_9p_cp_759_band3!B13:N13</xm:f>
              <xm:sqref>P13</xm:sqref>
            </x14:sparkline>
            <x14:sparkline>
              <xm:f>stack_9p_cp_759_band3!B14:N14</xm:f>
              <xm:sqref>P14</xm:sqref>
            </x14:sparkline>
            <x14:sparkline>
              <xm:f>stack_9p_cp_759_band3!B15:N15</xm:f>
              <xm:sqref>P15</xm:sqref>
            </x14:sparkline>
            <x14:sparkline>
              <xm:f>stack_9p_cp_759_band3!B16:N16</xm:f>
              <xm:sqref>P16</xm:sqref>
            </x14:sparkline>
            <x14:sparkline>
              <xm:f>stack_9p_cp_759_band3!B17:N17</xm:f>
              <xm:sqref>P17</xm:sqref>
            </x14:sparkline>
            <x14:sparkline>
              <xm:f>stack_9p_cp_759_band3!B18:N18</xm:f>
              <xm:sqref>P18</xm:sqref>
            </x14:sparkline>
          </x14:sparklines>
        </x14:sparklineGroup>
        <x14:sparklineGroup manualMax="0" manualMin="0" displayEmptyCellsAs="gap" xr2:uid="{00000000-0003-0000-0000-00001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stack_9p_cp_759_band3!B57:W57</xm:f>
              <xm:sqref>X56</xm:sqref>
            </x14:sparkline>
            <x14:sparkline>
              <xm:f>stack_9p_cp_759_band3!B58:W58</xm:f>
              <xm:sqref>X57</xm:sqref>
            </x14:sparkline>
            <x14:sparkline>
              <xm:f>stack_9p_cp_759_band3!B59:W59</xm:f>
              <xm:sqref>X58</xm:sqref>
            </x14:sparkline>
            <x14:sparkline>
              <xm:sqref>X59</xm:sqref>
            </x14:sparkline>
            <x14:sparkline>
              <xm:f>stack_9p_cp_759_band3!B61:W61</xm:f>
              <xm:sqref>X60</xm:sqref>
            </x14:sparkline>
            <x14:sparkline>
              <xm:sqref>X61</xm:sqref>
            </x14:sparkline>
            <x14:sparkline>
              <xm:sqref>X62</xm:sqref>
            </x14:sparkline>
            <x14:sparkline>
              <xm:f>stack_9p_cp_759_band3!B64:W64</xm:f>
              <xm:sqref>X63</xm:sqref>
            </x14:sparkline>
            <x14:sparkline>
              <xm:f>stack_9p_cp_759_band3!B65:W65</xm:f>
              <xm:sqref>X64</xm:sqref>
            </x14:sparkline>
            <x14:sparkline>
              <xm:sqref>X65</xm:sqref>
            </x14:sparkline>
            <x14:sparkline>
              <xm:f>stack_9p_cp_759_band3!B67:W67</xm:f>
              <xm:sqref>X66</xm:sqref>
            </x14:sparkline>
            <x14:sparkline>
              <xm:sqref>X67</xm:sqref>
            </x14:sparkline>
            <x14:sparkline>
              <xm:sqref>X68</xm:sqref>
            </x14:sparkline>
            <x14:sparkline>
              <xm:f>stack_9p_cp_759_band3!B70:W70</xm:f>
              <xm:sqref>X69</xm:sqref>
            </x14:sparkline>
            <x14:sparkline>
              <xm:f>stack_9p_cp_759_band3!B71:W71</xm:f>
              <xm:sqref>X70</xm:sqref>
            </x14:sparkline>
          </x14:sparklines>
        </x14:sparklineGroup>
        <x14:sparklineGroup manualMax="0" manualMin="0" displayEmptyCellsAs="gap" xr2:uid="{00000000-0003-0000-0000-00001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stack_9p_cp_759_band3!B22:R22</xm:f>
              <xm:sqref>T22</xm:sqref>
            </x14:sparkline>
            <x14:sparkline>
              <xm:f>stack_9p_cp_759_band3!B23:R23</xm:f>
              <xm:sqref>T23</xm:sqref>
            </x14:sparkline>
            <x14:sparkline>
              <xm:f>stack_9p_cp_759_band3!B24:R24</xm:f>
              <xm:sqref>T24</xm:sqref>
            </x14:sparkline>
            <x14:sparkline>
              <xm:f>stack_9p_cp_759_band3!B25:R25</xm:f>
              <xm:sqref>T25</xm:sqref>
            </x14:sparkline>
            <x14:sparkline>
              <xm:f>stack_9p_cp_759_band3!B26:R26</xm:f>
              <xm:sqref>T26</xm:sqref>
            </x14:sparkline>
            <x14:sparkline>
              <xm:f>stack_9p_cp_759_band3!B27:R27</xm:f>
              <xm:sqref>T27</xm:sqref>
            </x14:sparkline>
            <x14:sparkline>
              <xm:f>stack_9p_cp_759_band3!B28:R28</xm:f>
              <xm:sqref>T28</xm:sqref>
            </x14:sparkline>
            <x14:sparkline>
              <xm:f>stack_9p_cp_759_band3!B29:R29</xm:f>
              <xm:sqref>T29</xm:sqref>
            </x14:sparkline>
            <x14:sparkline>
              <xm:f>stack_9p_cp_759_band3!B30:R30</xm:f>
              <xm:sqref>T30</xm:sqref>
            </x14:sparkline>
            <x14:sparkline>
              <xm:f>stack_9p_cp_759_band3!B31:R31</xm:f>
              <xm:sqref>T31</xm:sqref>
            </x14:sparkline>
            <x14:sparkline>
              <xm:f>stack_9p_cp_759_band3!B32:R32</xm:f>
              <xm:sqref>T32</xm:sqref>
            </x14:sparkline>
            <x14:sparkline>
              <xm:f>stack_9p_cp_759_band3!B33:R33</xm:f>
              <xm:sqref>T33</xm:sqref>
            </x14:sparkline>
            <x14:sparkline>
              <xm:f>stack_9p_cp_759_band3!B34:R34</xm:f>
              <xm:sqref>T34</xm:sqref>
            </x14:sparkline>
          </x14:sparklines>
        </x14:sparklineGroup>
        <x14:sparklineGroup manualMax="0" manualMin="0" displayEmptyCellsAs="gap" xr2:uid="{00000000-0003-0000-0000-00001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stack_9p_cp_759_band3!B39:S39</xm:f>
              <xm:sqref>U39</xm:sqref>
            </x14:sparkline>
            <x14:sparkline>
              <xm:f>stack_9p_cp_759_band3!B40:S40</xm:f>
              <xm:sqref>U40</xm:sqref>
            </x14:sparkline>
            <x14:sparkline>
              <xm:f>stack_9p_cp_759_band3!B41:S41</xm:f>
              <xm:sqref>U41</xm:sqref>
            </x14:sparkline>
            <x14:sparkline>
              <xm:f>stack_9p_cp_759_band3!B42:S42</xm:f>
              <xm:sqref>U42</xm:sqref>
            </x14:sparkline>
            <x14:sparkline>
              <xm:f>stack_9p_cp_759_band3!B43:S43</xm:f>
              <xm:sqref>U43</xm:sqref>
            </x14:sparkline>
            <x14:sparkline>
              <xm:f>stack_9p_cp_759_band3!B44:S44</xm:f>
              <xm:sqref>U44</xm:sqref>
            </x14:sparkline>
            <x14:sparkline>
              <xm:f>stack_9p_cp_759_band3!B45:S45</xm:f>
              <xm:sqref>U45</xm:sqref>
            </x14:sparkline>
            <x14:sparkline>
              <xm:f>stack_9p_cp_759_band3!B46:S46</xm:f>
              <xm:sqref>U46</xm:sqref>
            </x14:sparkline>
            <x14:sparkline>
              <xm:f>stack_9p_cp_759_band3!B47:S47</xm:f>
              <xm:sqref>U47</xm:sqref>
            </x14:sparkline>
            <x14:sparkline>
              <xm:f>stack_9p_cp_759_band3!B48:S48</xm:f>
              <xm:sqref>U48</xm:sqref>
            </x14:sparkline>
            <x14:sparkline>
              <xm:f>stack_9p_cp_759_band3!B49:S49</xm:f>
              <xm:sqref>U49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03"/>
  <sheetViews>
    <sheetView workbookViewId="0">
      <selection activeCell="B52" sqref="B52"/>
    </sheetView>
  </sheetViews>
  <sheetFormatPr baseColWidth="10" defaultRowHeight="15" x14ac:dyDescent="0.25"/>
  <cols>
    <col min="2" max="2" width="17" bestFit="1" customWidth="1"/>
    <col min="4" max="4" width="17" bestFit="1" customWidth="1"/>
    <col min="5" max="5" width="12.42578125" bestFit="1" customWidth="1"/>
  </cols>
  <sheetData>
    <row r="1" spans="1:23" x14ac:dyDescent="0.25">
      <c r="A1" t="s">
        <v>225</v>
      </c>
    </row>
    <row r="2" spans="1:23" x14ac:dyDescent="0.25">
      <c r="C2" t="s">
        <v>208</v>
      </c>
      <c r="D2" t="s">
        <v>209</v>
      </c>
      <c r="E2" t="s">
        <v>27</v>
      </c>
      <c r="F2" t="s">
        <v>28</v>
      </c>
      <c r="G2" t="s">
        <v>29</v>
      </c>
      <c r="H2" t="s">
        <v>30</v>
      </c>
      <c r="I2" t="s">
        <v>210</v>
      </c>
      <c r="J2" t="s">
        <v>211</v>
      </c>
      <c r="K2" t="s">
        <v>212</v>
      </c>
      <c r="L2" t="s">
        <v>213</v>
      </c>
      <c r="M2" t="s">
        <v>214</v>
      </c>
      <c r="N2" t="s">
        <v>215</v>
      </c>
      <c r="O2" t="s">
        <v>216</v>
      </c>
      <c r="P2" t="s">
        <v>217</v>
      </c>
      <c r="Q2" t="s">
        <v>218</v>
      </c>
      <c r="R2" t="s">
        <v>219</v>
      </c>
      <c r="S2" t="s">
        <v>220</v>
      </c>
      <c r="T2" t="s">
        <v>221</v>
      </c>
      <c r="U2" t="s">
        <v>222</v>
      </c>
      <c r="V2" t="s">
        <v>223</v>
      </c>
      <c r="W2" t="s">
        <v>224</v>
      </c>
    </row>
    <row r="3" spans="1:23" x14ac:dyDescent="0.25">
      <c r="A3" t="s">
        <v>201</v>
      </c>
      <c r="B3" t="s">
        <v>202</v>
      </c>
      <c r="C3">
        <v>2384.8972170000002</v>
      </c>
      <c r="D3">
        <v>232.65553299999999</v>
      </c>
      <c r="E3">
        <v>307.87271099999998</v>
      </c>
      <c r="F3">
        <v>818.24542199999996</v>
      </c>
      <c r="G3">
        <v>750.06933600000002</v>
      </c>
      <c r="H3">
        <v>426.99826000000002</v>
      </c>
      <c r="I3">
        <v>299.086792</v>
      </c>
      <c r="J3">
        <v>217.935104</v>
      </c>
      <c r="K3">
        <v>431.96603399999998</v>
      </c>
      <c r="L3">
        <v>200.64498900000001</v>
      </c>
      <c r="M3">
        <v>423.59320100000002</v>
      </c>
      <c r="N3">
        <v>188.088684</v>
      </c>
      <c r="O3">
        <v>433.30300899999997</v>
      </c>
      <c r="P3">
        <v>332.229736</v>
      </c>
      <c r="Q3">
        <v>270.96710200000001</v>
      </c>
      <c r="R3">
        <v>245.62733499999999</v>
      </c>
      <c r="S3">
        <v>195.74581900000001</v>
      </c>
      <c r="T3">
        <v>207.26724200000001</v>
      </c>
      <c r="U3">
        <v>203.335556</v>
      </c>
      <c r="V3">
        <v>187.962997</v>
      </c>
      <c r="W3">
        <v>220.28469799999999</v>
      </c>
    </row>
    <row r="4" spans="1:23" x14ac:dyDescent="0.25">
      <c r="B4" t="s">
        <v>203</v>
      </c>
      <c r="C4">
        <v>1744.4858400000001</v>
      </c>
      <c r="D4">
        <v>-435.48605300000003</v>
      </c>
      <c r="E4">
        <v>-548.35571300000004</v>
      </c>
      <c r="F4">
        <v>-318.78659099999999</v>
      </c>
      <c r="G4">
        <v>-240.789658</v>
      </c>
      <c r="H4">
        <v>-342.554596</v>
      </c>
      <c r="I4">
        <v>-513.81079099999999</v>
      </c>
      <c r="J4">
        <v>-311.99395800000002</v>
      </c>
      <c r="K4">
        <v>-328.55297899999999</v>
      </c>
      <c r="L4">
        <v>-224.39665199999999</v>
      </c>
      <c r="M4">
        <v>-221.66975400000001</v>
      </c>
      <c r="N4">
        <v>-267.91528299999999</v>
      </c>
      <c r="O4">
        <v>-246.48228499999999</v>
      </c>
      <c r="P4">
        <v>-505.39154100000002</v>
      </c>
      <c r="Q4">
        <v>-208.672562</v>
      </c>
      <c r="R4">
        <v>-262.74560500000001</v>
      </c>
      <c r="S4">
        <v>-144.038895</v>
      </c>
      <c r="T4">
        <v>-245.08741800000001</v>
      </c>
      <c r="U4">
        <v>-233.875122</v>
      </c>
      <c r="V4">
        <v>-227.06549100000001</v>
      </c>
      <c r="W4">
        <v>-205.24847399999999</v>
      </c>
    </row>
    <row r="5" spans="1:23" x14ac:dyDescent="0.25">
      <c r="B5" t="s">
        <v>204</v>
      </c>
      <c r="C5">
        <v>1999.5755730000001</v>
      </c>
      <c r="D5">
        <v>-109.997783</v>
      </c>
      <c r="E5">
        <v>-35.373756</v>
      </c>
      <c r="F5">
        <v>-10.253123</v>
      </c>
      <c r="G5">
        <v>74.679696000000007</v>
      </c>
      <c r="H5">
        <v>20.979790000000001</v>
      </c>
      <c r="I5">
        <v>-16.654717000000002</v>
      </c>
      <c r="J5">
        <v>-6.3912380000000004</v>
      </c>
      <c r="K5">
        <v>-2.037147</v>
      </c>
      <c r="L5">
        <v>4.1800999999999998E-2</v>
      </c>
      <c r="M5">
        <v>1.6400920000000001</v>
      </c>
      <c r="N5">
        <v>-3.1069149999999999</v>
      </c>
      <c r="O5">
        <v>5.018961</v>
      </c>
      <c r="P5">
        <v>-1.2975920000000001</v>
      </c>
      <c r="Q5">
        <v>-1.8767769999999999</v>
      </c>
      <c r="R5">
        <v>-2.404995</v>
      </c>
      <c r="S5">
        <v>0.66740100000000002</v>
      </c>
      <c r="T5">
        <v>1.0726309999999999</v>
      </c>
      <c r="U5">
        <v>0.47958499999999998</v>
      </c>
      <c r="V5">
        <v>-0.30300899999999997</v>
      </c>
      <c r="W5">
        <v>-0.29187000000000002</v>
      </c>
    </row>
    <row r="6" spans="1:23" x14ac:dyDescent="0.25">
      <c r="B6" t="s">
        <v>205</v>
      </c>
      <c r="C6">
        <v>1992.8289600000001</v>
      </c>
      <c r="D6">
        <v>-109.754796</v>
      </c>
      <c r="E6">
        <v>-33.437581999999999</v>
      </c>
      <c r="F6">
        <v>-10.169563999999999</v>
      </c>
      <c r="G6">
        <v>74.508398999999997</v>
      </c>
      <c r="H6">
        <v>21.390734999999999</v>
      </c>
      <c r="I6">
        <v>-17.285366</v>
      </c>
      <c r="J6">
        <v>-6.938663</v>
      </c>
      <c r="K6">
        <v>-2.6494149999999999</v>
      </c>
      <c r="L6">
        <v>4.4739000000000001E-2</v>
      </c>
      <c r="M6">
        <v>1.2224390000000001</v>
      </c>
      <c r="N6">
        <v>-2.242318</v>
      </c>
      <c r="O6">
        <v>4.8067549999999999</v>
      </c>
      <c r="P6">
        <v>-1.152121</v>
      </c>
      <c r="Q6">
        <v>-0.908725</v>
      </c>
      <c r="R6">
        <v>-2.2758400000000001</v>
      </c>
      <c r="S6">
        <v>-0.101162</v>
      </c>
      <c r="T6">
        <v>1.6728229999999999</v>
      </c>
      <c r="U6">
        <v>0.39444200000000001</v>
      </c>
      <c r="V6">
        <v>-0.185446</v>
      </c>
      <c r="W6">
        <v>-0.35154999999999997</v>
      </c>
    </row>
    <row r="7" spans="1:23" x14ac:dyDescent="0.25">
      <c r="B7" t="s">
        <v>206</v>
      </c>
      <c r="C7">
        <v>1965.4676340000001</v>
      </c>
      <c r="D7">
        <v>-110.85586000000001</v>
      </c>
      <c r="E7">
        <v>-30.981359999999999</v>
      </c>
      <c r="F7">
        <v>-8.9897819999999999</v>
      </c>
      <c r="G7">
        <v>75.294602999999995</v>
      </c>
      <c r="H7">
        <v>21.390734999999999</v>
      </c>
      <c r="I7">
        <v>-18.228057</v>
      </c>
      <c r="J7">
        <v>-7.5046879999999998</v>
      </c>
      <c r="K7">
        <v>-5.527355</v>
      </c>
      <c r="L7">
        <v>-3.3087999999999999E-2</v>
      </c>
      <c r="M7">
        <v>0.53322400000000003</v>
      </c>
      <c r="N7">
        <v>-2.0892400000000002</v>
      </c>
      <c r="O7">
        <v>4.8482459999999996</v>
      </c>
      <c r="P7">
        <v>-1.152121</v>
      </c>
      <c r="Q7">
        <v>-0.49887700000000001</v>
      </c>
      <c r="R7">
        <v>-1.500124</v>
      </c>
      <c r="S7">
        <v>-0.526308</v>
      </c>
      <c r="T7">
        <v>1.7970649999999999</v>
      </c>
      <c r="U7">
        <v>0.56789599999999996</v>
      </c>
      <c r="V7">
        <v>-0.19811200000000001</v>
      </c>
      <c r="W7">
        <v>-0.35154999999999997</v>
      </c>
    </row>
    <row r="8" spans="1:23" x14ac:dyDescent="0.25">
      <c r="B8" t="s">
        <v>207</v>
      </c>
      <c r="C8">
        <v>70.972280999999995</v>
      </c>
      <c r="D8">
        <v>33.297454999999999</v>
      </c>
      <c r="E8">
        <v>39.689984000000003</v>
      </c>
      <c r="F8">
        <v>29.376868999999999</v>
      </c>
      <c r="G8">
        <v>20.374254000000001</v>
      </c>
      <c r="H8">
        <v>24.750509999999998</v>
      </c>
      <c r="I8">
        <v>19.352243999999999</v>
      </c>
      <c r="J8">
        <v>18.623159000000001</v>
      </c>
      <c r="K8">
        <v>15.130094</v>
      </c>
      <c r="L8">
        <v>11.933596</v>
      </c>
      <c r="M8">
        <v>13.832356000000001</v>
      </c>
      <c r="N8">
        <v>13.666271</v>
      </c>
      <c r="O8">
        <v>12.584680000000001</v>
      </c>
      <c r="P8">
        <v>7.3109279999999996</v>
      </c>
      <c r="Q8">
        <v>8.3376059999999992</v>
      </c>
      <c r="R8">
        <v>7.346095</v>
      </c>
      <c r="S8">
        <v>7.077731</v>
      </c>
      <c r="T8">
        <v>10.161721</v>
      </c>
      <c r="U8">
        <v>10.208726</v>
      </c>
      <c r="V8">
        <v>8.3441799999999997</v>
      </c>
      <c r="W8">
        <v>2.7984070000000001</v>
      </c>
    </row>
    <row r="11" spans="1:23" x14ac:dyDescent="0.25">
      <c r="C11" t="s">
        <v>202</v>
      </c>
      <c r="D11" t="s">
        <v>203</v>
      </c>
      <c r="E11" t="s">
        <v>204</v>
      </c>
      <c r="F11" t="s">
        <v>205</v>
      </c>
      <c r="G11" t="s">
        <v>206</v>
      </c>
      <c r="H11" t="s">
        <v>207</v>
      </c>
    </row>
    <row r="12" spans="1:23" x14ac:dyDescent="0.25">
      <c r="B12" t="s">
        <v>208</v>
      </c>
      <c r="C12">
        <v>2384.8972170000002</v>
      </c>
      <c r="D12">
        <v>1744.4858400000001</v>
      </c>
      <c r="E12">
        <v>1999.5755730000001</v>
      </c>
      <c r="F12">
        <v>1992.8289600000001</v>
      </c>
      <c r="G12">
        <v>1965.4676340000001</v>
      </c>
      <c r="H12">
        <v>70.972280999999995</v>
      </c>
    </row>
    <row r="13" spans="1:23" x14ac:dyDescent="0.25">
      <c r="B13" t="s">
        <v>209</v>
      </c>
      <c r="C13">
        <v>232.65553299999999</v>
      </c>
      <c r="D13">
        <v>-435.48605300000003</v>
      </c>
      <c r="E13">
        <v>-109.997783</v>
      </c>
      <c r="F13">
        <v>-109.754796</v>
      </c>
      <c r="G13">
        <v>-110.85586000000001</v>
      </c>
      <c r="H13">
        <v>33.297454999999999</v>
      </c>
    </row>
    <row r="14" spans="1:23" x14ac:dyDescent="0.25">
      <c r="B14" t="s">
        <v>27</v>
      </c>
      <c r="C14">
        <v>307.87271099999998</v>
      </c>
      <c r="D14">
        <v>-548.35571300000004</v>
      </c>
      <c r="E14">
        <v>-35.373756</v>
      </c>
      <c r="F14">
        <v>-33.437581999999999</v>
      </c>
      <c r="G14">
        <v>-30.981359999999999</v>
      </c>
      <c r="H14">
        <v>39.689984000000003</v>
      </c>
    </row>
    <row r="15" spans="1:23" x14ac:dyDescent="0.25">
      <c r="B15" t="s">
        <v>28</v>
      </c>
      <c r="C15">
        <v>818.24542199999996</v>
      </c>
      <c r="D15">
        <v>-318.78659099999999</v>
      </c>
      <c r="E15">
        <v>-10.253123</v>
      </c>
      <c r="F15">
        <v>-10.169563999999999</v>
      </c>
      <c r="G15">
        <v>-8.9897819999999999</v>
      </c>
      <c r="H15">
        <v>29.376868999999999</v>
      </c>
    </row>
    <row r="16" spans="1:23" x14ac:dyDescent="0.25">
      <c r="B16" t="s">
        <v>29</v>
      </c>
      <c r="C16">
        <v>750.06933600000002</v>
      </c>
      <c r="D16">
        <v>-240.789658</v>
      </c>
      <c r="E16">
        <v>74.679696000000007</v>
      </c>
      <c r="F16">
        <v>74.508398999999997</v>
      </c>
      <c r="G16">
        <v>75.294602999999995</v>
      </c>
      <c r="H16">
        <v>20.374254000000001</v>
      </c>
    </row>
    <row r="17" spans="2:8" x14ac:dyDescent="0.25">
      <c r="B17" t="s">
        <v>30</v>
      </c>
      <c r="C17">
        <v>426.99826000000002</v>
      </c>
      <c r="D17">
        <v>-342.554596</v>
      </c>
      <c r="E17">
        <v>20.979790000000001</v>
      </c>
      <c r="F17">
        <v>21.390734999999999</v>
      </c>
      <c r="G17">
        <v>21.390734999999999</v>
      </c>
      <c r="H17">
        <v>24.750509999999998</v>
      </c>
    </row>
    <row r="18" spans="2:8" x14ac:dyDescent="0.25">
      <c r="B18" t="s">
        <v>210</v>
      </c>
      <c r="C18">
        <v>299.086792</v>
      </c>
      <c r="D18">
        <v>-513.81079099999999</v>
      </c>
      <c r="E18">
        <v>-16.654717000000002</v>
      </c>
      <c r="F18">
        <v>-17.285366</v>
      </c>
      <c r="G18">
        <v>-18.228057</v>
      </c>
      <c r="H18">
        <v>19.352243999999999</v>
      </c>
    </row>
    <row r="19" spans="2:8" x14ac:dyDescent="0.25">
      <c r="B19" t="s">
        <v>211</v>
      </c>
      <c r="C19">
        <v>217.935104</v>
      </c>
      <c r="D19">
        <v>-311.99395800000002</v>
      </c>
      <c r="E19">
        <v>-6.3912380000000004</v>
      </c>
      <c r="F19">
        <v>-6.938663</v>
      </c>
      <c r="G19">
        <v>-7.5046879999999998</v>
      </c>
      <c r="H19">
        <v>18.623159000000001</v>
      </c>
    </row>
    <row r="20" spans="2:8" x14ac:dyDescent="0.25">
      <c r="B20" t="s">
        <v>212</v>
      </c>
      <c r="C20">
        <v>431.96603399999998</v>
      </c>
      <c r="D20">
        <v>-328.55297899999999</v>
      </c>
      <c r="E20">
        <v>-2.037147</v>
      </c>
      <c r="F20">
        <v>-2.6494149999999999</v>
      </c>
      <c r="G20">
        <v>-5.527355</v>
      </c>
      <c r="H20">
        <v>15.130094</v>
      </c>
    </row>
    <row r="21" spans="2:8" x14ac:dyDescent="0.25">
      <c r="B21" t="s">
        <v>213</v>
      </c>
      <c r="C21">
        <v>200.64498900000001</v>
      </c>
      <c r="D21">
        <v>-224.39665199999999</v>
      </c>
      <c r="E21">
        <v>4.1800999999999998E-2</v>
      </c>
      <c r="F21">
        <v>4.4739000000000001E-2</v>
      </c>
      <c r="G21">
        <v>-3.3087999999999999E-2</v>
      </c>
      <c r="H21">
        <v>11.933596</v>
      </c>
    </row>
    <row r="22" spans="2:8" x14ac:dyDescent="0.25">
      <c r="B22" t="s">
        <v>214</v>
      </c>
      <c r="C22">
        <v>423.59320100000002</v>
      </c>
      <c r="D22">
        <v>-221.66975400000001</v>
      </c>
      <c r="E22">
        <v>1.6400920000000001</v>
      </c>
      <c r="F22">
        <v>1.2224390000000001</v>
      </c>
      <c r="G22">
        <v>0.53322400000000003</v>
      </c>
      <c r="H22">
        <v>13.832356000000001</v>
      </c>
    </row>
    <row r="23" spans="2:8" x14ac:dyDescent="0.25">
      <c r="B23" t="s">
        <v>215</v>
      </c>
      <c r="C23">
        <v>188.088684</v>
      </c>
      <c r="D23">
        <v>-267.91528299999999</v>
      </c>
      <c r="E23">
        <v>-3.1069149999999999</v>
      </c>
      <c r="F23">
        <v>-2.242318</v>
      </c>
      <c r="G23">
        <v>-2.0892400000000002</v>
      </c>
      <c r="H23">
        <v>13.666271</v>
      </c>
    </row>
    <row r="24" spans="2:8" x14ac:dyDescent="0.25">
      <c r="B24" t="s">
        <v>216</v>
      </c>
      <c r="C24">
        <v>433.30300899999997</v>
      </c>
      <c r="D24">
        <v>-246.48228499999999</v>
      </c>
      <c r="E24">
        <v>5.018961</v>
      </c>
      <c r="F24">
        <v>4.8067549999999999</v>
      </c>
      <c r="G24">
        <v>4.8482459999999996</v>
      </c>
      <c r="H24">
        <v>12.584680000000001</v>
      </c>
    </row>
    <row r="25" spans="2:8" x14ac:dyDescent="0.25">
      <c r="B25" t="s">
        <v>217</v>
      </c>
      <c r="C25">
        <v>332.229736</v>
      </c>
      <c r="D25">
        <v>-505.39154100000002</v>
      </c>
      <c r="E25">
        <v>-1.2975920000000001</v>
      </c>
      <c r="F25">
        <v>-1.152121</v>
      </c>
      <c r="G25">
        <v>-1.152121</v>
      </c>
      <c r="H25">
        <v>7.3109279999999996</v>
      </c>
    </row>
    <row r="26" spans="2:8" x14ac:dyDescent="0.25">
      <c r="B26" t="s">
        <v>218</v>
      </c>
      <c r="C26">
        <v>270.96710200000001</v>
      </c>
      <c r="D26">
        <v>-208.672562</v>
      </c>
      <c r="E26">
        <v>-1.8767769999999999</v>
      </c>
      <c r="F26">
        <v>-0.908725</v>
      </c>
      <c r="G26">
        <v>-0.49887700000000001</v>
      </c>
      <c r="H26">
        <v>8.3376059999999992</v>
      </c>
    </row>
    <row r="27" spans="2:8" x14ac:dyDescent="0.25">
      <c r="B27" t="s">
        <v>219</v>
      </c>
      <c r="C27">
        <v>245.62733499999999</v>
      </c>
      <c r="D27">
        <v>-262.74560500000001</v>
      </c>
      <c r="E27">
        <v>-2.404995</v>
      </c>
      <c r="F27">
        <v>-2.2758400000000001</v>
      </c>
      <c r="G27">
        <v>-1.500124</v>
      </c>
      <c r="H27">
        <v>7.346095</v>
      </c>
    </row>
    <row r="28" spans="2:8" x14ac:dyDescent="0.25">
      <c r="B28" t="s">
        <v>220</v>
      </c>
      <c r="C28">
        <v>195.74581900000001</v>
      </c>
      <c r="D28">
        <v>-144.038895</v>
      </c>
      <c r="E28">
        <v>0.66740100000000002</v>
      </c>
      <c r="F28">
        <v>-0.101162</v>
      </c>
      <c r="G28">
        <v>-0.526308</v>
      </c>
      <c r="H28">
        <v>7.077731</v>
      </c>
    </row>
    <row r="29" spans="2:8" x14ac:dyDescent="0.25">
      <c r="B29" t="s">
        <v>221</v>
      </c>
      <c r="C29">
        <v>207.26724200000001</v>
      </c>
      <c r="D29">
        <v>-245.08741800000001</v>
      </c>
      <c r="E29">
        <v>1.0726309999999999</v>
      </c>
      <c r="F29">
        <v>1.6728229999999999</v>
      </c>
      <c r="G29">
        <v>1.7970649999999999</v>
      </c>
      <c r="H29">
        <v>10.161721</v>
      </c>
    </row>
    <row r="30" spans="2:8" x14ac:dyDescent="0.25">
      <c r="B30" t="s">
        <v>222</v>
      </c>
      <c r="C30">
        <v>203.335556</v>
      </c>
      <c r="D30">
        <v>-233.875122</v>
      </c>
      <c r="E30">
        <v>0.47958499999999998</v>
      </c>
      <c r="F30">
        <v>0.39444200000000001</v>
      </c>
      <c r="G30">
        <v>0.56789599999999996</v>
      </c>
      <c r="H30">
        <v>10.208726</v>
      </c>
    </row>
    <row r="31" spans="2:8" x14ac:dyDescent="0.25">
      <c r="B31" t="s">
        <v>223</v>
      </c>
      <c r="C31">
        <v>187.962997</v>
      </c>
      <c r="D31">
        <v>-227.06549100000001</v>
      </c>
      <c r="E31">
        <v>-0.30300899999999997</v>
      </c>
      <c r="F31">
        <v>-0.185446</v>
      </c>
      <c r="G31">
        <v>-0.19811200000000001</v>
      </c>
      <c r="H31">
        <v>8.3441799999999997</v>
      </c>
    </row>
    <row r="32" spans="2:8" x14ac:dyDescent="0.25">
      <c r="B32" t="s">
        <v>224</v>
      </c>
      <c r="C32">
        <v>220.28469799999999</v>
      </c>
      <c r="D32">
        <v>-205.24847399999999</v>
      </c>
      <c r="E32">
        <v>-0.29187000000000002</v>
      </c>
      <c r="F32">
        <v>-0.35154999999999997</v>
      </c>
      <c r="G32">
        <v>-0.35154999999999997</v>
      </c>
      <c r="H32">
        <v>2.7984070000000001</v>
      </c>
    </row>
    <row r="36" spans="1:23" x14ac:dyDescent="0.25">
      <c r="D36" t="s">
        <v>199</v>
      </c>
    </row>
    <row r="37" spans="1:23" x14ac:dyDescent="0.25">
      <c r="D37" t="s">
        <v>200</v>
      </c>
    </row>
    <row r="40" spans="1:23" x14ac:dyDescent="0.25">
      <c r="A40" t="s">
        <v>226</v>
      </c>
    </row>
    <row r="42" spans="1:23" x14ac:dyDescent="0.25">
      <c r="C42" t="s">
        <v>208</v>
      </c>
      <c r="D42" t="s">
        <v>209</v>
      </c>
      <c r="E42" t="s">
        <v>27</v>
      </c>
      <c r="F42" t="s">
        <v>28</v>
      </c>
      <c r="G42" t="s">
        <v>29</v>
      </c>
      <c r="H42" t="s">
        <v>30</v>
      </c>
      <c r="I42" t="s">
        <v>210</v>
      </c>
      <c r="J42" t="s">
        <v>211</v>
      </c>
      <c r="K42" t="s">
        <v>212</v>
      </c>
      <c r="L42" t="s">
        <v>213</v>
      </c>
      <c r="M42" t="s">
        <v>214</v>
      </c>
      <c r="N42" t="s">
        <v>215</v>
      </c>
      <c r="O42" t="s">
        <v>216</v>
      </c>
      <c r="P42" t="s">
        <v>217</v>
      </c>
      <c r="Q42" t="s">
        <v>218</v>
      </c>
      <c r="R42" t="s">
        <v>219</v>
      </c>
      <c r="S42" t="s">
        <v>220</v>
      </c>
      <c r="T42" t="s">
        <v>221</v>
      </c>
      <c r="U42" t="s">
        <v>222</v>
      </c>
      <c r="V42" t="s">
        <v>223</v>
      </c>
      <c r="W42" t="s">
        <v>224</v>
      </c>
    </row>
    <row r="43" spans="1:23" x14ac:dyDescent="0.25">
      <c r="A43" t="s">
        <v>201</v>
      </c>
      <c r="B43" t="s">
        <v>202</v>
      </c>
      <c r="C43">
        <v>10844.655273</v>
      </c>
      <c r="D43">
        <v>9582.9501949999994</v>
      </c>
      <c r="E43">
        <v>2168.1335450000001</v>
      </c>
      <c r="F43">
        <v>1780.0039059999999</v>
      </c>
      <c r="G43">
        <v>630.92755099999999</v>
      </c>
      <c r="H43">
        <v>2511.218018</v>
      </c>
      <c r="I43">
        <v>1218.0570070000001</v>
      </c>
      <c r="J43">
        <v>1910.184692</v>
      </c>
      <c r="K43">
        <v>2273.467529</v>
      </c>
      <c r="L43">
        <v>670.29663100000005</v>
      </c>
      <c r="M43">
        <v>1291.190186</v>
      </c>
      <c r="N43">
        <v>504.29818699999998</v>
      </c>
      <c r="O43">
        <v>679.62280299999998</v>
      </c>
      <c r="P43">
        <v>642.04064900000003</v>
      </c>
      <c r="Q43">
        <v>609.74920699999996</v>
      </c>
      <c r="R43">
        <v>471.161743</v>
      </c>
      <c r="S43">
        <v>447.27810699999998</v>
      </c>
      <c r="T43">
        <v>333.48519900000002</v>
      </c>
      <c r="U43">
        <v>287.21523999999999</v>
      </c>
      <c r="V43">
        <v>221.67817700000001</v>
      </c>
      <c r="W43">
        <v>450.96719400000001</v>
      </c>
    </row>
    <row r="44" spans="1:23" x14ac:dyDescent="0.25">
      <c r="B44" t="s">
        <v>203</v>
      </c>
      <c r="C44">
        <v>2056.1992190000001</v>
      </c>
      <c r="D44">
        <v>-1922.0198969999999</v>
      </c>
      <c r="E44">
        <v>-1408.174072</v>
      </c>
      <c r="F44">
        <v>-4029.649414</v>
      </c>
      <c r="G44">
        <v>-4328.0307620000003</v>
      </c>
      <c r="H44">
        <v>-901.15936299999998</v>
      </c>
      <c r="I44">
        <v>-1334.5277100000001</v>
      </c>
      <c r="J44">
        <v>-2069.803711</v>
      </c>
      <c r="K44">
        <v>-1784.6435550000001</v>
      </c>
      <c r="L44">
        <v>-721.19104000000004</v>
      </c>
      <c r="M44">
        <v>-1389.239746</v>
      </c>
      <c r="N44">
        <v>-636.93585199999995</v>
      </c>
      <c r="O44">
        <v>-457.15451000000002</v>
      </c>
      <c r="P44">
        <v>-571.75945999999999</v>
      </c>
      <c r="Q44">
        <v>-801.135986</v>
      </c>
      <c r="R44">
        <v>-1860.8946530000001</v>
      </c>
      <c r="S44">
        <v>-469.915344</v>
      </c>
      <c r="T44">
        <v>-250.786316</v>
      </c>
      <c r="U44">
        <v>-361.66845699999999</v>
      </c>
      <c r="V44">
        <v>-245.86618000000001</v>
      </c>
      <c r="W44">
        <v>-122.798241</v>
      </c>
    </row>
    <row r="45" spans="1:23" x14ac:dyDescent="0.25">
      <c r="B45" t="s">
        <v>204</v>
      </c>
      <c r="C45">
        <v>2980.4012600000001</v>
      </c>
      <c r="D45">
        <v>-80.377678000000003</v>
      </c>
      <c r="E45">
        <v>46.865648999999998</v>
      </c>
      <c r="F45">
        <v>-224.637328</v>
      </c>
      <c r="G45">
        <v>-39.934126999999997</v>
      </c>
      <c r="H45">
        <v>12.017291999999999</v>
      </c>
      <c r="I45">
        <v>18.227613000000002</v>
      </c>
      <c r="J45">
        <v>-12.853460999999999</v>
      </c>
      <c r="K45">
        <v>-23.260945</v>
      </c>
      <c r="L45">
        <v>-15.961773000000001</v>
      </c>
      <c r="M45">
        <v>-3.6180569999999999</v>
      </c>
      <c r="N45">
        <v>-3.3133029999999999</v>
      </c>
      <c r="O45">
        <v>9.4534439999999993</v>
      </c>
      <c r="P45">
        <v>2.9160999999999999E-2</v>
      </c>
      <c r="Q45">
        <v>-5.4664080000000004</v>
      </c>
      <c r="R45">
        <v>4.2244130000000002</v>
      </c>
      <c r="S45">
        <v>1.8435010000000001</v>
      </c>
      <c r="T45">
        <v>0.106451</v>
      </c>
      <c r="U45">
        <v>-2.423</v>
      </c>
      <c r="V45">
        <v>2.212E-3</v>
      </c>
      <c r="W45">
        <v>-4.4859999999999997E-2</v>
      </c>
    </row>
    <row r="46" spans="1:23" x14ac:dyDescent="0.25">
      <c r="B46" t="s">
        <v>205</v>
      </c>
      <c r="C46">
        <v>2886.0174270000002</v>
      </c>
      <c r="D46">
        <v>-8.5040589999999998</v>
      </c>
      <c r="E46">
        <v>14.687329</v>
      </c>
      <c r="F46">
        <v>-214.58227099999999</v>
      </c>
      <c r="G46">
        <v>-31.921491</v>
      </c>
      <c r="H46">
        <v>19.728490000000001</v>
      </c>
      <c r="I46">
        <v>-17.182735000000001</v>
      </c>
      <c r="J46">
        <v>-22.966412999999999</v>
      </c>
      <c r="K46">
        <v>-11.820674</v>
      </c>
      <c r="L46">
        <v>-8.9708489999999994</v>
      </c>
      <c r="M46">
        <v>0.137158</v>
      </c>
      <c r="N46">
        <v>1.3862140000000001</v>
      </c>
      <c r="O46">
        <v>7.9916749999999999</v>
      </c>
      <c r="P46">
        <v>-1.494181</v>
      </c>
      <c r="Q46">
        <v>0.96912399999999999</v>
      </c>
      <c r="R46">
        <v>4.152647</v>
      </c>
      <c r="S46">
        <v>-1.018106</v>
      </c>
      <c r="T46">
        <v>-1.37256</v>
      </c>
      <c r="U46">
        <v>-0.13678999999999999</v>
      </c>
      <c r="V46">
        <v>-0.13714799999999999</v>
      </c>
      <c r="W46">
        <v>-0.73650800000000005</v>
      </c>
    </row>
    <row r="47" spans="1:23" x14ac:dyDescent="0.25">
      <c r="B47" t="s">
        <v>206</v>
      </c>
      <c r="C47">
        <v>2658.5817959999999</v>
      </c>
      <c r="D47">
        <v>1.6779520000000001</v>
      </c>
      <c r="E47">
        <v>-7.4681410000000001</v>
      </c>
      <c r="F47">
        <v>-23.811184000000001</v>
      </c>
      <c r="G47">
        <v>-43.574316000000003</v>
      </c>
      <c r="H47">
        <v>36.182214000000002</v>
      </c>
      <c r="I47">
        <v>-39.072270000000003</v>
      </c>
      <c r="J47">
        <v>-17.865110000000001</v>
      </c>
      <c r="K47">
        <v>-12.563736</v>
      </c>
      <c r="L47">
        <v>-8.8859189999999995</v>
      </c>
      <c r="M47">
        <v>4.1453689999999996</v>
      </c>
      <c r="N47">
        <v>1.1772480000000001</v>
      </c>
      <c r="O47">
        <v>7.9222919999999997</v>
      </c>
      <c r="P47">
        <v>0.39497399999999999</v>
      </c>
      <c r="Q47">
        <v>-0.53786400000000001</v>
      </c>
      <c r="R47">
        <v>-0.40215099999999998</v>
      </c>
      <c r="S47">
        <v>-0.738201</v>
      </c>
      <c r="T47">
        <v>0.99890299999999999</v>
      </c>
      <c r="U47">
        <v>0.79392099999999999</v>
      </c>
      <c r="V47">
        <v>3.4070999999999997E-2</v>
      </c>
      <c r="W47">
        <v>-0.50887899999999997</v>
      </c>
    </row>
    <row r="48" spans="1:23" x14ac:dyDescent="0.25">
      <c r="B48" t="s">
        <v>207</v>
      </c>
      <c r="C48">
        <v>422.52575400000001</v>
      </c>
      <c r="D48">
        <v>423.13126799999998</v>
      </c>
      <c r="E48">
        <v>297.06046700000002</v>
      </c>
      <c r="F48">
        <v>234.596013</v>
      </c>
      <c r="G48">
        <v>141.84834799999999</v>
      </c>
      <c r="H48">
        <v>124.478875</v>
      </c>
      <c r="I48">
        <v>183.414918</v>
      </c>
      <c r="J48">
        <v>102.150102</v>
      </c>
      <c r="K48">
        <v>102.187451</v>
      </c>
      <c r="L48">
        <v>67.483959999999996</v>
      </c>
      <c r="M48">
        <v>72.749358000000001</v>
      </c>
      <c r="N48">
        <v>50.945703999999999</v>
      </c>
      <c r="O48">
        <v>62.900272999999999</v>
      </c>
      <c r="P48">
        <v>81.996975000000006</v>
      </c>
      <c r="Q48">
        <v>48.725020999999998</v>
      </c>
      <c r="R48">
        <v>57.427686999999999</v>
      </c>
      <c r="S48">
        <v>38.7485</v>
      </c>
      <c r="T48">
        <v>36.107396000000001</v>
      </c>
      <c r="U48">
        <v>35.994138999999997</v>
      </c>
      <c r="V48">
        <v>4.5094019999999997</v>
      </c>
      <c r="W48">
        <v>10.104409</v>
      </c>
    </row>
    <row r="51" spans="2:8" x14ac:dyDescent="0.25">
      <c r="C51" t="s">
        <v>202</v>
      </c>
      <c r="D51" t="s">
        <v>203</v>
      </c>
      <c r="E51" t="s">
        <v>204</v>
      </c>
      <c r="F51" t="s">
        <v>205</v>
      </c>
      <c r="G51" t="s">
        <v>206</v>
      </c>
      <c r="H51" t="s">
        <v>207</v>
      </c>
    </row>
    <row r="52" spans="2:8" x14ac:dyDescent="0.25">
      <c r="B52" t="s">
        <v>208</v>
      </c>
      <c r="C52">
        <v>10844.655273</v>
      </c>
      <c r="D52">
        <v>2056.1992190000001</v>
      </c>
      <c r="E52">
        <v>2980.4012600000001</v>
      </c>
      <c r="F52">
        <v>2886.0174270000002</v>
      </c>
      <c r="G52">
        <v>2658.5817959999999</v>
      </c>
      <c r="H52">
        <v>422.52575400000001</v>
      </c>
    </row>
    <row r="53" spans="2:8" x14ac:dyDescent="0.25">
      <c r="B53" t="s">
        <v>209</v>
      </c>
      <c r="C53">
        <v>9582.9501949999994</v>
      </c>
      <c r="D53">
        <v>-1922.0198969999999</v>
      </c>
      <c r="E53">
        <v>-80.377678000000003</v>
      </c>
      <c r="F53">
        <v>-8.5040589999999998</v>
      </c>
      <c r="G53">
        <v>1.6779520000000001</v>
      </c>
      <c r="H53">
        <v>423.13126799999998</v>
      </c>
    </row>
    <row r="54" spans="2:8" x14ac:dyDescent="0.25">
      <c r="B54" t="s">
        <v>27</v>
      </c>
      <c r="C54">
        <v>2168.1335450000001</v>
      </c>
      <c r="D54">
        <v>-1408.174072</v>
      </c>
      <c r="E54">
        <v>46.865648999999998</v>
      </c>
      <c r="F54">
        <v>14.687329</v>
      </c>
      <c r="G54">
        <v>-7.4681410000000001</v>
      </c>
      <c r="H54">
        <v>297.06046700000002</v>
      </c>
    </row>
    <row r="55" spans="2:8" x14ac:dyDescent="0.25">
      <c r="B55" t="s">
        <v>28</v>
      </c>
      <c r="C55">
        <v>1780.0039059999999</v>
      </c>
      <c r="D55">
        <v>-4029.649414</v>
      </c>
      <c r="E55">
        <v>-224.637328</v>
      </c>
      <c r="F55">
        <v>-214.58227099999999</v>
      </c>
      <c r="G55">
        <v>-23.811184000000001</v>
      </c>
      <c r="H55">
        <v>234.596013</v>
      </c>
    </row>
    <row r="56" spans="2:8" x14ac:dyDescent="0.25">
      <c r="B56" t="s">
        <v>29</v>
      </c>
      <c r="C56">
        <v>630.92755099999999</v>
      </c>
      <c r="D56">
        <v>-4328.0307620000003</v>
      </c>
      <c r="E56">
        <v>-39.934126999999997</v>
      </c>
      <c r="F56">
        <v>-31.921491</v>
      </c>
      <c r="G56">
        <v>-43.574316000000003</v>
      </c>
      <c r="H56">
        <v>141.84834799999999</v>
      </c>
    </row>
    <row r="57" spans="2:8" x14ac:dyDescent="0.25">
      <c r="B57" t="s">
        <v>30</v>
      </c>
      <c r="C57">
        <v>2511.218018</v>
      </c>
      <c r="D57">
        <v>-901.15936299999998</v>
      </c>
      <c r="E57">
        <v>12.017291999999999</v>
      </c>
      <c r="F57">
        <v>19.728490000000001</v>
      </c>
      <c r="G57">
        <v>36.182214000000002</v>
      </c>
      <c r="H57">
        <v>124.478875</v>
      </c>
    </row>
    <row r="58" spans="2:8" x14ac:dyDescent="0.25">
      <c r="B58" t="s">
        <v>210</v>
      </c>
      <c r="C58">
        <v>1218.0570070000001</v>
      </c>
      <c r="D58">
        <v>-1334.5277100000001</v>
      </c>
      <c r="E58">
        <v>18.227613000000002</v>
      </c>
      <c r="F58">
        <v>-17.182735000000001</v>
      </c>
      <c r="G58">
        <v>-39.072270000000003</v>
      </c>
      <c r="H58">
        <v>183.414918</v>
      </c>
    </row>
    <row r="59" spans="2:8" x14ac:dyDescent="0.25">
      <c r="B59" t="s">
        <v>211</v>
      </c>
      <c r="C59">
        <v>1910.184692</v>
      </c>
      <c r="D59">
        <v>-2069.803711</v>
      </c>
      <c r="E59">
        <v>-12.853460999999999</v>
      </c>
      <c r="F59">
        <v>-22.966412999999999</v>
      </c>
      <c r="G59">
        <v>-17.865110000000001</v>
      </c>
      <c r="H59">
        <v>102.150102</v>
      </c>
    </row>
    <row r="60" spans="2:8" x14ac:dyDescent="0.25">
      <c r="B60" t="s">
        <v>212</v>
      </c>
      <c r="C60">
        <v>2273.467529</v>
      </c>
      <c r="D60">
        <v>-1784.6435550000001</v>
      </c>
      <c r="E60">
        <v>-23.260945</v>
      </c>
      <c r="F60">
        <v>-11.820674</v>
      </c>
      <c r="G60">
        <v>-12.563736</v>
      </c>
      <c r="H60">
        <v>102.187451</v>
      </c>
    </row>
    <row r="61" spans="2:8" x14ac:dyDescent="0.25">
      <c r="B61" t="s">
        <v>213</v>
      </c>
      <c r="C61">
        <v>670.29663100000005</v>
      </c>
      <c r="D61">
        <v>-721.19104000000004</v>
      </c>
      <c r="E61">
        <v>-15.961773000000001</v>
      </c>
      <c r="F61">
        <v>-8.9708489999999994</v>
      </c>
      <c r="G61">
        <v>-8.8859189999999995</v>
      </c>
      <c r="H61">
        <v>67.483959999999996</v>
      </c>
    </row>
    <row r="62" spans="2:8" x14ac:dyDescent="0.25">
      <c r="B62" t="s">
        <v>214</v>
      </c>
      <c r="C62">
        <v>1291.190186</v>
      </c>
      <c r="D62">
        <v>-1389.239746</v>
      </c>
      <c r="E62">
        <v>-3.6180569999999999</v>
      </c>
      <c r="F62">
        <v>0.137158</v>
      </c>
      <c r="G62">
        <v>4.1453689999999996</v>
      </c>
      <c r="H62">
        <v>72.749358000000001</v>
      </c>
    </row>
    <row r="63" spans="2:8" x14ac:dyDescent="0.25">
      <c r="B63" t="s">
        <v>215</v>
      </c>
      <c r="C63">
        <v>504.29818699999998</v>
      </c>
      <c r="D63">
        <v>-636.93585199999995</v>
      </c>
      <c r="E63">
        <v>-3.3133029999999999</v>
      </c>
      <c r="F63">
        <v>1.3862140000000001</v>
      </c>
      <c r="G63">
        <v>1.1772480000000001</v>
      </c>
      <c r="H63">
        <v>50.945703999999999</v>
      </c>
    </row>
    <row r="64" spans="2:8" x14ac:dyDescent="0.25">
      <c r="B64" t="s">
        <v>216</v>
      </c>
      <c r="C64">
        <v>679.62280299999998</v>
      </c>
      <c r="D64">
        <v>-457.15451000000002</v>
      </c>
      <c r="E64">
        <v>9.4534439999999993</v>
      </c>
      <c r="F64">
        <v>7.9916749999999999</v>
      </c>
      <c r="G64">
        <v>7.9222919999999997</v>
      </c>
      <c r="H64">
        <v>62.900272999999999</v>
      </c>
    </row>
    <row r="65" spans="2:8" x14ac:dyDescent="0.25">
      <c r="B65" t="s">
        <v>217</v>
      </c>
      <c r="C65">
        <v>642.04064900000003</v>
      </c>
      <c r="D65">
        <v>-571.75945999999999</v>
      </c>
      <c r="E65">
        <v>2.9160999999999999E-2</v>
      </c>
      <c r="F65">
        <v>-1.494181</v>
      </c>
      <c r="G65">
        <v>0.39497399999999999</v>
      </c>
      <c r="H65">
        <v>81.996975000000006</v>
      </c>
    </row>
    <row r="66" spans="2:8" x14ac:dyDescent="0.25">
      <c r="B66" t="s">
        <v>218</v>
      </c>
      <c r="C66">
        <v>609.74920699999996</v>
      </c>
      <c r="D66">
        <v>-801.135986</v>
      </c>
      <c r="E66">
        <v>-5.4664080000000004</v>
      </c>
      <c r="F66">
        <v>0.96912399999999999</v>
      </c>
      <c r="G66">
        <v>-0.53786400000000001</v>
      </c>
      <c r="H66">
        <v>48.725020999999998</v>
      </c>
    </row>
    <row r="67" spans="2:8" x14ac:dyDescent="0.25">
      <c r="B67" t="s">
        <v>219</v>
      </c>
      <c r="C67">
        <v>471.161743</v>
      </c>
      <c r="D67">
        <v>-1860.8946530000001</v>
      </c>
      <c r="E67">
        <v>4.2244130000000002</v>
      </c>
      <c r="F67">
        <v>4.152647</v>
      </c>
      <c r="G67">
        <v>-0.40215099999999998</v>
      </c>
      <c r="H67">
        <v>57.427686999999999</v>
      </c>
    </row>
    <row r="68" spans="2:8" x14ac:dyDescent="0.25">
      <c r="B68" t="s">
        <v>220</v>
      </c>
      <c r="C68">
        <v>447.27810699999998</v>
      </c>
      <c r="D68">
        <v>-469.915344</v>
      </c>
      <c r="E68">
        <v>1.8435010000000001</v>
      </c>
      <c r="F68">
        <v>-1.018106</v>
      </c>
      <c r="G68">
        <v>-0.738201</v>
      </c>
      <c r="H68">
        <v>38.7485</v>
      </c>
    </row>
    <row r="69" spans="2:8" x14ac:dyDescent="0.25">
      <c r="B69" t="s">
        <v>221</v>
      </c>
      <c r="C69">
        <v>333.48519900000002</v>
      </c>
      <c r="D69">
        <v>-250.786316</v>
      </c>
      <c r="E69">
        <v>0.106451</v>
      </c>
      <c r="F69">
        <v>-1.37256</v>
      </c>
      <c r="G69">
        <v>0.99890299999999999</v>
      </c>
      <c r="H69">
        <v>36.107396000000001</v>
      </c>
    </row>
    <row r="70" spans="2:8" x14ac:dyDescent="0.25">
      <c r="B70" t="s">
        <v>222</v>
      </c>
      <c r="C70">
        <v>287.21523999999999</v>
      </c>
      <c r="D70">
        <v>-361.66845699999999</v>
      </c>
      <c r="E70">
        <v>-2.423</v>
      </c>
      <c r="F70">
        <v>-0.13678999999999999</v>
      </c>
      <c r="G70">
        <v>0.79392099999999999</v>
      </c>
      <c r="H70">
        <v>35.994138999999997</v>
      </c>
    </row>
    <row r="71" spans="2:8" x14ac:dyDescent="0.25">
      <c r="B71" t="s">
        <v>223</v>
      </c>
      <c r="C71">
        <v>221.67817700000001</v>
      </c>
      <c r="D71">
        <v>-245.86618000000001</v>
      </c>
      <c r="E71">
        <v>2.212E-3</v>
      </c>
      <c r="F71">
        <v>-0.13714799999999999</v>
      </c>
      <c r="G71">
        <v>3.4070999999999997E-2</v>
      </c>
      <c r="H71">
        <v>4.5094019999999997</v>
      </c>
    </row>
    <row r="72" spans="2:8" x14ac:dyDescent="0.25">
      <c r="B72" t="s">
        <v>224</v>
      </c>
      <c r="C72">
        <v>450.96719400000001</v>
      </c>
      <c r="D72">
        <v>-122.798241</v>
      </c>
      <c r="E72">
        <v>-4.4859999999999997E-2</v>
      </c>
      <c r="F72">
        <v>-0.73650800000000005</v>
      </c>
      <c r="G72">
        <v>-0.50887899999999997</v>
      </c>
      <c r="H72">
        <v>10.104409</v>
      </c>
    </row>
    <row r="82" spans="2:20" x14ac:dyDescent="0.25">
      <c r="C82" t="s">
        <v>202</v>
      </c>
      <c r="D82" t="s">
        <v>203</v>
      </c>
      <c r="E82" t="s">
        <v>204</v>
      </c>
      <c r="F82" t="s">
        <v>205</v>
      </c>
      <c r="G82" t="s">
        <v>206</v>
      </c>
      <c r="H82" t="s">
        <v>207</v>
      </c>
      <c r="L82" t="s">
        <v>202</v>
      </c>
      <c r="M82" t="s">
        <v>203</v>
      </c>
      <c r="N82" t="s">
        <v>204</v>
      </c>
      <c r="O82" t="s">
        <v>205</v>
      </c>
      <c r="P82" t="s">
        <v>206</v>
      </c>
      <c r="Q82" t="s">
        <v>207</v>
      </c>
    </row>
    <row r="83" spans="2:20" x14ac:dyDescent="0.25">
      <c r="B83" t="s">
        <v>208</v>
      </c>
      <c r="C83">
        <v>2384.8972170000002</v>
      </c>
      <c r="D83">
        <v>1744.4858400000001</v>
      </c>
      <c r="E83">
        <v>1999.5755730000001</v>
      </c>
      <c r="F83">
        <v>1992.8289600000001</v>
      </c>
      <c r="G83">
        <v>1965.4676340000001</v>
      </c>
      <c r="H83">
        <v>70.972280999999995</v>
      </c>
      <c r="K83" t="s">
        <v>208</v>
      </c>
      <c r="L83">
        <v>10844.655273</v>
      </c>
      <c r="M83">
        <v>2056.1992190000001</v>
      </c>
      <c r="N83">
        <v>2980.4012600000001</v>
      </c>
      <c r="O83">
        <v>2886.0174270000002</v>
      </c>
      <c r="P83">
        <v>2658.5817959999999</v>
      </c>
      <c r="Q83">
        <v>422.52575400000001</v>
      </c>
      <c r="T83">
        <f>O83-F83</f>
        <v>893.18846700000017</v>
      </c>
    </row>
    <row r="84" spans="2:20" x14ac:dyDescent="0.25">
      <c r="B84" t="s">
        <v>209</v>
      </c>
      <c r="C84">
        <v>232.65553299999999</v>
      </c>
      <c r="D84">
        <v>-435.48605300000003</v>
      </c>
      <c r="E84">
        <v>-109.997783</v>
      </c>
      <c r="F84">
        <v>-109.754796</v>
      </c>
      <c r="G84">
        <v>-110.85586000000001</v>
      </c>
      <c r="H84">
        <v>33.297454999999999</v>
      </c>
      <c r="K84" t="s">
        <v>209</v>
      </c>
      <c r="L84">
        <v>9582.9501949999994</v>
      </c>
      <c r="M84">
        <v>-1922.0198969999999</v>
      </c>
      <c r="N84">
        <v>-80.377678000000003</v>
      </c>
      <c r="O84">
        <v>-8.5040589999999998</v>
      </c>
      <c r="P84">
        <v>1.6779520000000001</v>
      </c>
      <c r="Q84">
        <v>423.13126799999998</v>
      </c>
      <c r="T84">
        <f t="shared" ref="T84:T103" si="0">O84-F84</f>
        <v>101.250737</v>
      </c>
    </row>
    <row r="85" spans="2:20" x14ac:dyDescent="0.25">
      <c r="B85" t="s">
        <v>27</v>
      </c>
      <c r="C85">
        <v>307.87271099999998</v>
      </c>
      <c r="D85">
        <v>-548.35571300000004</v>
      </c>
      <c r="E85">
        <v>-35.373756</v>
      </c>
      <c r="F85">
        <v>-33.437581999999999</v>
      </c>
      <c r="G85">
        <v>-30.981359999999999</v>
      </c>
      <c r="H85">
        <v>39.689984000000003</v>
      </c>
      <c r="K85" t="s">
        <v>27</v>
      </c>
      <c r="L85">
        <v>2168.1335450000001</v>
      </c>
      <c r="M85">
        <v>-1408.174072</v>
      </c>
      <c r="N85">
        <v>46.865648999999998</v>
      </c>
      <c r="O85">
        <v>14.687329</v>
      </c>
      <c r="P85">
        <v>-7.4681410000000001</v>
      </c>
      <c r="Q85">
        <v>297.06046700000002</v>
      </c>
      <c r="T85">
        <f t="shared" si="0"/>
        <v>48.124910999999997</v>
      </c>
    </row>
    <row r="86" spans="2:20" x14ac:dyDescent="0.25">
      <c r="B86" t="s">
        <v>28</v>
      </c>
      <c r="C86">
        <v>818.24542199999996</v>
      </c>
      <c r="D86">
        <v>-318.78659099999999</v>
      </c>
      <c r="E86">
        <v>-10.253123</v>
      </c>
      <c r="F86">
        <v>-10.169563999999999</v>
      </c>
      <c r="G86">
        <v>-8.9897819999999999</v>
      </c>
      <c r="H86">
        <v>29.376868999999999</v>
      </c>
      <c r="K86" t="s">
        <v>28</v>
      </c>
      <c r="L86">
        <v>1780.0039059999999</v>
      </c>
      <c r="M86">
        <v>-4029.649414</v>
      </c>
      <c r="N86">
        <v>-224.637328</v>
      </c>
      <c r="O86">
        <v>-214.58227099999999</v>
      </c>
      <c r="P86">
        <v>-23.811184000000001</v>
      </c>
      <c r="Q86">
        <v>234.596013</v>
      </c>
      <c r="T86">
        <f t="shared" si="0"/>
        <v>-204.41270699999998</v>
      </c>
    </row>
    <row r="87" spans="2:20" x14ac:dyDescent="0.25">
      <c r="B87" t="s">
        <v>29</v>
      </c>
      <c r="C87">
        <v>750.06933600000002</v>
      </c>
      <c r="D87">
        <v>-240.789658</v>
      </c>
      <c r="E87">
        <v>74.679696000000007</v>
      </c>
      <c r="F87">
        <v>74.508398999999997</v>
      </c>
      <c r="G87">
        <v>75.294602999999995</v>
      </c>
      <c r="H87">
        <v>20.374254000000001</v>
      </c>
      <c r="K87" t="s">
        <v>29</v>
      </c>
      <c r="L87">
        <v>630.92755099999999</v>
      </c>
      <c r="M87">
        <v>-4328.0307620000003</v>
      </c>
      <c r="N87">
        <v>-39.934126999999997</v>
      </c>
      <c r="O87">
        <v>-31.921491</v>
      </c>
      <c r="P87">
        <v>-43.574316000000003</v>
      </c>
      <c r="Q87">
        <v>141.84834799999999</v>
      </c>
      <c r="T87">
        <f t="shared" si="0"/>
        <v>-106.42989</v>
      </c>
    </row>
    <row r="88" spans="2:20" x14ac:dyDescent="0.25">
      <c r="B88" t="s">
        <v>30</v>
      </c>
      <c r="C88">
        <v>426.99826000000002</v>
      </c>
      <c r="D88">
        <v>-342.554596</v>
      </c>
      <c r="E88">
        <v>20.979790000000001</v>
      </c>
      <c r="F88">
        <v>21.390734999999999</v>
      </c>
      <c r="G88">
        <v>21.390734999999999</v>
      </c>
      <c r="H88">
        <v>24.750509999999998</v>
      </c>
      <c r="K88" t="s">
        <v>30</v>
      </c>
      <c r="L88">
        <v>2511.218018</v>
      </c>
      <c r="M88">
        <v>-901.15936299999998</v>
      </c>
      <c r="N88">
        <v>12.017291999999999</v>
      </c>
      <c r="O88">
        <v>19.728490000000001</v>
      </c>
      <c r="P88">
        <v>36.182214000000002</v>
      </c>
      <c r="Q88">
        <v>124.478875</v>
      </c>
      <c r="T88">
        <f t="shared" si="0"/>
        <v>-1.6622449999999986</v>
      </c>
    </row>
    <row r="89" spans="2:20" x14ac:dyDescent="0.25">
      <c r="B89" t="s">
        <v>210</v>
      </c>
      <c r="C89">
        <v>299.086792</v>
      </c>
      <c r="D89">
        <v>-513.81079099999999</v>
      </c>
      <c r="E89">
        <v>-16.654717000000002</v>
      </c>
      <c r="F89">
        <v>-17.285366</v>
      </c>
      <c r="G89">
        <v>-18.228057</v>
      </c>
      <c r="H89">
        <v>19.352243999999999</v>
      </c>
      <c r="K89" t="s">
        <v>210</v>
      </c>
      <c r="L89">
        <v>1218.0570070000001</v>
      </c>
      <c r="M89">
        <v>-1334.5277100000001</v>
      </c>
      <c r="N89">
        <v>18.227613000000002</v>
      </c>
      <c r="O89">
        <v>-17.182735000000001</v>
      </c>
      <c r="P89">
        <v>-39.072270000000003</v>
      </c>
      <c r="Q89">
        <v>183.414918</v>
      </c>
      <c r="T89">
        <f t="shared" si="0"/>
        <v>0.10263099999999881</v>
      </c>
    </row>
    <row r="90" spans="2:20" x14ac:dyDescent="0.25">
      <c r="B90" t="s">
        <v>211</v>
      </c>
      <c r="C90">
        <v>217.935104</v>
      </c>
      <c r="D90">
        <v>-311.99395800000002</v>
      </c>
      <c r="E90">
        <v>-6.3912380000000004</v>
      </c>
      <c r="F90">
        <v>-6.938663</v>
      </c>
      <c r="G90">
        <v>-7.5046879999999998</v>
      </c>
      <c r="H90">
        <v>18.623159000000001</v>
      </c>
      <c r="K90" t="s">
        <v>211</v>
      </c>
      <c r="L90">
        <v>1910.184692</v>
      </c>
      <c r="M90">
        <v>-2069.803711</v>
      </c>
      <c r="N90">
        <v>-12.853460999999999</v>
      </c>
      <c r="O90">
        <v>-22.966412999999999</v>
      </c>
      <c r="P90">
        <v>-17.865110000000001</v>
      </c>
      <c r="Q90">
        <v>102.150102</v>
      </c>
      <c r="T90">
        <f t="shared" si="0"/>
        <v>-16.027749999999997</v>
      </c>
    </row>
    <row r="91" spans="2:20" x14ac:dyDescent="0.25">
      <c r="B91" t="s">
        <v>212</v>
      </c>
      <c r="C91">
        <v>431.96603399999998</v>
      </c>
      <c r="D91">
        <v>-328.55297899999999</v>
      </c>
      <c r="E91">
        <v>-2.037147</v>
      </c>
      <c r="F91">
        <v>-2.6494149999999999</v>
      </c>
      <c r="G91">
        <v>-5.527355</v>
      </c>
      <c r="H91">
        <v>15.130094</v>
      </c>
      <c r="K91" t="s">
        <v>212</v>
      </c>
      <c r="L91">
        <v>2273.467529</v>
      </c>
      <c r="M91">
        <v>-1784.6435550000001</v>
      </c>
      <c r="N91">
        <v>-23.260945</v>
      </c>
      <c r="O91">
        <v>-11.820674</v>
      </c>
      <c r="P91">
        <v>-12.563736</v>
      </c>
      <c r="Q91">
        <v>102.187451</v>
      </c>
      <c r="T91">
        <f t="shared" si="0"/>
        <v>-9.1712590000000009</v>
      </c>
    </row>
    <row r="92" spans="2:20" x14ac:dyDescent="0.25">
      <c r="B92" t="s">
        <v>213</v>
      </c>
      <c r="C92">
        <v>200.64498900000001</v>
      </c>
      <c r="D92">
        <v>-224.39665199999999</v>
      </c>
      <c r="E92">
        <v>4.1800999999999998E-2</v>
      </c>
      <c r="F92">
        <v>4.4739000000000001E-2</v>
      </c>
      <c r="G92">
        <v>-3.3087999999999999E-2</v>
      </c>
      <c r="H92">
        <v>11.933596</v>
      </c>
      <c r="K92" t="s">
        <v>213</v>
      </c>
      <c r="L92">
        <v>670.29663100000005</v>
      </c>
      <c r="M92">
        <v>-721.19104000000004</v>
      </c>
      <c r="N92">
        <v>-15.961773000000001</v>
      </c>
      <c r="O92">
        <v>-8.9708489999999994</v>
      </c>
      <c r="P92">
        <v>-8.8859189999999995</v>
      </c>
      <c r="Q92">
        <v>67.483959999999996</v>
      </c>
      <c r="T92">
        <f t="shared" si="0"/>
        <v>-9.0155879999999993</v>
      </c>
    </row>
    <row r="93" spans="2:20" x14ac:dyDescent="0.25">
      <c r="B93" t="s">
        <v>214</v>
      </c>
      <c r="C93">
        <v>423.59320100000002</v>
      </c>
      <c r="D93">
        <v>-221.66975400000001</v>
      </c>
      <c r="E93">
        <v>1.6400920000000001</v>
      </c>
      <c r="F93">
        <v>1.2224390000000001</v>
      </c>
      <c r="G93">
        <v>0.53322400000000003</v>
      </c>
      <c r="H93">
        <v>13.832356000000001</v>
      </c>
      <c r="K93" t="s">
        <v>214</v>
      </c>
      <c r="L93">
        <v>1291.190186</v>
      </c>
      <c r="M93">
        <v>-1389.239746</v>
      </c>
      <c r="N93">
        <v>-3.6180569999999999</v>
      </c>
      <c r="O93">
        <v>0.137158</v>
      </c>
      <c r="P93">
        <v>4.1453689999999996</v>
      </c>
      <c r="Q93">
        <v>72.749358000000001</v>
      </c>
      <c r="T93">
        <f t="shared" si="0"/>
        <v>-1.0852810000000002</v>
      </c>
    </row>
    <row r="94" spans="2:20" x14ac:dyDescent="0.25">
      <c r="B94" t="s">
        <v>215</v>
      </c>
      <c r="C94">
        <v>188.088684</v>
      </c>
      <c r="D94">
        <v>-267.91528299999999</v>
      </c>
      <c r="E94">
        <v>-3.1069149999999999</v>
      </c>
      <c r="F94">
        <v>-2.242318</v>
      </c>
      <c r="G94">
        <v>-2.0892400000000002</v>
      </c>
      <c r="H94">
        <v>13.666271</v>
      </c>
      <c r="K94" t="s">
        <v>215</v>
      </c>
      <c r="L94">
        <v>504.29818699999998</v>
      </c>
      <c r="M94">
        <v>-636.93585199999995</v>
      </c>
      <c r="N94">
        <v>-3.3133029999999999</v>
      </c>
      <c r="O94">
        <v>1.3862140000000001</v>
      </c>
      <c r="P94">
        <v>1.1772480000000001</v>
      </c>
      <c r="Q94">
        <v>50.945703999999999</v>
      </c>
      <c r="T94">
        <f t="shared" si="0"/>
        <v>3.6285319999999999</v>
      </c>
    </row>
    <row r="95" spans="2:20" x14ac:dyDescent="0.25">
      <c r="B95" t="s">
        <v>216</v>
      </c>
      <c r="C95">
        <v>433.30300899999997</v>
      </c>
      <c r="D95">
        <v>-246.48228499999999</v>
      </c>
      <c r="E95">
        <v>5.018961</v>
      </c>
      <c r="F95">
        <v>4.8067549999999999</v>
      </c>
      <c r="G95">
        <v>4.8482459999999996</v>
      </c>
      <c r="H95">
        <v>12.584680000000001</v>
      </c>
      <c r="K95" t="s">
        <v>216</v>
      </c>
      <c r="L95">
        <v>679.62280299999998</v>
      </c>
      <c r="M95">
        <v>-457.15451000000002</v>
      </c>
      <c r="N95">
        <v>9.4534439999999993</v>
      </c>
      <c r="O95">
        <v>7.9916749999999999</v>
      </c>
      <c r="P95">
        <v>7.9222919999999997</v>
      </c>
      <c r="Q95">
        <v>62.900272999999999</v>
      </c>
      <c r="T95">
        <f t="shared" si="0"/>
        <v>3.18492</v>
      </c>
    </row>
    <row r="96" spans="2:20" x14ac:dyDescent="0.25">
      <c r="B96" t="s">
        <v>217</v>
      </c>
      <c r="C96">
        <v>332.229736</v>
      </c>
      <c r="D96">
        <v>-505.39154100000002</v>
      </c>
      <c r="E96">
        <v>-1.2975920000000001</v>
      </c>
      <c r="F96">
        <v>-1.152121</v>
      </c>
      <c r="G96">
        <v>-1.152121</v>
      </c>
      <c r="H96">
        <v>7.3109279999999996</v>
      </c>
      <c r="K96" t="s">
        <v>217</v>
      </c>
      <c r="L96">
        <v>642.04064900000003</v>
      </c>
      <c r="M96">
        <v>-571.75945999999999</v>
      </c>
      <c r="N96">
        <v>2.9160999999999999E-2</v>
      </c>
      <c r="O96">
        <v>-1.494181</v>
      </c>
      <c r="P96">
        <v>0.39497399999999999</v>
      </c>
      <c r="Q96">
        <v>81.996975000000006</v>
      </c>
      <c r="T96">
        <f t="shared" si="0"/>
        <v>-0.34206000000000003</v>
      </c>
    </row>
    <row r="97" spans="2:20" x14ac:dyDescent="0.25">
      <c r="B97" t="s">
        <v>218</v>
      </c>
      <c r="C97">
        <v>270.96710200000001</v>
      </c>
      <c r="D97">
        <v>-208.672562</v>
      </c>
      <c r="E97">
        <v>-1.8767769999999999</v>
      </c>
      <c r="F97">
        <v>-0.908725</v>
      </c>
      <c r="G97">
        <v>-0.49887700000000001</v>
      </c>
      <c r="H97">
        <v>8.3376059999999992</v>
      </c>
      <c r="K97" t="s">
        <v>218</v>
      </c>
      <c r="L97">
        <v>609.74920699999996</v>
      </c>
      <c r="M97">
        <v>-801.135986</v>
      </c>
      <c r="N97">
        <v>-5.4664080000000004</v>
      </c>
      <c r="O97">
        <v>0.96912399999999999</v>
      </c>
      <c r="P97">
        <v>-0.53786400000000001</v>
      </c>
      <c r="Q97">
        <v>48.725020999999998</v>
      </c>
      <c r="T97">
        <f t="shared" si="0"/>
        <v>1.8778489999999999</v>
      </c>
    </row>
    <row r="98" spans="2:20" x14ac:dyDescent="0.25">
      <c r="B98" t="s">
        <v>219</v>
      </c>
      <c r="C98">
        <v>245.62733499999999</v>
      </c>
      <c r="D98">
        <v>-262.74560500000001</v>
      </c>
      <c r="E98">
        <v>-2.404995</v>
      </c>
      <c r="F98">
        <v>-2.2758400000000001</v>
      </c>
      <c r="G98">
        <v>-1.500124</v>
      </c>
      <c r="H98">
        <v>7.346095</v>
      </c>
      <c r="K98" t="s">
        <v>219</v>
      </c>
      <c r="L98">
        <v>471.161743</v>
      </c>
      <c r="M98">
        <v>-1860.8946530000001</v>
      </c>
      <c r="N98">
        <v>4.2244130000000002</v>
      </c>
      <c r="O98">
        <v>4.152647</v>
      </c>
      <c r="P98">
        <v>-0.40215099999999998</v>
      </c>
      <c r="Q98">
        <v>57.427686999999999</v>
      </c>
      <c r="T98">
        <f t="shared" si="0"/>
        <v>6.4284870000000005</v>
      </c>
    </row>
    <row r="99" spans="2:20" x14ac:dyDescent="0.25">
      <c r="B99" t="s">
        <v>220</v>
      </c>
      <c r="C99">
        <v>195.74581900000001</v>
      </c>
      <c r="D99">
        <v>-144.038895</v>
      </c>
      <c r="E99">
        <v>0.66740100000000002</v>
      </c>
      <c r="F99">
        <v>-0.101162</v>
      </c>
      <c r="G99">
        <v>-0.526308</v>
      </c>
      <c r="H99">
        <v>7.077731</v>
      </c>
      <c r="K99" t="s">
        <v>220</v>
      </c>
      <c r="L99">
        <v>447.27810699999998</v>
      </c>
      <c r="M99">
        <v>-469.915344</v>
      </c>
      <c r="N99">
        <v>1.8435010000000001</v>
      </c>
      <c r="O99">
        <v>-1.018106</v>
      </c>
      <c r="P99">
        <v>-0.738201</v>
      </c>
      <c r="Q99">
        <v>38.7485</v>
      </c>
      <c r="T99">
        <f t="shared" si="0"/>
        <v>-0.91694399999999998</v>
      </c>
    </row>
    <row r="100" spans="2:20" x14ac:dyDescent="0.25">
      <c r="B100" t="s">
        <v>221</v>
      </c>
      <c r="C100">
        <v>207.26724200000001</v>
      </c>
      <c r="D100">
        <v>-245.08741800000001</v>
      </c>
      <c r="E100">
        <v>1.0726309999999999</v>
      </c>
      <c r="F100">
        <v>1.6728229999999999</v>
      </c>
      <c r="G100">
        <v>1.7970649999999999</v>
      </c>
      <c r="H100">
        <v>10.161721</v>
      </c>
      <c r="K100" t="s">
        <v>221</v>
      </c>
      <c r="L100">
        <v>333.48519900000002</v>
      </c>
      <c r="M100">
        <v>-250.786316</v>
      </c>
      <c r="N100">
        <v>0.106451</v>
      </c>
      <c r="O100">
        <v>-1.37256</v>
      </c>
      <c r="P100">
        <v>0.99890299999999999</v>
      </c>
      <c r="Q100">
        <v>36.107396000000001</v>
      </c>
      <c r="T100">
        <f t="shared" si="0"/>
        <v>-3.0453830000000002</v>
      </c>
    </row>
    <row r="101" spans="2:20" x14ac:dyDescent="0.25">
      <c r="B101" t="s">
        <v>222</v>
      </c>
      <c r="C101">
        <v>203.335556</v>
      </c>
      <c r="D101">
        <v>-233.875122</v>
      </c>
      <c r="E101">
        <v>0.47958499999999998</v>
      </c>
      <c r="F101">
        <v>0.39444200000000001</v>
      </c>
      <c r="G101">
        <v>0.56789599999999996</v>
      </c>
      <c r="H101">
        <v>10.208726</v>
      </c>
      <c r="K101" t="s">
        <v>222</v>
      </c>
      <c r="L101">
        <v>287.21523999999999</v>
      </c>
      <c r="M101">
        <v>-361.66845699999999</v>
      </c>
      <c r="N101">
        <v>-2.423</v>
      </c>
      <c r="O101">
        <v>-0.13678999999999999</v>
      </c>
      <c r="P101">
        <v>0.79392099999999999</v>
      </c>
      <c r="Q101">
        <v>35.994138999999997</v>
      </c>
      <c r="T101">
        <f t="shared" si="0"/>
        <v>-0.53123200000000004</v>
      </c>
    </row>
    <row r="102" spans="2:20" x14ac:dyDescent="0.25">
      <c r="B102" t="s">
        <v>223</v>
      </c>
      <c r="C102">
        <v>187.962997</v>
      </c>
      <c r="D102">
        <v>-227.06549100000001</v>
      </c>
      <c r="E102">
        <v>-0.30300899999999997</v>
      </c>
      <c r="F102">
        <v>-0.185446</v>
      </c>
      <c r="G102">
        <v>-0.19811200000000001</v>
      </c>
      <c r="H102">
        <v>8.3441799999999997</v>
      </c>
      <c r="K102" t="s">
        <v>223</v>
      </c>
      <c r="L102">
        <v>221.67817700000001</v>
      </c>
      <c r="M102">
        <v>-245.86618000000001</v>
      </c>
      <c r="N102">
        <v>2.212E-3</v>
      </c>
      <c r="O102">
        <v>-0.13714799999999999</v>
      </c>
      <c r="P102">
        <v>3.4070999999999997E-2</v>
      </c>
      <c r="Q102">
        <v>4.5094019999999997</v>
      </c>
      <c r="T102">
        <f t="shared" si="0"/>
        <v>4.8298000000000008E-2</v>
      </c>
    </row>
    <row r="103" spans="2:20" x14ac:dyDescent="0.25">
      <c r="B103" t="s">
        <v>224</v>
      </c>
      <c r="C103">
        <v>220.28469799999999</v>
      </c>
      <c r="D103">
        <v>-205.24847399999999</v>
      </c>
      <c r="E103">
        <v>-0.29187000000000002</v>
      </c>
      <c r="F103">
        <v>-0.35154999999999997</v>
      </c>
      <c r="G103">
        <v>-0.35154999999999997</v>
      </c>
      <c r="H103">
        <v>2.7984070000000001</v>
      </c>
      <c r="K103" t="s">
        <v>224</v>
      </c>
      <c r="L103">
        <v>450.96719400000001</v>
      </c>
      <c r="M103">
        <v>-122.798241</v>
      </c>
      <c r="N103">
        <v>-4.4859999999999997E-2</v>
      </c>
      <c r="O103">
        <v>-0.73650800000000005</v>
      </c>
      <c r="P103">
        <v>-0.50887899999999997</v>
      </c>
      <c r="Q103">
        <v>10.104409</v>
      </c>
      <c r="T103">
        <f t="shared" si="0"/>
        <v>-0.38495800000000008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80"/>
  <sheetViews>
    <sheetView topLeftCell="AJ19" zoomScaleNormal="100" workbookViewId="0">
      <selection activeCell="W51" sqref="A51:XFD52"/>
    </sheetView>
  </sheetViews>
  <sheetFormatPr baseColWidth="10" defaultColWidth="7.5703125" defaultRowHeight="15" x14ac:dyDescent="0.25"/>
  <cols>
    <col min="1" max="1" width="7.5703125" style="1"/>
    <col min="2" max="24" width="4.140625" customWidth="1"/>
    <col min="25" max="25" width="7.5703125" style="111"/>
    <col min="27" max="44" width="7.5703125" customWidth="1"/>
    <col min="45" max="45" width="8.140625" style="112" customWidth="1"/>
  </cols>
  <sheetData>
    <row r="1" spans="1:59" x14ac:dyDescent="0.25">
      <c r="A1" s="60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2" spans="1:59" ht="15.75" thickBot="1" x14ac:dyDescent="0.3">
      <c r="A2" s="60"/>
      <c r="B2" s="61" t="s">
        <v>23</v>
      </c>
      <c r="C2" s="62"/>
      <c r="D2" s="62"/>
      <c r="E2" s="62"/>
      <c r="F2" s="141" t="s">
        <v>71</v>
      </c>
      <c r="G2" s="141"/>
      <c r="H2" s="141"/>
      <c r="I2" s="141"/>
      <c r="J2" s="141"/>
      <c r="K2" s="141"/>
      <c r="L2" s="141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AD2" s="141"/>
      <c r="AE2" s="141"/>
      <c r="AF2" s="141"/>
      <c r="AG2" s="141"/>
      <c r="AX2" s="141"/>
      <c r="AY2" s="141"/>
      <c r="AZ2" s="141"/>
      <c r="BA2" s="141"/>
    </row>
    <row r="3" spans="1:59" ht="15.75" thickBot="1" x14ac:dyDescent="0.3">
      <c r="A3" s="77"/>
      <c r="B3" s="64" t="s">
        <v>0</v>
      </c>
      <c r="C3" s="64" t="s">
        <v>1</v>
      </c>
      <c r="D3" s="64" t="s">
        <v>2</v>
      </c>
      <c r="E3" s="64" t="s">
        <v>3</v>
      </c>
      <c r="F3" s="64" t="s">
        <v>4</v>
      </c>
      <c r="G3" s="64" t="s">
        <v>5</v>
      </c>
      <c r="H3" s="64" t="s">
        <v>6</v>
      </c>
      <c r="I3" s="64" t="s">
        <v>7</v>
      </c>
      <c r="J3" s="64" t="s">
        <v>8</v>
      </c>
      <c r="K3" s="64" t="s">
        <v>9</v>
      </c>
      <c r="L3" s="64" t="s">
        <v>10</v>
      </c>
      <c r="M3" s="64" t="s">
        <v>11</v>
      </c>
      <c r="N3" s="64" t="s">
        <v>12</v>
      </c>
      <c r="O3" s="64" t="s">
        <v>13</v>
      </c>
      <c r="P3" s="64" t="s">
        <v>14</v>
      </c>
      <c r="Q3" s="64" t="s">
        <v>15</v>
      </c>
      <c r="R3" s="65" t="s">
        <v>16</v>
      </c>
      <c r="S3" s="62"/>
      <c r="T3" s="62"/>
      <c r="U3" s="62"/>
      <c r="V3" s="62"/>
      <c r="W3" s="62"/>
      <c r="X3" s="62"/>
      <c r="Z3" s="101" t="s">
        <v>56</v>
      </c>
      <c r="AA3" s="91" t="s">
        <v>0</v>
      </c>
      <c r="AB3" s="91" t="s">
        <v>1</v>
      </c>
      <c r="AC3" s="91" t="s">
        <v>2</v>
      </c>
      <c r="AD3" s="91" t="s">
        <v>4</v>
      </c>
      <c r="AE3" s="91" t="s">
        <v>5</v>
      </c>
      <c r="AF3" s="91" t="s">
        <v>7</v>
      </c>
      <c r="AG3" s="91" t="s">
        <v>9</v>
      </c>
      <c r="AH3" s="91" t="s">
        <v>10</v>
      </c>
      <c r="AI3" s="91" t="s">
        <v>11</v>
      </c>
      <c r="AJ3" s="92" t="s">
        <v>16</v>
      </c>
      <c r="AL3" s="107" t="s">
        <v>24</v>
      </c>
      <c r="AM3" s="108" t="s">
        <v>25</v>
      </c>
      <c r="AT3" s="101" t="s">
        <v>51</v>
      </c>
      <c r="AU3" s="91" t="s">
        <v>0</v>
      </c>
      <c r="AV3" s="91" t="s">
        <v>1</v>
      </c>
      <c r="AW3" s="91" t="s">
        <v>2</v>
      </c>
      <c r="AX3" s="91" t="s">
        <v>4</v>
      </c>
      <c r="AY3" s="91" t="s">
        <v>5</v>
      </c>
      <c r="AZ3" s="91" t="s">
        <v>7</v>
      </c>
      <c r="BA3" s="91" t="s">
        <v>9</v>
      </c>
      <c r="BB3" s="91" t="s">
        <v>10</v>
      </c>
      <c r="BC3" s="91" t="s">
        <v>11</v>
      </c>
      <c r="BD3" s="91" t="s">
        <v>16</v>
      </c>
      <c r="BF3" s="109" t="s">
        <v>24</v>
      </c>
      <c r="BG3" s="110" t="s">
        <v>25</v>
      </c>
    </row>
    <row r="4" spans="1:59" ht="15.75" thickBot="1" x14ac:dyDescent="0.3">
      <c r="A4" s="78" t="s">
        <v>0</v>
      </c>
      <c r="B4" s="69">
        <v>0.33641527557156398</v>
      </c>
      <c r="C4" s="69">
        <v>-0.37015285004606302</v>
      </c>
      <c r="D4" s="69">
        <v>-0.61992521447093496</v>
      </c>
      <c r="E4" s="69">
        <v>0</v>
      </c>
      <c r="F4" s="69">
        <v>0.49142289823878199</v>
      </c>
      <c r="G4" s="69">
        <v>0.102490304082805</v>
      </c>
      <c r="H4" s="69">
        <v>0</v>
      </c>
      <c r="I4" s="69">
        <v>-0.20284249032187401</v>
      </c>
      <c r="J4" s="69">
        <v>0</v>
      </c>
      <c r="K4" s="69">
        <v>-0.135533428228341</v>
      </c>
      <c r="L4" s="69">
        <v>-0.144469771189951</v>
      </c>
      <c r="M4" s="69">
        <v>-0.11605157643636201</v>
      </c>
      <c r="N4" s="69">
        <v>0</v>
      </c>
      <c r="O4" s="69">
        <v>0</v>
      </c>
      <c r="P4" s="69">
        <v>0</v>
      </c>
      <c r="Q4" s="69">
        <v>0</v>
      </c>
      <c r="R4" s="70">
        <v>-3.2828719965149098E-3</v>
      </c>
      <c r="S4" s="62"/>
      <c r="T4" s="62"/>
      <c r="U4" s="62"/>
      <c r="V4" s="62"/>
      <c r="W4" s="62"/>
      <c r="X4" s="62"/>
      <c r="Z4" s="59" t="s">
        <v>34</v>
      </c>
      <c r="AA4" s="2">
        <f t="shared" ref="AA4:AC12" si="0">1/B4</f>
        <v>2.9725166263660787</v>
      </c>
      <c r="AB4" s="7">
        <f t="shared" si="0"/>
        <v>-2.7015866550144265</v>
      </c>
      <c r="AC4" s="7">
        <f t="shared" si="0"/>
        <v>-1.6130978006007284</v>
      </c>
      <c r="AD4" s="7">
        <f t="shared" ref="AD4:AD13" si="1">1/F4</f>
        <v>2.0349072124720178</v>
      </c>
      <c r="AE4" s="7">
        <f t="shared" ref="AE4:AE13" si="2">1/G4</f>
        <v>9.7570205196393012</v>
      </c>
      <c r="AF4" s="7">
        <f t="shared" ref="AF4:AF13" si="3">1/I4</f>
        <v>-4.9299335578713439</v>
      </c>
      <c r="AG4" s="7">
        <f t="shared" ref="AG4:AG13" si="4">1/K4</f>
        <v>-7.3782535649820815</v>
      </c>
      <c r="AH4" s="7">
        <f t="shared" ref="AH4:AH13" si="5">1/L4</f>
        <v>-6.9218632504455559</v>
      </c>
      <c r="AI4" s="7">
        <f t="shared" ref="AI4:AI13" si="6">1/M4</f>
        <v>-8.6168583892383364</v>
      </c>
      <c r="AJ4" s="8">
        <f t="shared" ref="AJ4:AJ13" si="7">1/R4</f>
        <v>-304.61132845313432</v>
      </c>
      <c r="AL4" s="2">
        <f t="shared" ref="AL4:AL13" si="8">+SUM(AA4,AB4,AC4,AD4,AE4,AF4,AG4,AH4,AI4,AJ4)</f>
        <v>-322.00847731280942</v>
      </c>
      <c r="AM4" s="8">
        <f t="shared" ref="AM4:AM13" si="9">+SUMSQ(AA4,AB4,AC4,AD4,AE4,AF4,AG4,AH4,AI4,AJ4)</f>
        <v>93107.043538742437</v>
      </c>
      <c r="AT4" s="59" t="s">
        <v>34</v>
      </c>
      <c r="AU4" s="2">
        <f t="shared" ref="AU4:AU13" si="10">+LN(ABS(AA4))</f>
        <v>1.0894089429619689</v>
      </c>
      <c r="AV4" s="7">
        <f t="shared" ref="AV4:AV13" si="11">+LN(ABS(AB4))</f>
        <v>0.99383925041697729</v>
      </c>
      <c r="AW4" s="7">
        <f t="shared" ref="AW4:AW13" si="12">+LN(ABS(AC4))</f>
        <v>0.47815643003946939</v>
      </c>
      <c r="AX4" s="7">
        <f t="shared" ref="AX4:AX13" si="13">+LN(ABS(AD4))</f>
        <v>0.71045022201819019</v>
      </c>
      <c r="AY4" s="7">
        <f t="shared" ref="AY4:AY13" si="14">+LN(ABS(AE4))</f>
        <v>2.277987079192096</v>
      </c>
      <c r="AZ4" s="7">
        <f t="shared" ref="AZ4:AZ13" si="15">+LN(ABS(AF4))</f>
        <v>1.5953255108585778</v>
      </c>
      <c r="BA4" s="7">
        <f t="shared" ref="BA4:BA13" si="16">+LN(ABS(AG4))</f>
        <v>1.9985369662963268</v>
      </c>
      <c r="BB4" s="7">
        <f t="shared" ref="BB4:BB13" si="17">+LN(ABS(AH4))</f>
        <v>1.9346849892314624</v>
      </c>
      <c r="BC4" s="7">
        <f t="shared" ref="BC4:BC13" si="18">+LN(ABS(AI4))</f>
        <v>2.1537205622405375</v>
      </c>
      <c r="BD4" s="8">
        <f t="shared" ref="BD4:BD13" si="19">+LN(ABS(AJ4))</f>
        <v>5.7190366310141796</v>
      </c>
      <c r="BF4" s="10">
        <f t="shared" ref="BF4:BF13" si="20">+SUM(AU4,AV4,AW4,AX4,AY4,AZ4,BA4,BB4,BC4,BD4)</f>
        <v>18.951146584269786</v>
      </c>
      <c r="BG4">
        <f t="shared" ref="BG4:BG13" si="21">+SUMSQ(AU4,AV4,AW4,AX4,AY4,AZ4,BA4,BB4,BC4,BD4)</f>
        <v>55.725238269101183</v>
      </c>
    </row>
    <row r="5" spans="1:59" ht="15.75" thickBot="1" x14ac:dyDescent="0.3">
      <c r="A5" s="78" t="s">
        <v>1</v>
      </c>
      <c r="B5" s="69">
        <v>0.32260377631808801</v>
      </c>
      <c r="C5" s="69">
        <v>-0.113562321184027</v>
      </c>
      <c r="D5" s="69">
        <v>0.24200959349027101</v>
      </c>
      <c r="E5" s="69">
        <v>0</v>
      </c>
      <c r="F5" s="69">
        <v>-0.433544018900265</v>
      </c>
      <c r="G5" s="69">
        <v>0.26066396138077003</v>
      </c>
      <c r="H5" s="69">
        <v>0</v>
      </c>
      <c r="I5" s="69">
        <v>-0.213686789235286</v>
      </c>
      <c r="J5" s="69">
        <v>0</v>
      </c>
      <c r="K5" s="69">
        <v>6.6180509971175402E-2</v>
      </c>
      <c r="L5" s="69">
        <v>-0.610837382953061</v>
      </c>
      <c r="M5" s="69">
        <v>-9.9930569324612403E-2</v>
      </c>
      <c r="N5" s="69">
        <v>0</v>
      </c>
      <c r="O5" s="69">
        <v>0</v>
      </c>
      <c r="P5" s="69">
        <v>0</v>
      </c>
      <c r="Q5" s="69">
        <v>0</v>
      </c>
      <c r="R5" s="70">
        <v>0.282228890763149</v>
      </c>
      <c r="S5" s="62"/>
      <c r="T5" s="62"/>
      <c r="U5" s="62"/>
      <c r="V5" s="62"/>
      <c r="W5" s="62"/>
      <c r="X5" s="62"/>
      <c r="Z5" s="59" t="s">
        <v>35</v>
      </c>
      <c r="AA5" s="15">
        <f t="shared" si="0"/>
        <v>3.0997777255217183</v>
      </c>
      <c r="AB5" s="3">
        <f t="shared" si="0"/>
        <v>-8.805737585968382</v>
      </c>
      <c r="AC5" s="3">
        <f t="shared" si="0"/>
        <v>4.1320675993788685</v>
      </c>
      <c r="AD5" s="3">
        <f t="shared" si="1"/>
        <v>-2.3065708587944926</v>
      </c>
      <c r="AE5" s="3">
        <f t="shared" si="2"/>
        <v>3.8363569505461106</v>
      </c>
      <c r="AF5" s="3">
        <f t="shared" si="3"/>
        <v>-4.6797464811871041</v>
      </c>
      <c r="AG5" s="3">
        <f t="shared" si="4"/>
        <v>15.110188791768833</v>
      </c>
      <c r="AH5" s="3">
        <f t="shared" si="5"/>
        <v>-1.6370969228594898</v>
      </c>
      <c r="AI5" s="3">
        <f t="shared" si="6"/>
        <v>-10.006947891506758</v>
      </c>
      <c r="AJ5" s="4">
        <f t="shared" si="7"/>
        <v>3.5432233648936244</v>
      </c>
      <c r="AL5" s="15">
        <f t="shared" si="8"/>
        <v>2.2855146917929283</v>
      </c>
      <c r="AM5" s="4">
        <f t="shared" si="9"/>
        <v>489.85287950783209</v>
      </c>
      <c r="AT5" s="59" t="s">
        <v>35</v>
      </c>
      <c r="AU5" s="15">
        <f t="shared" si="10"/>
        <v>1.1313304074758221</v>
      </c>
      <c r="AV5" s="3">
        <f t="shared" si="11"/>
        <v>2.1754035074310418</v>
      </c>
      <c r="AW5" s="3">
        <f t="shared" si="12"/>
        <v>1.4187779110894136</v>
      </c>
      <c r="AX5" s="3">
        <f t="shared" si="13"/>
        <v>0.83576194489415834</v>
      </c>
      <c r="AY5" s="3">
        <f t="shared" si="14"/>
        <v>1.3445232054934328</v>
      </c>
      <c r="AZ5" s="3">
        <f t="shared" si="15"/>
        <v>1.5432439377757545</v>
      </c>
      <c r="BA5" s="3">
        <f t="shared" si="16"/>
        <v>2.7153692706982429</v>
      </c>
      <c r="BB5" s="3">
        <f t="shared" si="17"/>
        <v>0.4929245042474692</v>
      </c>
      <c r="BC5" s="3">
        <f t="shared" si="18"/>
        <v>2.3032796408904805</v>
      </c>
      <c r="BD5" s="4">
        <f t="shared" si="19"/>
        <v>1.265036867896604</v>
      </c>
      <c r="BF5" s="10">
        <f t="shared" si="20"/>
        <v>15.22565119789242</v>
      </c>
      <c r="BG5">
        <f t="shared" si="21"/>
        <v>27.434682426561299</v>
      </c>
    </row>
    <row r="6" spans="1:59" ht="15.75" thickBot="1" x14ac:dyDescent="0.3">
      <c r="A6" s="78" t="s">
        <v>2</v>
      </c>
      <c r="B6" s="69">
        <v>0.334575383438941</v>
      </c>
      <c r="C6" s="69">
        <v>-0.32559609165951903</v>
      </c>
      <c r="D6" s="69">
        <v>0.33468607351396701</v>
      </c>
      <c r="E6" s="69">
        <v>0</v>
      </c>
      <c r="F6" s="69">
        <v>-0.100815773314097</v>
      </c>
      <c r="G6" s="69">
        <v>-0.10911542776968</v>
      </c>
      <c r="H6" s="69">
        <v>0</v>
      </c>
      <c r="I6" s="69">
        <v>-0.32784243022709803</v>
      </c>
      <c r="J6" s="69">
        <v>0</v>
      </c>
      <c r="K6" s="69">
        <v>-0.51894725003653397</v>
      </c>
      <c r="L6" s="69">
        <v>0.367018389110708</v>
      </c>
      <c r="M6" s="69">
        <v>0.36683920512544099</v>
      </c>
      <c r="N6" s="69">
        <v>0</v>
      </c>
      <c r="O6" s="69">
        <v>0</v>
      </c>
      <c r="P6" s="69">
        <v>0</v>
      </c>
      <c r="Q6" s="69">
        <v>0</v>
      </c>
      <c r="R6" s="70">
        <v>8.2424389023082995E-2</v>
      </c>
      <c r="S6" s="62"/>
      <c r="T6" s="62"/>
      <c r="U6" s="62"/>
      <c r="V6" s="62"/>
      <c r="W6" s="62"/>
      <c r="X6" s="62"/>
      <c r="Z6" s="59" t="s">
        <v>36</v>
      </c>
      <c r="AA6" s="15">
        <f t="shared" si="0"/>
        <v>2.9888630470104416</v>
      </c>
      <c r="AB6" s="3">
        <f t="shared" si="0"/>
        <v>-3.0712899374901457</v>
      </c>
      <c r="AC6" s="3">
        <f t="shared" si="0"/>
        <v>2.9878745461402305</v>
      </c>
      <c r="AD6" s="3">
        <f t="shared" si="1"/>
        <v>-9.9190827697610953</v>
      </c>
      <c r="AE6" s="3">
        <f t="shared" si="2"/>
        <v>-9.1646068795220437</v>
      </c>
      <c r="AF6" s="3">
        <f t="shared" si="3"/>
        <v>-3.0502458126219207</v>
      </c>
      <c r="AG6" s="3">
        <f t="shared" si="4"/>
        <v>-1.9269781272173614</v>
      </c>
      <c r="AH6" s="3">
        <f t="shared" si="5"/>
        <v>2.7246591170077816</v>
      </c>
      <c r="AI6" s="3">
        <f t="shared" si="6"/>
        <v>2.7259899869700379</v>
      </c>
      <c r="AJ6" s="4">
        <f t="shared" si="7"/>
        <v>12.132331362746886</v>
      </c>
      <c r="AL6" s="15">
        <f t="shared" si="8"/>
        <v>-3.5724854667371879</v>
      </c>
      <c r="AM6" s="4">
        <f t="shared" si="9"/>
        <v>384.73723797557761</v>
      </c>
      <c r="AT6" s="59" t="s">
        <v>36</v>
      </c>
      <c r="AU6" s="15">
        <f t="shared" si="10"/>
        <v>1.0948930632525606</v>
      </c>
      <c r="AV6" s="3">
        <f t="shared" si="11"/>
        <v>1.1220976484285001</v>
      </c>
      <c r="AW6" s="3">
        <f t="shared" si="12"/>
        <v>1.0945622804922945</v>
      </c>
      <c r="AX6" s="3">
        <f t="shared" si="13"/>
        <v>2.2944604542961442</v>
      </c>
      <c r="AY6" s="3">
        <f t="shared" si="14"/>
        <v>2.2153489867025371</v>
      </c>
      <c r="AZ6" s="3">
        <f t="shared" si="15"/>
        <v>1.1152221816740431</v>
      </c>
      <c r="BA6" s="3">
        <f t="shared" si="16"/>
        <v>0.65595303867624843</v>
      </c>
      <c r="BB6" s="3">
        <f t="shared" si="17"/>
        <v>1.0023433256141725</v>
      </c>
      <c r="BC6" s="3">
        <f t="shared" si="18"/>
        <v>1.0028316601091347</v>
      </c>
      <c r="BD6" s="4">
        <f t="shared" si="19"/>
        <v>2.4958739025712813</v>
      </c>
      <c r="BF6" s="10">
        <f t="shared" si="20"/>
        <v>14.093586541816915</v>
      </c>
      <c r="BG6">
        <f t="shared" si="21"/>
        <v>23.742025369559997</v>
      </c>
    </row>
    <row r="7" spans="1:59" ht="15.75" thickBot="1" x14ac:dyDescent="0.3">
      <c r="A7" s="78" t="s">
        <v>4</v>
      </c>
      <c r="B7" s="69">
        <v>0.32519224732396801</v>
      </c>
      <c r="C7" s="69">
        <v>-0.221182946561363</v>
      </c>
      <c r="D7" s="69">
        <v>0.190649647307475</v>
      </c>
      <c r="E7" s="69">
        <v>0</v>
      </c>
      <c r="F7" s="69">
        <v>-2.1027816590598099E-2</v>
      </c>
      <c r="G7" s="69">
        <v>-0.412424312637514</v>
      </c>
      <c r="H7" s="69">
        <v>0</v>
      </c>
      <c r="I7" s="69">
        <v>-0.18212858035600701</v>
      </c>
      <c r="J7" s="69">
        <v>0</v>
      </c>
      <c r="K7" s="69">
        <v>0.47899251377192498</v>
      </c>
      <c r="L7" s="69">
        <v>0.245599775140494</v>
      </c>
      <c r="M7" s="69">
        <v>-0.54317850367501497</v>
      </c>
      <c r="N7" s="69">
        <v>0</v>
      </c>
      <c r="O7" s="69">
        <v>0</v>
      </c>
      <c r="P7" s="69">
        <v>0</v>
      </c>
      <c r="Q7" s="69">
        <v>0</v>
      </c>
      <c r="R7" s="70">
        <v>-0.48871460422822299</v>
      </c>
      <c r="S7" s="62"/>
      <c r="T7" s="62"/>
      <c r="U7" s="62"/>
      <c r="V7" s="62"/>
      <c r="W7" s="62"/>
      <c r="X7" s="62"/>
      <c r="Z7" s="59" t="s">
        <v>38</v>
      </c>
      <c r="AA7" s="15">
        <f t="shared" si="0"/>
        <v>3.0751040599186386</v>
      </c>
      <c r="AB7" s="3">
        <f t="shared" si="0"/>
        <v>-4.5211442181532249</v>
      </c>
      <c r="AC7" s="3">
        <f t="shared" si="0"/>
        <v>5.2452234458489446</v>
      </c>
      <c r="AD7" s="3">
        <f t="shared" si="1"/>
        <v>-47.556054890031582</v>
      </c>
      <c r="AE7" s="3">
        <f t="shared" si="2"/>
        <v>-2.4246873168190626</v>
      </c>
      <c r="AF7" s="3">
        <f t="shared" si="3"/>
        <v>-5.4906264466856243</v>
      </c>
      <c r="AG7" s="3">
        <f t="shared" si="4"/>
        <v>2.087715300862</v>
      </c>
      <c r="AH7" s="3">
        <f t="shared" si="5"/>
        <v>4.0716649656049384</v>
      </c>
      <c r="AI7" s="3">
        <f t="shared" si="6"/>
        <v>-1.8410154180149634</v>
      </c>
      <c r="AJ7" s="4">
        <f t="shared" si="7"/>
        <v>-2.0461839923511143</v>
      </c>
      <c r="AL7" s="15">
        <f t="shared" si="8"/>
        <v>-49.400004509821045</v>
      </c>
      <c r="AM7" s="4">
        <f t="shared" si="9"/>
        <v>2383.527040552146</v>
      </c>
      <c r="AT7" s="59" t="s">
        <v>38</v>
      </c>
      <c r="AU7" s="15">
        <f t="shared" si="10"/>
        <v>1.1233387413098477</v>
      </c>
      <c r="AV7" s="3">
        <f t="shared" si="11"/>
        <v>1.508765107417317</v>
      </c>
      <c r="AW7" s="3">
        <f t="shared" si="12"/>
        <v>1.6573178426279545</v>
      </c>
      <c r="AX7" s="3">
        <f t="shared" si="13"/>
        <v>3.8619091182144811</v>
      </c>
      <c r="AY7" s="3">
        <f t="shared" si="14"/>
        <v>0.88570257455786205</v>
      </c>
      <c r="AZ7" s="3">
        <f t="shared" si="15"/>
        <v>1.7030423558761587</v>
      </c>
      <c r="BA7" s="3">
        <f t="shared" si="16"/>
        <v>0.73607031056198646</v>
      </c>
      <c r="BB7" s="3">
        <f t="shared" si="17"/>
        <v>1.4040519982613033</v>
      </c>
      <c r="BC7" s="3">
        <f t="shared" si="18"/>
        <v>0.61031727702030658</v>
      </c>
      <c r="BD7" s="4">
        <f t="shared" si="19"/>
        <v>0.71597659132151359</v>
      </c>
      <c r="BF7" s="10">
        <f t="shared" si="20"/>
        <v>14.206491917168734</v>
      </c>
      <c r="BG7">
        <f t="shared" si="21"/>
        <v>28.282400036277579</v>
      </c>
    </row>
    <row r="8" spans="1:59" ht="15.75" thickBot="1" x14ac:dyDescent="0.3">
      <c r="A8" s="78" t="s">
        <v>5</v>
      </c>
      <c r="B8" s="69">
        <v>0.33025763824955301</v>
      </c>
      <c r="C8" s="69">
        <v>-0.11863642257767899</v>
      </c>
      <c r="D8" s="69">
        <v>0.45789087595599198</v>
      </c>
      <c r="E8" s="69">
        <v>0</v>
      </c>
      <c r="F8" s="69">
        <v>0.49266808931969502</v>
      </c>
      <c r="G8" s="69">
        <v>7.3419558947365196E-2</v>
      </c>
      <c r="H8" s="69">
        <v>0</v>
      </c>
      <c r="I8" s="69">
        <v>0.54091466457652304</v>
      </c>
      <c r="J8" s="69">
        <v>0</v>
      </c>
      <c r="K8" s="69">
        <v>5.0279310401139803E-2</v>
      </c>
      <c r="L8" s="69">
        <v>-0.26318824767883398</v>
      </c>
      <c r="M8" s="69">
        <v>0.12753437198297199</v>
      </c>
      <c r="N8" s="69">
        <v>0</v>
      </c>
      <c r="O8" s="69">
        <v>0</v>
      </c>
      <c r="P8" s="69">
        <v>0</v>
      </c>
      <c r="Q8" s="69">
        <v>0</v>
      </c>
      <c r="R8" s="70">
        <v>0.18230810072558101</v>
      </c>
      <c r="S8" s="62"/>
      <c r="T8" s="62"/>
      <c r="U8" s="62"/>
      <c r="V8" s="62"/>
      <c r="W8" s="62"/>
      <c r="X8" s="62"/>
      <c r="Z8" s="59" t="s">
        <v>39</v>
      </c>
      <c r="AA8" s="15">
        <f t="shared" si="0"/>
        <v>3.0279390517665141</v>
      </c>
      <c r="AB8" s="3">
        <f t="shared" si="0"/>
        <v>-8.4291145861654329</v>
      </c>
      <c r="AC8" s="3">
        <f t="shared" si="0"/>
        <v>2.1839264604523594</v>
      </c>
      <c r="AD8" s="3">
        <f t="shared" si="1"/>
        <v>2.0297640981392941</v>
      </c>
      <c r="AE8" s="3">
        <f t="shared" si="2"/>
        <v>13.620348778135597</v>
      </c>
      <c r="AF8" s="3">
        <f t="shared" si="3"/>
        <v>1.8487204461038056</v>
      </c>
      <c r="AG8" s="3">
        <f t="shared" si="4"/>
        <v>19.88889648688043</v>
      </c>
      <c r="AH8" s="3">
        <f t="shared" si="5"/>
        <v>-3.7995617540654405</v>
      </c>
      <c r="AI8" s="3">
        <f t="shared" si="6"/>
        <v>7.8410234390264382</v>
      </c>
      <c r="AJ8" s="4">
        <f t="shared" si="7"/>
        <v>5.4852197791542379</v>
      </c>
      <c r="AL8" s="15">
        <f t="shared" si="8"/>
        <v>43.697162199427801</v>
      </c>
      <c r="AM8" s="4">
        <f t="shared" si="9"/>
        <v>779.61369039836939</v>
      </c>
      <c r="AT8" s="59" t="s">
        <v>39</v>
      </c>
      <c r="AU8" s="15">
        <f t="shared" si="10"/>
        <v>1.1078822071581338</v>
      </c>
      <c r="AV8" s="3">
        <f t="shared" si="11"/>
        <v>2.1316917352004894</v>
      </c>
      <c r="AW8" s="3">
        <f t="shared" si="12"/>
        <v>0.7811243853616977</v>
      </c>
      <c r="AX8" s="3">
        <f t="shared" si="13"/>
        <v>0.70791957848788933</v>
      </c>
      <c r="AY8" s="3">
        <f t="shared" si="14"/>
        <v>2.6115649081861205</v>
      </c>
      <c r="AZ8" s="3">
        <f t="shared" si="15"/>
        <v>0.61449374903480247</v>
      </c>
      <c r="BA8" s="3">
        <f t="shared" si="16"/>
        <v>2.9901616105263837</v>
      </c>
      <c r="BB8" s="3">
        <f t="shared" si="17"/>
        <v>1.3348857322040535</v>
      </c>
      <c r="BC8" s="3">
        <f t="shared" si="18"/>
        <v>2.0593693665347694</v>
      </c>
      <c r="BD8" s="4">
        <f t="shared" si="19"/>
        <v>1.7020571620501064</v>
      </c>
      <c r="BF8" s="10">
        <f t="shared" si="20"/>
        <v>16.041150434744445</v>
      </c>
      <c r="BG8">
        <f t="shared" si="21"/>
        <v>31.941679056960407</v>
      </c>
    </row>
    <row r="9" spans="1:59" ht="15.75" thickBot="1" x14ac:dyDescent="0.3">
      <c r="A9" s="78" t="s">
        <v>7</v>
      </c>
      <c r="B9" s="69">
        <v>0.30725164378720998</v>
      </c>
      <c r="C9" s="69">
        <v>0.216337443161672</v>
      </c>
      <c r="D9" s="69">
        <v>-0.27316264912045002</v>
      </c>
      <c r="E9" s="69">
        <v>0</v>
      </c>
      <c r="F9" s="69">
        <v>-0.30798094408483101</v>
      </c>
      <c r="G9" s="69">
        <v>-0.54110389788908098</v>
      </c>
      <c r="H9" s="69">
        <v>0</v>
      </c>
      <c r="I9" s="69">
        <v>0.37323639317326801</v>
      </c>
      <c r="J9" s="69">
        <v>0</v>
      </c>
      <c r="K9" s="69">
        <v>-0.42166986610020502</v>
      </c>
      <c r="L9" s="69">
        <v>-0.21674719252608601</v>
      </c>
      <c r="M9" s="69">
        <v>-0.143602936506074</v>
      </c>
      <c r="N9" s="69">
        <v>0</v>
      </c>
      <c r="O9" s="69">
        <v>0</v>
      </c>
      <c r="P9" s="69">
        <v>0</v>
      </c>
      <c r="Q9" s="69">
        <v>0</v>
      </c>
      <c r="R9" s="70">
        <v>-0.138175571728515</v>
      </c>
      <c r="S9" s="62"/>
      <c r="T9" s="62"/>
      <c r="U9" s="62"/>
      <c r="V9" s="62"/>
      <c r="W9" s="62"/>
      <c r="X9" s="62"/>
      <c r="Z9" s="59" t="s">
        <v>41</v>
      </c>
      <c r="AA9" s="15">
        <f t="shared" si="0"/>
        <v>3.2546611880539178</v>
      </c>
      <c r="AB9" s="3">
        <f t="shared" si="0"/>
        <v>4.622408332951804</v>
      </c>
      <c r="AC9" s="3">
        <f t="shared" si="0"/>
        <v>-3.6608226022843038</v>
      </c>
      <c r="AD9" s="3">
        <f t="shared" si="1"/>
        <v>-3.2469541353329885</v>
      </c>
      <c r="AE9" s="3">
        <f t="shared" si="2"/>
        <v>-1.8480739168598386</v>
      </c>
      <c r="AF9" s="3">
        <f t="shared" si="3"/>
        <v>2.6792671301369282</v>
      </c>
      <c r="AG9" s="3">
        <f t="shared" si="4"/>
        <v>-2.3715235078296097</v>
      </c>
      <c r="AH9" s="3">
        <f t="shared" si="5"/>
        <v>-4.6136699089177258</v>
      </c>
      <c r="AI9" s="3">
        <f t="shared" si="6"/>
        <v>-6.9636458998016577</v>
      </c>
      <c r="AJ9" s="4">
        <f t="shared" si="7"/>
        <v>-7.2371692585776515</v>
      </c>
      <c r="AL9" s="15">
        <f t="shared" si="8"/>
        <v>-19.385522578461124</v>
      </c>
      <c r="AM9" s="4">
        <f t="shared" si="9"/>
        <v>194.27671795649547</v>
      </c>
      <c r="AT9" s="59" t="s">
        <v>41</v>
      </c>
      <c r="AU9" s="15">
        <f t="shared" si="10"/>
        <v>1.180088180551248</v>
      </c>
      <c r="AV9" s="3">
        <f t="shared" si="11"/>
        <v>1.5309158534609459</v>
      </c>
      <c r="AW9" s="3">
        <f t="shared" si="12"/>
        <v>1.2976878768822036</v>
      </c>
      <c r="AX9" s="3">
        <f t="shared" si="13"/>
        <v>1.1777173677770256</v>
      </c>
      <c r="AY9" s="3">
        <f t="shared" si="14"/>
        <v>0.6141439707203602</v>
      </c>
      <c r="AZ9" s="3">
        <f t="shared" si="15"/>
        <v>0.9855432982219301</v>
      </c>
      <c r="BA9" s="3">
        <f t="shared" si="16"/>
        <v>0.86353257892799273</v>
      </c>
      <c r="BB9" s="3">
        <f t="shared" si="17"/>
        <v>1.5290236159955166</v>
      </c>
      <c r="BC9" s="3">
        <f t="shared" si="18"/>
        <v>1.9407031733704521</v>
      </c>
      <c r="BD9" s="4">
        <f t="shared" si="19"/>
        <v>1.9792301435582171</v>
      </c>
      <c r="BF9" s="10">
        <f t="shared" si="20"/>
        <v>13.098586059465891</v>
      </c>
      <c r="BG9">
        <f t="shared" si="21"/>
        <v>18.923074399309488</v>
      </c>
    </row>
    <row r="10" spans="1:59" ht="15.75" thickBot="1" x14ac:dyDescent="0.3">
      <c r="A10" s="78" t="s">
        <v>9</v>
      </c>
      <c r="B10" s="69">
        <v>0.30688530695525901</v>
      </c>
      <c r="C10" s="69">
        <v>7.1098566222753096E-2</v>
      </c>
      <c r="D10" s="69">
        <v>-8.15983372817181E-2</v>
      </c>
      <c r="E10" s="69">
        <v>0</v>
      </c>
      <c r="F10" s="69">
        <v>-0.120461343267337</v>
      </c>
      <c r="G10" s="69">
        <v>0.21998645374081799</v>
      </c>
      <c r="H10" s="69">
        <v>0</v>
      </c>
      <c r="I10" s="69">
        <v>0.44193411648092301</v>
      </c>
      <c r="J10" s="69">
        <v>0</v>
      </c>
      <c r="K10" s="69">
        <v>9.7528321614549204E-2</v>
      </c>
      <c r="L10" s="69">
        <v>0.51655077860080201</v>
      </c>
      <c r="M10" s="69">
        <v>-2.27014582986606E-2</v>
      </c>
      <c r="N10" s="69">
        <v>0</v>
      </c>
      <c r="O10" s="69">
        <v>0</v>
      </c>
      <c r="P10" s="69">
        <v>0</v>
      </c>
      <c r="Q10" s="69">
        <v>0</v>
      </c>
      <c r="R10" s="70">
        <v>-0.33623242602604098</v>
      </c>
      <c r="S10" s="62"/>
      <c r="T10" s="62"/>
      <c r="U10" s="62"/>
      <c r="V10" s="62"/>
      <c r="W10" s="62"/>
      <c r="X10" s="62"/>
      <c r="Z10" s="59" t="s">
        <v>43</v>
      </c>
      <c r="AA10" s="15">
        <f t="shared" si="0"/>
        <v>3.2585463602719522</v>
      </c>
      <c r="AB10" s="3">
        <f t="shared" si="0"/>
        <v>14.064981238397719</v>
      </c>
      <c r="AC10" s="3">
        <f t="shared" si="0"/>
        <v>-12.255151677263985</v>
      </c>
      <c r="AD10" s="3">
        <f t="shared" si="1"/>
        <v>-8.3014183046317509</v>
      </c>
      <c r="AE10" s="3">
        <f t="shared" si="2"/>
        <v>4.5457344440770546</v>
      </c>
      <c r="AF10" s="3">
        <f t="shared" si="3"/>
        <v>2.2627807238845907</v>
      </c>
      <c r="AG10" s="3">
        <f t="shared" si="4"/>
        <v>10.253431859026483</v>
      </c>
      <c r="AH10" s="3">
        <f t="shared" si="5"/>
        <v>1.9359180963945746</v>
      </c>
      <c r="AI10" s="3">
        <f t="shared" si="6"/>
        <v>-44.050033563658801</v>
      </c>
      <c r="AJ10" s="4">
        <f t="shared" si="7"/>
        <v>-2.9741331370655804</v>
      </c>
      <c r="AL10" s="15">
        <f t="shared" si="8"/>
        <v>-31.25934396056774</v>
      </c>
      <c r="AM10" s="4">
        <f t="shared" si="9"/>
        <v>2511.4595570003007</v>
      </c>
      <c r="AT10" s="59" t="s">
        <v>43</v>
      </c>
      <c r="AU10" s="15">
        <f t="shared" si="10"/>
        <v>1.1812811941777954</v>
      </c>
      <c r="AV10" s="3">
        <f t="shared" si="11"/>
        <v>2.6436881080196875</v>
      </c>
      <c r="AW10" s="3">
        <f t="shared" si="12"/>
        <v>2.5059463936692112</v>
      </c>
      <c r="AX10" s="3">
        <f t="shared" si="13"/>
        <v>2.1164263802803296</v>
      </c>
      <c r="AY10" s="3">
        <f t="shared" si="14"/>
        <v>1.5141893084308991</v>
      </c>
      <c r="AZ10" s="3">
        <f t="shared" si="15"/>
        <v>0.81659446575011552</v>
      </c>
      <c r="BA10" s="3">
        <f t="shared" si="16"/>
        <v>2.3276124650609895</v>
      </c>
      <c r="BB10" s="3">
        <f t="shared" si="17"/>
        <v>0.66058168237816417</v>
      </c>
      <c r="BC10" s="3">
        <f t="shared" si="18"/>
        <v>3.7853261143264794</v>
      </c>
      <c r="BD10" s="4">
        <f t="shared" si="19"/>
        <v>1.0899526140384999</v>
      </c>
      <c r="BF10" s="10">
        <f t="shared" si="20"/>
        <v>18.64159872613217</v>
      </c>
      <c r="BG10">
        <f t="shared" si="21"/>
        <v>43.473974245805444</v>
      </c>
    </row>
    <row r="11" spans="1:59" ht="15.75" thickBot="1" x14ac:dyDescent="0.3">
      <c r="A11" s="78" t="s">
        <v>10</v>
      </c>
      <c r="B11" s="69">
        <v>0.30589051687558</v>
      </c>
      <c r="C11" s="69">
        <v>0.19320549678125301</v>
      </c>
      <c r="D11" s="69">
        <v>-0.11921205932215601</v>
      </c>
      <c r="E11" s="69">
        <v>0</v>
      </c>
      <c r="F11" s="69">
        <v>-0.20839277830265099</v>
      </c>
      <c r="G11" s="69">
        <v>0.60961851178301296</v>
      </c>
      <c r="H11" s="69">
        <v>0</v>
      </c>
      <c r="I11" s="69">
        <v>-7.3351930756865198E-3</v>
      </c>
      <c r="J11" s="69">
        <v>0</v>
      </c>
      <c r="K11" s="69">
        <v>-8.7503605297547901E-2</v>
      </c>
      <c r="L11" s="69">
        <v>0.1624536019882</v>
      </c>
      <c r="M11" s="69">
        <v>-0.237763765923315</v>
      </c>
      <c r="N11" s="69">
        <v>0</v>
      </c>
      <c r="O11" s="69">
        <v>0</v>
      </c>
      <c r="P11" s="69">
        <v>0</v>
      </c>
      <c r="Q11" s="69">
        <v>0</v>
      </c>
      <c r="R11" s="70">
        <v>-0.28334734032305398</v>
      </c>
      <c r="S11" s="62"/>
      <c r="T11" s="62"/>
      <c r="U11" s="62"/>
      <c r="V11" s="62"/>
      <c r="W11" s="62"/>
      <c r="X11" s="62"/>
      <c r="Z11" s="59" t="s">
        <v>44</v>
      </c>
      <c r="AA11" s="15">
        <f t="shared" si="0"/>
        <v>3.2691435164913818</v>
      </c>
      <c r="AB11" s="3">
        <f t="shared" si="0"/>
        <v>5.1758361778505639</v>
      </c>
      <c r="AC11" s="3">
        <f t="shared" si="0"/>
        <v>-8.3884130991951267</v>
      </c>
      <c r="AD11" s="3">
        <f t="shared" si="1"/>
        <v>-4.7986307785948785</v>
      </c>
      <c r="AE11" s="3">
        <f t="shared" si="2"/>
        <v>1.6403701342257453</v>
      </c>
      <c r="AF11" s="3">
        <f t="shared" si="3"/>
        <v>-136.32906314554063</v>
      </c>
      <c r="AG11" s="3">
        <f t="shared" si="4"/>
        <v>-11.428100551966889</v>
      </c>
      <c r="AH11" s="3">
        <f t="shared" si="5"/>
        <v>6.1556037401536727</v>
      </c>
      <c r="AI11" s="3">
        <f t="shared" si="6"/>
        <v>-4.2058553207915041</v>
      </c>
      <c r="AJ11" s="4">
        <f t="shared" si="7"/>
        <v>-3.5292372917983483</v>
      </c>
      <c r="AL11" s="15">
        <f t="shared" si="8"/>
        <v>-152.438346619166</v>
      </c>
      <c r="AM11" s="4">
        <f t="shared" si="9"/>
        <v>18917.810857934364</v>
      </c>
      <c r="AT11" s="59" t="s">
        <v>44</v>
      </c>
      <c r="AU11" s="15">
        <f t="shared" si="10"/>
        <v>1.1845280290394504</v>
      </c>
      <c r="AV11" s="3">
        <f t="shared" si="11"/>
        <v>1.644000906359727</v>
      </c>
      <c r="AW11" s="3">
        <f t="shared" si="12"/>
        <v>2.126851360658073</v>
      </c>
      <c r="AX11" s="3">
        <f t="shared" si="13"/>
        <v>1.5683306227616529</v>
      </c>
      <c r="AY11" s="3">
        <f t="shared" si="14"/>
        <v>0.49492190797265323</v>
      </c>
      <c r="AZ11" s="3">
        <f t="shared" si="15"/>
        <v>4.9150715452133076</v>
      </c>
      <c r="BA11" s="3">
        <f t="shared" si="16"/>
        <v>2.4360752830668577</v>
      </c>
      <c r="BB11" s="3">
        <f t="shared" si="17"/>
        <v>1.8173628442091803</v>
      </c>
      <c r="BC11" s="3">
        <f t="shared" si="18"/>
        <v>1.4364776783986937</v>
      </c>
      <c r="BD11" s="4">
        <f t="shared" si="19"/>
        <v>1.2610817829535166</v>
      </c>
      <c r="BF11" s="10">
        <f t="shared" si="20"/>
        <v>18.884701960633116</v>
      </c>
      <c r="BG11">
        <f t="shared" si="21"/>
        <v>48.38294514998983</v>
      </c>
    </row>
    <row r="12" spans="1:59" ht="15.75" thickBot="1" x14ac:dyDescent="0.3">
      <c r="A12" s="78" t="s">
        <v>11</v>
      </c>
      <c r="B12" s="69">
        <v>0.31046457650410902</v>
      </c>
      <c r="C12" s="69">
        <v>6.601533385411E-2</v>
      </c>
      <c r="D12" s="69">
        <v>-0.28785664821505402</v>
      </c>
      <c r="E12" s="69">
        <v>0</v>
      </c>
      <c r="F12" s="69">
        <v>-0.174378609517853</v>
      </c>
      <c r="G12" s="69">
        <v>-0.124433663792318</v>
      </c>
      <c r="H12" s="69">
        <v>0</v>
      </c>
      <c r="I12" s="69">
        <v>-4.9715958554327901E-2</v>
      </c>
      <c r="J12" s="69">
        <v>0</v>
      </c>
      <c r="K12" s="69">
        <v>0.52830967617126601</v>
      </c>
      <c r="L12" s="69">
        <v>-3.8982104248564999E-2</v>
      </c>
      <c r="M12" s="69">
        <v>0.67300933547777297</v>
      </c>
      <c r="N12" s="69">
        <v>0</v>
      </c>
      <c r="O12" s="69">
        <v>0</v>
      </c>
      <c r="P12" s="69">
        <v>0</v>
      </c>
      <c r="Q12" s="69">
        <v>0</v>
      </c>
      <c r="R12" s="70">
        <v>0.65409774802723797</v>
      </c>
      <c r="S12" s="62"/>
      <c r="T12" s="62"/>
      <c r="U12" s="62"/>
      <c r="V12" s="62"/>
      <c r="W12" s="62"/>
      <c r="X12" s="62"/>
      <c r="Z12" s="59" t="s">
        <v>45</v>
      </c>
      <c r="AA12" s="15">
        <f t="shared" si="0"/>
        <v>3.2209793827695021</v>
      </c>
      <c r="AB12" s="3">
        <f t="shared" si="0"/>
        <v>15.147995800641425</v>
      </c>
      <c r="AC12" s="3">
        <f t="shared" si="0"/>
        <v>-3.4739513789270302</v>
      </c>
      <c r="AD12" s="3">
        <f t="shared" si="1"/>
        <v>-5.7346483193376958</v>
      </c>
      <c r="AE12" s="3">
        <f t="shared" si="2"/>
        <v>-8.0364104818854951</v>
      </c>
      <c r="AF12" s="3">
        <f t="shared" si="3"/>
        <v>-20.114265702173562</v>
      </c>
      <c r="AG12" s="3">
        <f t="shared" si="4"/>
        <v>1.8928292346396902</v>
      </c>
      <c r="AH12" s="3">
        <f t="shared" si="5"/>
        <v>-25.652796822449925</v>
      </c>
      <c r="AI12" s="3">
        <f t="shared" si="6"/>
        <v>1.4858634899768435</v>
      </c>
      <c r="AJ12" s="4">
        <f t="shared" si="7"/>
        <v>1.5288234870338644</v>
      </c>
      <c r="AL12" s="15">
        <f t="shared" si="8"/>
        <v>-39.73558130971238</v>
      </c>
      <c r="AM12" s="4">
        <f t="shared" si="9"/>
        <v>1420.152471551859</v>
      </c>
      <c r="AT12" s="59" t="s">
        <v>45</v>
      </c>
      <c r="AU12" s="15">
        <f t="shared" si="10"/>
        <v>1.1696854694498124</v>
      </c>
      <c r="AV12" s="3">
        <f t="shared" si="11"/>
        <v>2.7178682328175285</v>
      </c>
      <c r="AW12" s="3">
        <f t="shared" si="12"/>
        <v>1.2452926720177571</v>
      </c>
      <c r="AX12" s="3">
        <f t="shared" si="13"/>
        <v>1.7465264268767839</v>
      </c>
      <c r="AY12" s="3">
        <f t="shared" si="14"/>
        <v>2.0839825260221341</v>
      </c>
      <c r="AZ12" s="3">
        <f t="shared" si="15"/>
        <v>3.0014292997477852</v>
      </c>
      <c r="BA12" s="3">
        <f t="shared" si="16"/>
        <v>0.63807265930428736</v>
      </c>
      <c r="BB12" s="3">
        <f t="shared" si="17"/>
        <v>3.2446526035848553</v>
      </c>
      <c r="BC12" s="3">
        <f t="shared" si="18"/>
        <v>0.39599607799561831</v>
      </c>
      <c r="BD12" s="4">
        <f t="shared" si="19"/>
        <v>0.42449847687789405</v>
      </c>
      <c r="BF12" s="10">
        <f t="shared" si="20"/>
        <v>16.668004444694454</v>
      </c>
      <c r="BG12">
        <f t="shared" si="21"/>
        <v>37.979560324472075</v>
      </c>
    </row>
    <row r="13" spans="1:59" ht="15.75" thickBot="1" x14ac:dyDescent="0.3">
      <c r="A13" s="78" t="s">
        <v>16</v>
      </c>
      <c r="B13" s="69">
        <v>0.278300821969794</v>
      </c>
      <c r="C13" s="69">
        <v>0.76651018967401197</v>
      </c>
      <c r="D13" s="69">
        <v>0.144044740786789</v>
      </c>
      <c r="E13" s="69">
        <v>0</v>
      </c>
      <c r="F13" s="69">
        <v>0.366082823697781</v>
      </c>
      <c r="G13" s="69">
        <v>-7.6511280991325606E-2</v>
      </c>
      <c r="H13" s="69">
        <v>0</v>
      </c>
      <c r="I13" s="69">
        <v>-0.377910077957746</v>
      </c>
      <c r="J13" s="69">
        <v>0</v>
      </c>
      <c r="K13" s="69">
        <v>-4.3562703606819297E-2</v>
      </c>
      <c r="L13" s="69">
        <v>1.4422720391081599E-3</v>
      </c>
      <c r="M13" s="69">
        <v>-7.4183131250088203E-3</v>
      </c>
      <c r="N13" s="69">
        <v>0</v>
      </c>
      <c r="O13" s="69">
        <v>0</v>
      </c>
      <c r="P13" s="69">
        <v>0</v>
      </c>
      <c r="Q13" s="69">
        <v>0</v>
      </c>
      <c r="R13" s="70">
        <v>3.7416294029731997E-2</v>
      </c>
      <c r="S13" s="62"/>
      <c r="T13" s="62"/>
      <c r="U13" s="62"/>
      <c r="V13" s="62"/>
      <c r="W13" s="62"/>
      <c r="X13" s="62"/>
      <c r="Z13" s="59" t="s">
        <v>47</v>
      </c>
      <c r="AA13" s="16">
        <f>1/B13</f>
        <v>3.5932340872084714</v>
      </c>
      <c r="AB13" s="5">
        <f t="shared" ref="AB13:AC13" si="22">1/C13</f>
        <v>1.3046140983791599</v>
      </c>
      <c r="AC13" s="5">
        <f t="shared" si="22"/>
        <v>6.9422874763624449</v>
      </c>
      <c r="AD13" s="5">
        <f t="shared" si="1"/>
        <v>2.7316222867247881</v>
      </c>
      <c r="AE13" s="5">
        <f t="shared" si="2"/>
        <v>-13.06996807586288</v>
      </c>
      <c r="AF13" s="5">
        <f t="shared" si="3"/>
        <v>-2.6461321312309898</v>
      </c>
      <c r="AG13" s="5">
        <f t="shared" si="4"/>
        <v>-22.955416381536526</v>
      </c>
      <c r="AH13" s="5">
        <f t="shared" si="5"/>
        <v>693.35047264617128</v>
      </c>
      <c r="AI13" s="5">
        <f t="shared" si="6"/>
        <v>-134.8015354904301</v>
      </c>
      <c r="AJ13" s="6">
        <f t="shared" si="7"/>
        <v>26.726324077028394</v>
      </c>
      <c r="AL13" s="16">
        <f t="shared" si="8"/>
        <v>561.17550259281404</v>
      </c>
      <c r="AM13" s="6">
        <f t="shared" si="9"/>
        <v>500395.67597479984</v>
      </c>
      <c r="AT13" s="59" t="s">
        <v>47</v>
      </c>
      <c r="AU13" s="15">
        <f t="shared" si="10"/>
        <v>1.2790526569160479</v>
      </c>
      <c r="AV13" s="3">
        <f t="shared" si="11"/>
        <v>0.2659072869895337</v>
      </c>
      <c r="AW13" s="3">
        <f t="shared" si="12"/>
        <v>1.9376313277551005</v>
      </c>
      <c r="AX13" s="3">
        <f t="shared" si="13"/>
        <v>1.0048956769252217</v>
      </c>
      <c r="AY13" s="3">
        <f t="shared" si="14"/>
        <v>2.5703170850824879</v>
      </c>
      <c r="AZ13" s="3">
        <f t="shared" si="15"/>
        <v>0.9730990006632978</v>
      </c>
      <c r="BA13" s="3">
        <f t="shared" si="16"/>
        <v>3.1335539165711568</v>
      </c>
      <c r="BB13" s="3">
        <f t="shared" si="17"/>
        <v>6.541535603884463</v>
      </c>
      <c r="BC13" s="3">
        <f t="shared" si="18"/>
        <v>4.9038035892918925</v>
      </c>
      <c r="BD13" s="4">
        <f t="shared" si="19"/>
        <v>3.2856490001937697</v>
      </c>
      <c r="BF13" s="10">
        <f t="shared" si="20"/>
        <v>25.895445144272969</v>
      </c>
      <c r="BG13">
        <f t="shared" si="21"/>
        <v>101.47799165097085</v>
      </c>
    </row>
    <row r="14" spans="1:59" ht="15.75" thickBot="1" x14ac:dyDescent="0.3">
      <c r="A14" s="7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70"/>
      <c r="S14" s="62"/>
      <c r="T14" s="62"/>
      <c r="U14" s="62"/>
      <c r="V14" s="62"/>
      <c r="W14" s="62"/>
      <c r="X14" s="62"/>
      <c r="Z14" s="93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T14" s="94"/>
      <c r="AU14" s="94"/>
      <c r="AV14" s="95"/>
      <c r="AW14" s="95"/>
      <c r="AX14" s="95"/>
      <c r="AY14" s="95"/>
      <c r="AZ14" s="95"/>
      <c r="BA14" s="95"/>
      <c r="BB14" s="95"/>
      <c r="BC14" s="95"/>
      <c r="BD14" s="96"/>
      <c r="BE14" s="95"/>
      <c r="BF14" s="94"/>
      <c r="BG14" s="94"/>
    </row>
    <row r="15" spans="1:59" x14ac:dyDescent="0.25">
      <c r="A15" s="79" t="s">
        <v>24</v>
      </c>
      <c r="B15" s="69">
        <f t="shared" ref="B15:R15" si="23">+SUM(B4:B13)</f>
        <v>3.1578371869940653</v>
      </c>
      <c r="C15" s="69">
        <f t="shared" si="23"/>
        <v>0.16403639766514888</v>
      </c>
      <c r="D15" s="69">
        <f t="shared" si="23"/>
        <v>-1.2473977355819094E-2</v>
      </c>
      <c r="E15" s="69">
        <f t="shared" si="23"/>
        <v>0</v>
      </c>
      <c r="F15" s="69">
        <f t="shared" si="23"/>
        <v>-1.642747272137407E-2</v>
      </c>
      <c r="G15" s="69">
        <f t="shared" si="23"/>
        <v>2.5902068548525614E-3</v>
      </c>
      <c r="H15" s="69">
        <f t="shared" si="23"/>
        <v>0</v>
      </c>
      <c r="I15" s="69">
        <f t="shared" si="23"/>
        <v>-5.3763454973114189E-3</v>
      </c>
      <c r="J15" s="69">
        <f t="shared" si="23"/>
        <v>0</v>
      </c>
      <c r="K15" s="69">
        <f t="shared" si="23"/>
        <v>1.4073478660608207E-2</v>
      </c>
      <c r="L15" s="69">
        <f t="shared" si="23"/>
        <v>1.8840118282815201E-2</v>
      </c>
      <c r="M15" s="69">
        <f t="shared" si="23"/>
        <v>-3.2642107028618434E-3</v>
      </c>
      <c r="N15" s="69">
        <f t="shared" si="23"/>
        <v>0</v>
      </c>
      <c r="O15" s="69">
        <f t="shared" si="23"/>
        <v>0</v>
      </c>
      <c r="P15" s="69">
        <f t="shared" si="23"/>
        <v>0</v>
      </c>
      <c r="Q15" s="69">
        <f t="shared" si="23"/>
        <v>0</v>
      </c>
      <c r="R15" s="70">
        <f t="shared" si="23"/>
        <v>-1.1277391733564915E-2</v>
      </c>
      <c r="S15" s="62"/>
      <c r="T15" s="62"/>
      <c r="U15" s="62"/>
      <c r="V15" s="62"/>
      <c r="W15" s="62"/>
      <c r="X15" s="62"/>
      <c r="Z15" s="9" t="s">
        <v>24</v>
      </c>
      <c r="AA15" s="10">
        <f t="shared" ref="AA15:AJ15" si="24">+SUM(AA4,AA5,AA6,AA7,AA8,AA9,AA10,AA11,AA12,AA13)</f>
        <v>31.760765045378619</v>
      </c>
      <c r="AB15" s="10">
        <f t="shared" si="24"/>
        <v>12.78696266542906</v>
      </c>
      <c r="AC15" s="10">
        <f t="shared" si="24"/>
        <v>-7.900057030088325</v>
      </c>
      <c r="AD15" s="10">
        <f t="shared" si="24"/>
        <v>-75.067066459148393</v>
      </c>
      <c r="AE15" s="10">
        <f t="shared" si="24"/>
        <v>-1.1439158443255124</v>
      </c>
      <c r="AF15" s="10">
        <f t="shared" si="24"/>
        <v>-170.44924497718583</v>
      </c>
      <c r="AG15" s="10">
        <f t="shared" si="24"/>
        <v>3.1727895396449668</v>
      </c>
      <c r="AH15" s="10">
        <f t="shared" si="24"/>
        <v>665.61332990659412</v>
      </c>
      <c r="AI15" s="10">
        <f t="shared" si="24"/>
        <v>-198.43301505746879</v>
      </c>
      <c r="AJ15" s="11">
        <f t="shared" si="24"/>
        <v>-270.98213006206998</v>
      </c>
      <c r="AT15" s="9" t="s">
        <v>24</v>
      </c>
      <c r="AU15" s="103">
        <f t="shared" ref="AU15:BD15" si="25">+SUM(AU4,AU5,AU6,AU7,AU8,AU9,AU10,AU11,AU12,AU13)</f>
        <v>11.541488892292687</v>
      </c>
      <c r="AV15" s="103">
        <f t="shared" si="25"/>
        <v>16.734177636541748</v>
      </c>
      <c r="AW15" s="103">
        <f t="shared" si="25"/>
        <v>14.543348480593172</v>
      </c>
      <c r="AX15" s="103">
        <f t="shared" si="25"/>
        <v>16.024397792531879</v>
      </c>
      <c r="AY15" s="103">
        <f t="shared" si="25"/>
        <v>16.612681552360584</v>
      </c>
      <c r="AZ15" s="103">
        <f t="shared" si="25"/>
        <v>17.263065344815772</v>
      </c>
      <c r="BA15" s="103">
        <f t="shared" si="25"/>
        <v>18.494938099690472</v>
      </c>
      <c r="BB15" s="103">
        <f t="shared" si="25"/>
        <v>19.962046899610637</v>
      </c>
      <c r="BC15" s="103">
        <f t="shared" si="25"/>
        <v>20.591825140178365</v>
      </c>
      <c r="BD15" s="115">
        <f t="shared" si="25"/>
        <v>19.938393172475585</v>
      </c>
    </row>
    <row r="16" spans="1:59" ht="15.75" thickBot="1" x14ac:dyDescent="0.3">
      <c r="A16" s="80" t="s">
        <v>25</v>
      </c>
      <c r="B16" s="71">
        <f>+SUMSQ(B4:B13)</f>
        <v>0.99999999999999656</v>
      </c>
      <c r="C16" s="71">
        <f>+SUMSQ(C4:C13)</f>
        <v>0.99999999930258865</v>
      </c>
      <c r="D16" s="71">
        <f>+SUMSQ(D4:D13)</f>
        <v>0.99999999886397872</v>
      </c>
      <c r="E16" s="71"/>
      <c r="F16" s="71">
        <f>+SUMSQ(F4:F13)</f>
        <v>0.99999999714477705</v>
      </c>
      <c r="G16" s="71">
        <f>+SUMSQ(G4:G13)</f>
        <v>1.0000002959140799</v>
      </c>
      <c r="H16" s="71"/>
      <c r="I16" s="71">
        <f>+SUMSQ(I4:I13)</f>
        <v>0.99999995008052878</v>
      </c>
      <c r="J16" s="71"/>
      <c r="K16" s="71">
        <f>+SUMSQ(K4:K13)</f>
        <v>1.0000002092075229</v>
      </c>
      <c r="L16" s="71">
        <f>+SUMSQ(L4:L13)</f>
        <v>1.0000005341516132</v>
      </c>
      <c r="M16" s="71">
        <f>+SUMSQ(M4:M13)</f>
        <v>0.99999835736563525</v>
      </c>
      <c r="N16" s="71"/>
      <c r="O16" s="71"/>
      <c r="P16" s="71"/>
      <c r="Q16" s="71"/>
      <c r="R16" s="72">
        <f>+SUMSQ(R4:R13)</f>
        <v>1.0002102031471198</v>
      </c>
      <c r="S16" s="62"/>
      <c r="T16" s="62"/>
      <c r="U16" s="62"/>
      <c r="V16" s="62"/>
      <c r="W16" s="62"/>
      <c r="X16" s="62"/>
      <c r="Z16" s="12" t="s">
        <v>25</v>
      </c>
      <c r="AA16" s="13">
        <f t="shared" ref="AA16:AJ16" si="26">+SUMSQ(AA4,AA5,AA6,AA7,AA8,AA9,AA10,AA11,AA12,AA13)</f>
        <v>101.18674178817557</v>
      </c>
      <c r="AB16" s="13">
        <f t="shared" si="26"/>
        <v>662.90655541057254</v>
      </c>
      <c r="AC16" s="13">
        <f t="shared" si="26"/>
        <v>355.10489791365779</v>
      </c>
      <c r="AD16" s="13">
        <f t="shared" si="26"/>
        <v>2516.3786845196973</v>
      </c>
      <c r="AE16" s="13">
        <f t="shared" si="26"/>
        <v>647.47796470419144</v>
      </c>
      <c r="AF16" s="13">
        <f t="shared" si="26"/>
        <v>19098.570824688901</v>
      </c>
      <c r="AG16" s="13">
        <f t="shared" si="26"/>
        <v>1458.2888489611153</v>
      </c>
      <c r="AH16" s="13">
        <f t="shared" si="26"/>
        <v>481544.90025940491</v>
      </c>
      <c r="AI16" s="13">
        <f t="shared" si="26"/>
        <v>20426.940063398564</v>
      </c>
      <c r="AJ16" s="14">
        <f t="shared" si="26"/>
        <v>93772.395125629439</v>
      </c>
      <c r="AT16" s="12" t="s">
        <v>25</v>
      </c>
      <c r="AU16" s="13">
        <f t="shared" ref="AU16:BD16" si="27">+SUMSQ(AU4,AU5,AU6,AU7,AU8,AU9,AU10,AU11,AU12,AU13)</f>
        <v>13.350083890289659</v>
      </c>
      <c r="AV16" s="13">
        <f t="shared" si="27"/>
        <v>33.292725370910674</v>
      </c>
      <c r="AW16" s="13">
        <f t="shared" si="27"/>
        <v>24.588915520722473</v>
      </c>
      <c r="AX16" s="13">
        <f t="shared" si="27"/>
        <v>34.269388134866539</v>
      </c>
      <c r="AY16" s="13">
        <f t="shared" si="27"/>
        <v>33.373882096370473</v>
      </c>
      <c r="AZ16" s="13">
        <f t="shared" si="27"/>
        <v>45.199891600292467</v>
      </c>
      <c r="BA16" s="13">
        <f t="shared" si="27"/>
        <v>43.604748583767076</v>
      </c>
      <c r="BB16" s="13">
        <f t="shared" si="27"/>
        <v>68.140502308427642</v>
      </c>
      <c r="BC16" s="13">
        <f t="shared" si="27"/>
        <v>59.925363324936626</v>
      </c>
      <c r="BD16" s="14">
        <f t="shared" si="27"/>
        <v>61.618070098424532</v>
      </c>
    </row>
    <row r="17" spans="1:60" x14ac:dyDescent="0.25">
      <c r="A17" s="60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spans="1:60" x14ac:dyDescent="0.25">
      <c r="A18" s="60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</row>
    <row r="19" spans="1:60" ht="15.75" thickBot="1" x14ac:dyDescent="0.3">
      <c r="A19" s="60"/>
      <c r="B19" s="62" t="s">
        <v>22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</row>
    <row r="20" spans="1:60" ht="15.75" thickBot="1" x14ac:dyDescent="0.3">
      <c r="A20" s="77"/>
      <c r="B20" s="64" t="s">
        <v>0</v>
      </c>
      <c r="C20" s="64" t="s">
        <v>1</v>
      </c>
      <c r="D20" s="64" t="s">
        <v>2</v>
      </c>
      <c r="E20" s="64" t="s">
        <v>3</v>
      </c>
      <c r="F20" s="64" t="s">
        <v>4</v>
      </c>
      <c r="G20" s="64" t="s">
        <v>5</v>
      </c>
      <c r="H20" s="64" t="s">
        <v>6</v>
      </c>
      <c r="I20" s="64" t="s">
        <v>7</v>
      </c>
      <c r="J20" s="64" t="s">
        <v>8</v>
      </c>
      <c r="K20" s="64" t="s">
        <v>9</v>
      </c>
      <c r="L20" s="64" t="s">
        <v>10</v>
      </c>
      <c r="M20" s="64" t="s">
        <v>11</v>
      </c>
      <c r="N20" s="64" t="s">
        <v>12</v>
      </c>
      <c r="O20" s="64" t="s">
        <v>13</v>
      </c>
      <c r="P20" s="64" t="s">
        <v>14</v>
      </c>
      <c r="Q20" s="64" t="s">
        <v>15</v>
      </c>
      <c r="R20" s="64" t="s">
        <v>16</v>
      </c>
      <c r="S20" s="65" t="s">
        <v>17</v>
      </c>
      <c r="T20" s="62"/>
      <c r="U20" s="62"/>
      <c r="V20" s="62"/>
      <c r="W20" s="62"/>
      <c r="X20" s="62"/>
      <c r="Z20" s="102" t="s">
        <v>55</v>
      </c>
      <c r="AA20" s="90" t="s">
        <v>0</v>
      </c>
      <c r="AB20" s="91" t="s">
        <v>1</v>
      </c>
      <c r="AC20" s="91" t="s">
        <v>2</v>
      </c>
      <c r="AD20" s="91" t="s">
        <v>4</v>
      </c>
      <c r="AE20" s="91" t="s">
        <v>5</v>
      </c>
      <c r="AF20" s="91" t="s">
        <v>7</v>
      </c>
      <c r="AG20" s="91" t="s">
        <v>9</v>
      </c>
      <c r="AH20" s="91" t="s">
        <v>10</v>
      </c>
      <c r="AI20" s="91" t="s">
        <v>11</v>
      </c>
      <c r="AJ20" s="91" t="s">
        <v>16</v>
      </c>
      <c r="AK20" s="92" t="s">
        <v>17</v>
      </c>
      <c r="AM20" s="107" t="s">
        <v>24</v>
      </c>
      <c r="AN20" s="108" t="s">
        <v>25</v>
      </c>
      <c r="AT20" s="101" t="s">
        <v>52</v>
      </c>
      <c r="AU20" s="91" t="s">
        <v>0</v>
      </c>
      <c r="AV20" s="91" t="s">
        <v>1</v>
      </c>
      <c r="AW20" s="91" t="s">
        <v>2</v>
      </c>
      <c r="AX20" s="91" t="s">
        <v>4</v>
      </c>
      <c r="AY20" s="91" t="s">
        <v>5</v>
      </c>
      <c r="AZ20" s="91" t="s">
        <v>7</v>
      </c>
      <c r="BA20" s="91" t="s">
        <v>9</v>
      </c>
      <c r="BB20" s="91" t="s">
        <v>10</v>
      </c>
      <c r="BC20" s="91" t="s">
        <v>11</v>
      </c>
      <c r="BD20" s="91" t="s">
        <v>16</v>
      </c>
      <c r="BE20" s="91" t="s">
        <v>17</v>
      </c>
      <c r="BG20" s="107" t="s">
        <v>24</v>
      </c>
      <c r="BH20" s="108" t="s">
        <v>25</v>
      </c>
    </row>
    <row r="21" spans="1:60" x14ac:dyDescent="0.25">
      <c r="A21" s="78" t="s">
        <v>0</v>
      </c>
      <c r="B21" s="69">
        <v>0.32536862673179601</v>
      </c>
      <c r="C21" s="69">
        <v>-0.40119793083025801</v>
      </c>
      <c r="D21" s="69">
        <v>-0.61081639407638799</v>
      </c>
      <c r="E21" s="69">
        <v>0</v>
      </c>
      <c r="F21" s="69">
        <v>0.40576566232474998</v>
      </c>
      <c r="G21" s="69">
        <v>0.20796461254974399</v>
      </c>
      <c r="H21" s="69">
        <v>0</v>
      </c>
      <c r="I21" s="69">
        <v>-0.25601372724678501</v>
      </c>
      <c r="J21" s="69">
        <v>0</v>
      </c>
      <c r="K21" s="69">
        <v>-0.134883967627524</v>
      </c>
      <c r="L21" s="69">
        <v>-0.138806557096292</v>
      </c>
      <c r="M21" s="69">
        <v>-0.15855669207593301</v>
      </c>
      <c r="N21" s="69">
        <v>0</v>
      </c>
      <c r="O21" s="69">
        <v>0</v>
      </c>
      <c r="P21" s="69">
        <v>0</v>
      </c>
      <c r="Q21" s="69">
        <v>0</v>
      </c>
      <c r="R21" s="81">
        <v>2.4420886244618001E-9</v>
      </c>
      <c r="S21" s="82">
        <v>-5.1615129646637503E-7</v>
      </c>
      <c r="T21" s="62"/>
      <c r="U21" s="62"/>
      <c r="V21" s="62"/>
      <c r="W21" s="62"/>
      <c r="X21" s="62"/>
      <c r="Z21" s="59" t="s">
        <v>34</v>
      </c>
      <c r="AA21" s="2">
        <f t="shared" ref="AA21:AC29" si="28">1/B21</f>
        <v>3.0734370736497225</v>
      </c>
      <c r="AB21" s="7">
        <f t="shared" si="28"/>
        <v>-2.4925352878329972</v>
      </c>
      <c r="AC21" s="7">
        <f t="shared" si="28"/>
        <v>-1.6371531767939764</v>
      </c>
      <c r="AD21" s="7">
        <f t="shared" ref="AD21:AD31" si="29">1/F21</f>
        <v>2.4644766495782515</v>
      </c>
      <c r="AE21" s="7">
        <f t="shared" ref="AE21:AE31" si="30">1/G21</f>
        <v>4.8085103890490286</v>
      </c>
      <c r="AF21" s="7">
        <f t="shared" ref="AF21:AF31" si="31">1/I21</f>
        <v>-3.9060405500680351</v>
      </c>
      <c r="AG21" s="7">
        <f t="shared" ref="AG21:AG31" si="32">1/K21</f>
        <v>-7.4137795439221881</v>
      </c>
      <c r="AH21" s="7">
        <f t="shared" ref="AH21:AH31" si="33">1/L21</f>
        <v>-7.2042706116994628</v>
      </c>
      <c r="AI21" s="7">
        <f t="shared" ref="AI21:AI31" si="34">1/M21</f>
        <v>-6.306892423822128</v>
      </c>
      <c r="AJ21" s="7">
        <f t="shared" ref="AJ21:AJ31" si="35">1/R21</f>
        <v>409485548.55186105</v>
      </c>
      <c r="AK21" s="8">
        <f t="shared" ref="AK21:AK31" si="36">1/S21</f>
        <v>-1937416.4258544017</v>
      </c>
      <c r="AM21" s="2">
        <f t="shared" ref="AM21:AM31" si="37">+SUM(AA21,AB21,AC21,AD21,AE21,AF21,AG21,AH21,AI21,AJ21,AK21)</f>
        <v>407548113.51175916</v>
      </c>
      <c r="AN21" s="8">
        <f t="shared" ref="AN21:AN31" si="38">+SUMSQ(AA21,AB21,AC21,AD21,AE21,AF21,AG21,AH21,AI21,AJ21,AK21)</f>
        <v>1.6768216805522595E+17</v>
      </c>
      <c r="AT21" s="59" t="s">
        <v>34</v>
      </c>
      <c r="AU21" s="2">
        <f t="shared" ref="AU21:AU31" si="39">+LN(ABS(AA21))</f>
        <v>1.1227965033143468</v>
      </c>
      <c r="AV21" s="7">
        <f t="shared" ref="AV21:AV31" si="40">+LN(ABS(AB21))</f>
        <v>0.91330038035965533</v>
      </c>
      <c r="AW21" s="7">
        <f t="shared" ref="AW21:AW31" si="41">+LN(ABS(AC21))</f>
        <v>0.4929588656632316</v>
      </c>
      <c r="AX21" s="7">
        <f t="shared" ref="AX21:AX31" si="42">+LN(ABS(AD21))</f>
        <v>0.90197947240883469</v>
      </c>
      <c r="AY21" s="7">
        <f t="shared" ref="AY21:AY31" si="43">+LN(ABS(AE21))</f>
        <v>1.5703873457272894</v>
      </c>
      <c r="AZ21" s="7">
        <f t="shared" ref="AZ21:AZ31" si="44">+LN(ABS(AF21))</f>
        <v>1.3625242138824318</v>
      </c>
      <c r="BA21" s="7">
        <f t="shared" ref="BA21:BA31" si="45">+LN(ABS(AG21))</f>
        <v>2.0033403691801834</v>
      </c>
      <c r="BB21" s="7">
        <f t="shared" ref="BB21:BB31" si="46">+LN(ABS(AH21))</f>
        <v>1.974673990697517</v>
      </c>
      <c r="BC21" s="7">
        <f t="shared" ref="BC21:BC31" si="47">+LN(ABS(AI21))</f>
        <v>1.8416430709040723</v>
      </c>
      <c r="BD21" s="7">
        <f t="shared" ref="BD21:BD31" si="48">+LN(ABS(AJ21))</f>
        <v>19.830412170163029</v>
      </c>
      <c r="BE21" s="8">
        <f t="shared" ref="BE21:BE31" si="49">+LN(ABS(AK21))</f>
        <v>14.476865904236407</v>
      </c>
      <c r="BG21" s="2">
        <f t="shared" ref="BG21:BG31" si="50">+SUM(AU21,AV21,AW21,AX21,AY21,AZ21,BA21,BB21,BC21,BD21,BE21)</f>
        <v>46.490882286537001</v>
      </c>
      <c r="BH21" s="8">
        <f t="shared" ref="BH21:BH31" si="51">+SUMSQ(AU21,AV21,AW21,AX21,AY21,AZ21,BA21,BB21,BC21,BD21,BE21)</f>
        <v>621.60320608626512</v>
      </c>
    </row>
    <row r="22" spans="1:60" x14ac:dyDescent="0.25">
      <c r="A22" s="78" t="s">
        <v>1</v>
      </c>
      <c r="B22" s="69">
        <v>0.31201981018199099</v>
      </c>
      <c r="C22" s="69">
        <v>-0.11184249059283199</v>
      </c>
      <c r="D22" s="69">
        <v>0.24157940042595699</v>
      </c>
      <c r="E22" s="69">
        <v>0</v>
      </c>
      <c r="F22" s="69">
        <v>-0.38897791843141699</v>
      </c>
      <c r="G22" s="69">
        <v>0.23828371151823199</v>
      </c>
      <c r="H22" s="69">
        <v>0</v>
      </c>
      <c r="I22" s="69">
        <v>7.7288360083032506E-5</v>
      </c>
      <c r="J22" s="69">
        <v>0</v>
      </c>
      <c r="K22" s="69">
        <v>7.6233281085451104E-2</v>
      </c>
      <c r="L22" s="69">
        <v>-0.63994664681115099</v>
      </c>
      <c r="M22" s="69">
        <v>5.1300497352652699E-2</v>
      </c>
      <c r="N22" s="69">
        <v>0</v>
      </c>
      <c r="O22" s="69">
        <v>0</v>
      </c>
      <c r="P22" s="69">
        <v>0</v>
      </c>
      <c r="Q22" s="69">
        <v>0</v>
      </c>
      <c r="R22" s="81">
        <v>-1.5094907674298299E-9</v>
      </c>
      <c r="S22" s="82">
        <v>6.36338486832349E-7</v>
      </c>
      <c r="T22" s="62"/>
      <c r="U22" s="62"/>
      <c r="V22" s="62"/>
      <c r="W22" s="62"/>
      <c r="X22" s="62"/>
      <c r="Z22" s="59" t="s">
        <v>35</v>
      </c>
      <c r="AA22" s="15">
        <f t="shared" si="28"/>
        <v>3.2049247110839936</v>
      </c>
      <c r="AB22" s="3">
        <f t="shared" si="28"/>
        <v>-8.9411456656535702</v>
      </c>
      <c r="AC22" s="3">
        <f t="shared" si="28"/>
        <v>4.1394257881126562</v>
      </c>
      <c r="AD22" s="3">
        <f t="shared" si="29"/>
        <v>-2.5708400210288955</v>
      </c>
      <c r="AE22" s="3">
        <f t="shared" si="30"/>
        <v>4.1966779585078191</v>
      </c>
      <c r="AF22" s="3">
        <f t="shared" si="31"/>
        <v>12938.558910108573</v>
      </c>
      <c r="AG22" s="3">
        <f t="shared" si="32"/>
        <v>13.117630328400583</v>
      </c>
      <c r="AH22" s="3">
        <f t="shared" si="33"/>
        <v>-1.5626302676683939</v>
      </c>
      <c r="AI22" s="3">
        <f t="shared" si="34"/>
        <v>19.492988403713614</v>
      </c>
      <c r="AJ22" s="3">
        <f t="shared" si="35"/>
        <v>-662475068.79599774</v>
      </c>
      <c r="AK22" s="4">
        <f t="shared" si="36"/>
        <v>1571490.677827667</v>
      </c>
      <c r="AM22" s="15">
        <f t="shared" si="37"/>
        <v>-660890608.48222864</v>
      </c>
      <c r="AN22" s="4">
        <f t="shared" si="38"/>
        <v>4.3887568652661946E+17</v>
      </c>
      <c r="AT22" s="59" t="s">
        <v>35</v>
      </c>
      <c r="AU22" s="15">
        <f t="shared" si="39"/>
        <v>1.1646885990152762</v>
      </c>
      <c r="AV22" s="3">
        <f t="shared" si="40"/>
        <v>2.1906637314953796</v>
      </c>
      <c r="AW22" s="3">
        <f t="shared" si="41"/>
        <v>1.4205570796941802</v>
      </c>
      <c r="AX22" s="3">
        <f t="shared" si="42"/>
        <v>0.94423270193267894</v>
      </c>
      <c r="AY22" s="3">
        <f t="shared" si="43"/>
        <v>1.4342932500535857</v>
      </c>
      <c r="AZ22" s="3">
        <f t="shared" si="44"/>
        <v>9.467967194782684</v>
      </c>
      <c r="BA22" s="3">
        <f t="shared" si="45"/>
        <v>2.5739571519896809</v>
      </c>
      <c r="BB22" s="3">
        <f t="shared" si="46"/>
        <v>0.44637047046099726</v>
      </c>
      <c r="BC22" s="3">
        <f t="shared" si="47"/>
        <v>2.9700548318689259</v>
      </c>
      <c r="BD22" s="3">
        <f t="shared" si="48"/>
        <v>20.31149348311051</v>
      </c>
      <c r="BE22" s="4">
        <f t="shared" si="49"/>
        <v>14.267535203180318</v>
      </c>
      <c r="BG22" s="15">
        <f t="shared" si="50"/>
        <v>57.191813697584209</v>
      </c>
      <c r="BH22" s="4">
        <f t="shared" si="51"/>
        <v>732.52972086778084</v>
      </c>
    </row>
    <row r="23" spans="1:60" x14ac:dyDescent="0.25">
      <c r="A23" s="78" t="s">
        <v>2</v>
      </c>
      <c r="B23" s="69">
        <v>0.32359716528014498</v>
      </c>
      <c r="C23" s="69">
        <v>-0.321723460791912</v>
      </c>
      <c r="D23" s="69">
        <v>0.325024533613959</v>
      </c>
      <c r="E23" s="69">
        <v>0</v>
      </c>
      <c r="F23" s="69">
        <v>-5.8878648478493299E-2</v>
      </c>
      <c r="G23" s="69">
        <v>-6.1096263095365901E-2</v>
      </c>
      <c r="H23" s="69">
        <v>0</v>
      </c>
      <c r="I23" s="69">
        <v>-0.25982680384234802</v>
      </c>
      <c r="J23" s="69">
        <v>0</v>
      </c>
      <c r="K23" s="69">
        <v>-0.51175723018371799</v>
      </c>
      <c r="L23" s="69">
        <v>0.32678344336972098</v>
      </c>
      <c r="M23" s="69">
        <v>0.47078375724620097</v>
      </c>
      <c r="N23" s="69">
        <v>0</v>
      </c>
      <c r="O23" s="69">
        <v>0</v>
      </c>
      <c r="P23" s="69">
        <v>0</v>
      </c>
      <c r="Q23" s="69">
        <v>0</v>
      </c>
      <c r="R23" s="81">
        <v>-1.03508784253012E-8</v>
      </c>
      <c r="S23" s="82">
        <v>2.9716437471650601E-6</v>
      </c>
      <c r="T23" s="62"/>
      <c r="U23" s="62"/>
      <c r="V23" s="62"/>
      <c r="W23" s="62"/>
      <c r="X23" s="62"/>
      <c r="Z23" s="59" t="s">
        <v>36</v>
      </c>
      <c r="AA23" s="15">
        <f t="shared" si="28"/>
        <v>3.0902619283895105</v>
      </c>
      <c r="AB23" s="3">
        <f t="shared" si="28"/>
        <v>-3.1082594894961408</v>
      </c>
      <c r="AC23" s="3">
        <f t="shared" si="28"/>
        <v>3.0766908235540424</v>
      </c>
      <c r="AD23" s="3">
        <f t="shared" si="29"/>
        <v>-16.984085501984165</v>
      </c>
      <c r="AE23" s="3">
        <f t="shared" si="30"/>
        <v>-16.367613162184533</v>
      </c>
      <c r="AF23" s="3">
        <f t="shared" si="31"/>
        <v>-3.8487176273266939</v>
      </c>
      <c r="AG23" s="3">
        <f t="shared" si="32"/>
        <v>-1.9540515326788945</v>
      </c>
      <c r="AH23" s="3">
        <f t="shared" si="33"/>
        <v>3.0601305552331963</v>
      </c>
      <c r="AI23" s="3">
        <f t="shared" si="34"/>
        <v>2.1241174628653132</v>
      </c>
      <c r="AJ23" s="3">
        <f t="shared" si="35"/>
        <v>-96610157.989649177</v>
      </c>
      <c r="AK23" s="4">
        <f t="shared" si="36"/>
        <v>336514.09290026681</v>
      </c>
      <c r="AM23" s="15">
        <f t="shared" si="37"/>
        <v>-96273674.808275461</v>
      </c>
      <c r="AN23" s="4">
        <f t="shared" si="38"/>
        <v>9333635868520312</v>
      </c>
      <c r="AT23" s="59" t="s">
        <v>36</v>
      </c>
      <c r="AU23" s="15">
        <f t="shared" si="39"/>
        <v>1.1282558537862772</v>
      </c>
      <c r="AV23" s="3">
        <f t="shared" si="40"/>
        <v>1.1340629198491099</v>
      </c>
      <c r="AW23" s="3">
        <f t="shared" si="41"/>
        <v>1.1238546114585277</v>
      </c>
      <c r="AX23" s="3">
        <f t="shared" si="42"/>
        <v>2.8322767586548965</v>
      </c>
      <c r="AY23" s="3">
        <f t="shared" si="43"/>
        <v>2.7953045751436085</v>
      </c>
      <c r="AZ23" s="3">
        <f t="shared" si="44"/>
        <v>1.3477400090037108</v>
      </c>
      <c r="BA23" s="3">
        <f t="shared" si="45"/>
        <v>0.66990492618935915</v>
      </c>
      <c r="BB23" s="3">
        <f t="shared" si="46"/>
        <v>1.1184575801630472</v>
      </c>
      <c r="BC23" s="3">
        <f t="shared" si="47"/>
        <v>0.75335640451784125</v>
      </c>
      <c r="BD23" s="3">
        <f t="shared" si="48"/>
        <v>18.386194448826682</v>
      </c>
      <c r="BE23" s="4">
        <f t="shared" si="49"/>
        <v>12.72639530802283</v>
      </c>
      <c r="BG23" s="15">
        <f t="shared" si="50"/>
        <v>44.01580339561589</v>
      </c>
      <c r="BH23" s="4">
        <f t="shared" si="51"/>
        <v>523.75458128989669</v>
      </c>
    </row>
    <row r="24" spans="1:60" x14ac:dyDescent="0.25">
      <c r="A24" s="78" t="s">
        <v>4</v>
      </c>
      <c r="B24" s="69">
        <v>0.31452125445722201</v>
      </c>
      <c r="C24" s="69">
        <v>-0.22384227964307199</v>
      </c>
      <c r="D24" s="69">
        <v>0.17402231919306799</v>
      </c>
      <c r="E24" s="69">
        <v>0</v>
      </c>
      <c r="F24" s="69">
        <v>8.1715550920783003E-3</v>
      </c>
      <c r="G24" s="69">
        <v>-0.36846058732368298</v>
      </c>
      <c r="H24" s="69">
        <v>0</v>
      </c>
      <c r="I24" s="69">
        <v>-0.24917181937611199</v>
      </c>
      <c r="J24" s="69">
        <v>0</v>
      </c>
      <c r="K24" s="69">
        <v>0.48103434832208603</v>
      </c>
      <c r="L24" s="69">
        <v>0.23696753553060401</v>
      </c>
      <c r="M24" s="69">
        <v>-0.34797724467831798</v>
      </c>
      <c r="N24" s="69">
        <v>0</v>
      </c>
      <c r="O24" s="69">
        <v>0</v>
      </c>
      <c r="P24" s="69">
        <v>0</v>
      </c>
      <c r="Q24" s="69">
        <v>0</v>
      </c>
      <c r="R24" s="81">
        <v>7.6679790503339795E-9</v>
      </c>
      <c r="S24" s="82">
        <v>-1.8708194913857299E-6</v>
      </c>
      <c r="T24" s="62"/>
      <c r="U24" s="62"/>
      <c r="V24" s="62"/>
      <c r="W24" s="62"/>
      <c r="X24" s="62"/>
      <c r="Z24" s="59" t="s">
        <v>38</v>
      </c>
      <c r="AA24" s="15">
        <f t="shared" si="28"/>
        <v>3.1794353666995496</v>
      </c>
      <c r="AB24" s="3">
        <f t="shared" si="28"/>
        <v>-4.4674312716728553</v>
      </c>
      <c r="AC24" s="3">
        <f t="shared" si="28"/>
        <v>5.7463893403843</v>
      </c>
      <c r="AD24" s="3">
        <f t="shared" si="29"/>
        <v>122.3757275979726</v>
      </c>
      <c r="AE24" s="3">
        <f t="shared" si="30"/>
        <v>-2.7139944797447932</v>
      </c>
      <c r="AF24" s="3">
        <f t="shared" si="31"/>
        <v>-4.0132949324038591</v>
      </c>
      <c r="AG24" s="3">
        <f t="shared" si="32"/>
        <v>2.0788536275801044</v>
      </c>
      <c r="AH24" s="3">
        <f t="shared" si="33"/>
        <v>4.2199873402947699</v>
      </c>
      <c r="AI24" s="3">
        <f t="shared" si="34"/>
        <v>-2.8737511296879026</v>
      </c>
      <c r="AJ24" s="3">
        <f t="shared" si="35"/>
        <v>130412458.54166032</v>
      </c>
      <c r="AK24" s="4">
        <f t="shared" si="36"/>
        <v>-534525.11298099242</v>
      </c>
      <c r="AM24" s="15">
        <f t="shared" si="37"/>
        <v>129878056.96060079</v>
      </c>
      <c r="AN24" s="4">
        <f t="shared" si="38"/>
        <v>1.7007695059991772E+16</v>
      </c>
      <c r="AT24" s="59" t="s">
        <v>38</v>
      </c>
      <c r="AU24" s="15">
        <f t="shared" si="39"/>
        <v>1.1567036233852102</v>
      </c>
      <c r="AV24" s="3">
        <f t="shared" si="40"/>
        <v>1.496813583864359</v>
      </c>
      <c r="AW24" s="3">
        <f t="shared" si="41"/>
        <v>1.7485717167691295</v>
      </c>
      <c r="AX24" s="3">
        <f t="shared" si="42"/>
        <v>4.8070960464752677</v>
      </c>
      <c r="AY24" s="3">
        <f t="shared" si="43"/>
        <v>0.99842152741827028</v>
      </c>
      <c r="AZ24" s="3">
        <f t="shared" si="44"/>
        <v>1.3896125828288797</v>
      </c>
      <c r="BA24" s="3">
        <f t="shared" si="45"/>
        <v>0.73181660119293812</v>
      </c>
      <c r="BB24" s="3">
        <f t="shared" si="46"/>
        <v>1.4398321281132713</v>
      </c>
      <c r="BC24" s="3">
        <f t="shared" si="47"/>
        <v>1.0556181902010151</v>
      </c>
      <c r="BD24" s="3">
        <f t="shared" si="48"/>
        <v>18.686212743856732</v>
      </c>
      <c r="BE24" s="4">
        <f t="shared" si="49"/>
        <v>13.189133992405246</v>
      </c>
      <c r="BG24" s="15">
        <f t="shared" si="50"/>
        <v>46.699832736510317</v>
      </c>
      <c r="BH24" s="4">
        <f t="shared" si="51"/>
        <v>559.52276233939028</v>
      </c>
    </row>
    <row r="25" spans="1:60" x14ac:dyDescent="0.25">
      <c r="A25" s="78" t="s">
        <v>5</v>
      </c>
      <c r="B25" s="69">
        <v>0.31942094940397397</v>
      </c>
      <c r="C25" s="69">
        <v>-0.12033653803395</v>
      </c>
      <c r="D25" s="69">
        <v>0.377444916177333</v>
      </c>
      <c r="E25" s="69">
        <v>0</v>
      </c>
      <c r="F25" s="69">
        <v>0.55765959340019799</v>
      </c>
      <c r="G25" s="69">
        <v>-8.0150209848190698E-2</v>
      </c>
      <c r="H25" s="69">
        <v>0</v>
      </c>
      <c r="I25" s="69">
        <v>0.538299512283823</v>
      </c>
      <c r="J25" s="69">
        <v>0</v>
      </c>
      <c r="K25" s="69">
        <v>4.3266394873173797E-2</v>
      </c>
      <c r="L25" s="69">
        <v>-0.23629937046203001</v>
      </c>
      <c r="M25" s="69">
        <v>4.6326271692469397E-3</v>
      </c>
      <c r="N25" s="69">
        <v>0</v>
      </c>
      <c r="O25" s="69">
        <v>0</v>
      </c>
      <c r="P25" s="69">
        <v>0</v>
      </c>
      <c r="Q25" s="69">
        <v>0</v>
      </c>
      <c r="R25" s="81">
        <v>-1.48174504885034E-9</v>
      </c>
      <c r="S25" s="82">
        <v>6.0148398437868801E-7</v>
      </c>
      <c r="T25" s="62"/>
      <c r="U25" s="62"/>
      <c r="V25" s="62"/>
      <c r="W25" s="62"/>
      <c r="X25" s="62"/>
      <c r="Z25" s="59" t="s">
        <v>39</v>
      </c>
      <c r="AA25" s="15">
        <f t="shared" si="28"/>
        <v>3.1306650420580047</v>
      </c>
      <c r="AB25" s="3">
        <f t="shared" si="28"/>
        <v>-8.3100279959680616</v>
      </c>
      <c r="AC25" s="3">
        <f t="shared" si="28"/>
        <v>2.6493932151153285</v>
      </c>
      <c r="AD25" s="3">
        <f t="shared" si="29"/>
        <v>1.7932086380918073</v>
      </c>
      <c r="AE25" s="3">
        <f t="shared" si="30"/>
        <v>-12.476573696987943</v>
      </c>
      <c r="AF25" s="3">
        <f t="shared" si="31"/>
        <v>1.8577018503274094</v>
      </c>
      <c r="AG25" s="3">
        <f t="shared" si="32"/>
        <v>23.112625928998398</v>
      </c>
      <c r="AH25" s="3">
        <f t="shared" si="33"/>
        <v>-4.2319198652316592</v>
      </c>
      <c r="AI25" s="3">
        <f t="shared" si="34"/>
        <v>215.86023728357915</v>
      </c>
      <c r="AJ25" s="3">
        <f t="shared" si="35"/>
        <v>-674879933.47835541</v>
      </c>
      <c r="AK25" s="4">
        <f t="shared" si="36"/>
        <v>1662554.6580977798</v>
      </c>
      <c r="AM25" s="15">
        <f t="shared" si="37"/>
        <v>-673217155.43494725</v>
      </c>
      <c r="AN25" s="4">
        <f t="shared" si="38"/>
        <v>4.5546568869978803E+17</v>
      </c>
      <c r="AT25" s="59" t="s">
        <v>39</v>
      </c>
      <c r="AU25" s="15">
        <f t="shared" si="39"/>
        <v>1.1412454554837244</v>
      </c>
      <c r="AV25" s="3">
        <f t="shared" si="40"/>
        <v>2.1174629778109071</v>
      </c>
      <c r="AW25" s="3">
        <f t="shared" si="41"/>
        <v>0.97433063835107714</v>
      </c>
      <c r="AX25" s="3">
        <f t="shared" si="42"/>
        <v>0.58400655042551475</v>
      </c>
      <c r="AY25" s="3">
        <f t="shared" si="43"/>
        <v>2.5238527817367311</v>
      </c>
      <c r="AZ25" s="3">
        <f t="shared" si="44"/>
        <v>0.61934015944605947</v>
      </c>
      <c r="BA25" s="3">
        <f t="shared" si="45"/>
        <v>3.1403790452218572</v>
      </c>
      <c r="BB25" s="3">
        <f t="shared" si="46"/>
        <v>1.4426557589399671</v>
      </c>
      <c r="BC25" s="3">
        <f t="shared" si="47"/>
        <v>5.37463114864416</v>
      </c>
      <c r="BD25" s="3">
        <f t="shared" si="48"/>
        <v>20.330045356686572</v>
      </c>
      <c r="BE25" s="4">
        <f t="shared" si="49"/>
        <v>14.323865928023004</v>
      </c>
      <c r="BG25" s="15">
        <f t="shared" si="50"/>
        <v>52.571815800769578</v>
      </c>
      <c r="BH25" s="4">
        <f t="shared" si="51"/>
        <v>673.14366509217336</v>
      </c>
    </row>
    <row r="26" spans="1:60" x14ac:dyDescent="0.25">
      <c r="A26" s="78" t="s">
        <v>7</v>
      </c>
      <c r="B26" s="69">
        <v>0.29716899072712499</v>
      </c>
      <c r="C26" s="69">
        <v>0.19547458637838599</v>
      </c>
      <c r="D26" s="69">
        <v>-0.28861650245502801</v>
      </c>
      <c r="E26" s="69">
        <v>0</v>
      </c>
      <c r="F26" s="69">
        <v>-0.304546080173416</v>
      </c>
      <c r="G26" s="69">
        <v>-0.61757726150216596</v>
      </c>
      <c r="H26" s="69">
        <v>0</v>
      </c>
      <c r="I26" s="69">
        <v>0.191392721826839</v>
      </c>
      <c r="J26" s="69">
        <v>0</v>
      </c>
      <c r="K26" s="69">
        <v>-0.42803332814262202</v>
      </c>
      <c r="L26" s="69">
        <v>-0.192313372711819</v>
      </c>
      <c r="M26" s="69">
        <v>-0.20740591062573599</v>
      </c>
      <c r="N26" s="69">
        <v>0</v>
      </c>
      <c r="O26" s="69">
        <v>0</v>
      </c>
      <c r="P26" s="69">
        <v>0</v>
      </c>
      <c r="Q26" s="69">
        <v>0</v>
      </c>
      <c r="R26" s="81">
        <v>3.6019541820088499E-9</v>
      </c>
      <c r="S26" s="82">
        <v>-7.0323375660255801E-7</v>
      </c>
      <c r="T26" s="62"/>
      <c r="U26" s="62"/>
      <c r="V26" s="62"/>
      <c r="W26" s="62"/>
      <c r="X26" s="62"/>
      <c r="Z26" s="59" t="s">
        <v>41</v>
      </c>
      <c r="AA26" s="15">
        <f t="shared" si="28"/>
        <v>3.3650886573096335</v>
      </c>
      <c r="AB26" s="3">
        <f t="shared" si="28"/>
        <v>5.1157545260859134</v>
      </c>
      <c r="AC26" s="3">
        <f t="shared" si="28"/>
        <v>-3.4648053437478654</v>
      </c>
      <c r="AD26" s="3">
        <f t="shared" si="29"/>
        <v>-3.2835753441008846</v>
      </c>
      <c r="AE26" s="3">
        <f t="shared" si="30"/>
        <v>-1.6192306005043755</v>
      </c>
      <c r="AF26" s="3">
        <f t="shared" si="31"/>
        <v>5.2248590774770518</v>
      </c>
      <c r="AG26" s="3">
        <f t="shared" si="32"/>
        <v>-2.3362666742314908</v>
      </c>
      <c r="AH26" s="3">
        <f t="shared" si="33"/>
        <v>-5.1998464064092769</v>
      </c>
      <c r="AI26" s="3">
        <f t="shared" si="34"/>
        <v>-4.8214633661260518</v>
      </c>
      <c r="AJ26" s="3">
        <f t="shared" si="35"/>
        <v>277627073.9352628</v>
      </c>
      <c r="AK26" s="4">
        <f t="shared" si="36"/>
        <v>-1422002.2725177049</v>
      </c>
      <c r="AM26" s="15">
        <f t="shared" si="37"/>
        <v>276205064.64325964</v>
      </c>
      <c r="AN26" s="4">
        <f t="shared" si="38"/>
        <v>7.7078814272319056E+16</v>
      </c>
      <c r="AT26" s="59" t="s">
        <v>41</v>
      </c>
      <c r="AU26" s="15">
        <f t="shared" si="39"/>
        <v>1.2134543096469828</v>
      </c>
      <c r="AV26" s="3">
        <f t="shared" si="40"/>
        <v>1.6323249009559646</v>
      </c>
      <c r="AW26" s="3">
        <f t="shared" si="41"/>
        <v>1.2426564532132882</v>
      </c>
      <c r="AX26" s="3">
        <f t="shared" si="42"/>
        <v>1.1889328726627366</v>
      </c>
      <c r="AY26" s="3">
        <f t="shared" si="43"/>
        <v>0.48195109846527495</v>
      </c>
      <c r="AZ26" s="3">
        <f t="shared" si="44"/>
        <v>1.6534278266693665</v>
      </c>
      <c r="BA26" s="3">
        <f t="shared" si="45"/>
        <v>0.84855421693990418</v>
      </c>
      <c r="BB26" s="3">
        <f t="shared" si="46"/>
        <v>1.6486290879221639</v>
      </c>
      <c r="BC26" s="3">
        <f t="shared" si="47"/>
        <v>1.5730774849151814</v>
      </c>
      <c r="BD26" s="3">
        <f t="shared" si="48"/>
        <v>19.441789310426561</v>
      </c>
      <c r="BE26" s="4">
        <f t="shared" si="49"/>
        <v>14.167576487457763</v>
      </c>
      <c r="BG26" s="15">
        <f t="shared" si="50"/>
        <v>45.092374049275186</v>
      </c>
      <c r="BH26" s="4">
        <f t="shared" si="51"/>
        <v>594.67680284076812</v>
      </c>
    </row>
    <row r="27" spans="1:60" x14ac:dyDescent="0.25">
      <c r="A27" s="78" t="s">
        <v>9</v>
      </c>
      <c r="B27" s="69">
        <v>0.29681483086677901</v>
      </c>
      <c r="C27" s="69">
        <v>5.6928454955195697E-2</v>
      </c>
      <c r="D27" s="69">
        <v>-0.10449342203496299</v>
      </c>
      <c r="E27" s="69">
        <v>0</v>
      </c>
      <c r="F27" s="69">
        <v>-0.106523245762948</v>
      </c>
      <c r="G27" s="69">
        <v>9.2847170857457806E-2</v>
      </c>
      <c r="H27" s="69">
        <v>0</v>
      </c>
      <c r="I27" s="69">
        <v>0.47090970766805601</v>
      </c>
      <c r="J27" s="69">
        <v>0</v>
      </c>
      <c r="K27" s="69">
        <v>8.9240225551000099E-2</v>
      </c>
      <c r="L27" s="69">
        <v>0.53474824170512902</v>
      </c>
      <c r="M27" s="69">
        <v>-4.7169605289648003E-2</v>
      </c>
      <c r="N27" s="69">
        <v>0</v>
      </c>
      <c r="O27" s="69">
        <v>0</v>
      </c>
      <c r="P27" s="69">
        <v>0</v>
      </c>
      <c r="Q27" s="69">
        <v>0</v>
      </c>
      <c r="R27" s="81">
        <v>5.9349707170298905E-10</v>
      </c>
      <c r="S27" s="82">
        <v>7.6100017874041898E-8</v>
      </c>
      <c r="T27" s="62"/>
      <c r="U27" s="62"/>
      <c r="V27" s="62"/>
      <c r="W27" s="62"/>
      <c r="X27" s="62"/>
      <c r="Z27" s="59" t="s">
        <v>43</v>
      </c>
      <c r="AA27" s="15">
        <f t="shared" si="28"/>
        <v>3.3691038856775837</v>
      </c>
      <c r="AB27" s="3">
        <f t="shared" si="28"/>
        <v>17.5659079591573</v>
      </c>
      <c r="AC27" s="3">
        <f t="shared" si="28"/>
        <v>-9.569980392310292</v>
      </c>
      <c r="AD27" s="3">
        <f t="shared" si="29"/>
        <v>-9.3876223244769932</v>
      </c>
      <c r="AE27" s="3">
        <f t="shared" si="30"/>
        <v>10.770387409383046</v>
      </c>
      <c r="AF27" s="3">
        <f t="shared" si="31"/>
        <v>2.1235493422974825</v>
      </c>
      <c r="AG27" s="3">
        <f t="shared" si="32"/>
        <v>11.20570901547652</v>
      </c>
      <c r="AH27" s="3">
        <f t="shared" si="33"/>
        <v>1.8700388743894556</v>
      </c>
      <c r="AI27" s="3">
        <f t="shared" si="34"/>
        <v>-21.200092599025062</v>
      </c>
      <c r="AJ27" s="3">
        <f t="shared" si="35"/>
        <v>1684928279.6469166</v>
      </c>
      <c r="AK27" s="4">
        <f t="shared" si="36"/>
        <v>13140601.381397376</v>
      </c>
      <c r="AM27" s="15">
        <f t="shared" si="37"/>
        <v>1698068887.7753153</v>
      </c>
      <c r="AN27" s="4">
        <f t="shared" si="38"/>
        <v>2.8391559829585838E+18</v>
      </c>
      <c r="AT27" s="59" t="s">
        <v>43</v>
      </c>
      <c r="AU27" s="15">
        <f t="shared" si="39"/>
        <v>1.2146467997096397</v>
      </c>
      <c r="AV27" s="3">
        <f t="shared" si="40"/>
        <v>2.8659599757656853</v>
      </c>
      <c r="AW27" s="3">
        <f t="shared" si="41"/>
        <v>2.258631156592366</v>
      </c>
      <c r="AX27" s="3">
        <f t="shared" si="42"/>
        <v>2.2393920475754752</v>
      </c>
      <c r="AY27" s="3">
        <f t="shared" si="43"/>
        <v>2.3768004616804079</v>
      </c>
      <c r="AZ27" s="3">
        <f t="shared" si="44"/>
        <v>0.75308890680802654</v>
      </c>
      <c r="BA27" s="3">
        <f t="shared" si="45"/>
        <v>2.4164233819557359</v>
      </c>
      <c r="BB27" s="3">
        <f t="shared" si="46"/>
        <v>0.62595921909397767</v>
      </c>
      <c r="BC27" s="3">
        <f t="shared" si="47"/>
        <v>3.0540055495469685</v>
      </c>
      <c r="BD27" s="3">
        <f t="shared" si="48"/>
        <v>21.244988835837098</v>
      </c>
      <c r="BE27" s="4">
        <f t="shared" si="49"/>
        <v>16.391217337203084</v>
      </c>
      <c r="BG27" s="15">
        <f t="shared" si="50"/>
        <v>55.441113671768463</v>
      </c>
      <c r="BH27" s="4">
        <f t="shared" si="51"/>
        <v>761.60114144297609</v>
      </c>
    </row>
    <row r="28" spans="1:60" x14ac:dyDescent="0.25">
      <c r="A28" s="78" t="s">
        <v>10</v>
      </c>
      <c r="B28" s="69">
        <v>0.295853993937365</v>
      </c>
      <c r="C28" s="69">
        <v>0.179063985741783</v>
      </c>
      <c r="D28" s="69">
        <v>-0.13500304532947</v>
      </c>
      <c r="E28" s="69">
        <v>0</v>
      </c>
      <c r="F28" s="69">
        <v>-0.20423154475906599</v>
      </c>
      <c r="G28" s="69">
        <v>0.56096130559604696</v>
      </c>
      <c r="H28" s="69">
        <v>0</v>
      </c>
      <c r="I28" s="69">
        <v>0.20981375112784401</v>
      </c>
      <c r="J28" s="69">
        <v>0</v>
      </c>
      <c r="K28" s="69">
        <v>-8.5134599781738096E-2</v>
      </c>
      <c r="L28" s="69">
        <v>0.148223005111568</v>
      </c>
      <c r="M28" s="69">
        <v>-9.6774076208496193E-2</v>
      </c>
      <c r="N28" s="69">
        <v>0</v>
      </c>
      <c r="O28" s="69">
        <v>0</v>
      </c>
      <c r="P28" s="69">
        <v>0</v>
      </c>
      <c r="Q28" s="69">
        <v>0</v>
      </c>
      <c r="R28" s="81">
        <v>1.75027671687034E-9</v>
      </c>
      <c r="S28" s="82">
        <v>-2.61826142560146E-7</v>
      </c>
      <c r="T28" s="62"/>
      <c r="U28" s="62"/>
      <c r="V28" s="62"/>
      <c r="W28" s="62"/>
      <c r="X28" s="62"/>
      <c r="Z28" s="59" t="s">
        <v>44</v>
      </c>
      <c r="AA28" s="15">
        <f t="shared" si="28"/>
        <v>3.3800456322780255</v>
      </c>
      <c r="AB28" s="3">
        <f t="shared" si="28"/>
        <v>5.5845958965865838</v>
      </c>
      <c r="AC28" s="3">
        <f t="shared" si="28"/>
        <v>-7.4072403149094646</v>
      </c>
      <c r="AD28" s="3">
        <f t="shared" si="29"/>
        <v>-4.8964032523952659</v>
      </c>
      <c r="AE28" s="3">
        <f t="shared" si="30"/>
        <v>1.7826541510513891</v>
      </c>
      <c r="AF28" s="3">
        <f t="shared" si="31"/>
        <v>4.7661318413333102</v>
      </c>
      <c r="AG28" s="3">
        <f t="shared" si="32"/>
        <v>-11.746105608809195</v>
      </c>
      <c r="AH28" s="3">
        <f t="shared" si="33"/>
        <v>6.7465910520927324</v>
      </c>
      <c r="AI28" s="3">
        <f t="shared" si="34"/>
        <v>-10.333345862641321</v>
      </c>
      <c r="AJ28" s="3">
        <f t="shared" si="35"/>
        <v>571338229.18475115</v>
      </c>
      <c r="AK28" s="4">
        <f t="shared" si="36"/>
        <v>-3819328.3154308498</v>
      </c>
      <c r="AM28" s="15">
        <f t="shared" si="37"/>
        <v>567518888.74624383</v>
      </c>
      <c r="AN28" s="4">
        <f t="shared" si="38"/>
        <v>3.2644195939674874E+17</v>
      </c>
      <c r="AT28" s="59" t="s">
        <v>44</v>
      </c>
      <c r="AU28" s="15">
        <f t="shared" si="39"/>
        <v>1.2178892100777661</v>
      </c>
      <c r="AV28" s="3">
        <f t="shared" si="40"/>
        <v>1.7200120747711911</v>
      </c>
      <c r="AW28" s="3">
        <f t="shared" si="41"/>
        <v>2.0024579428020615</v>
      </c>
      <c r="AX28" s="3">
        <f t="shared" si="42"/>
        <v>1.5885009054611503</v>
      </c>
      <c r="AY28" s="3">
        <f t="shared" si="43"/>
        <v>0.57810334982034617</v>
      </c>
      <c r="AZ28" s="3">
        <f t="shared" si="44"/>
        <v>1.5615350411838496</v>
      </c>
      <c r="BA28" s="3">
        <f t="shared" si="45"/>
        <v>2.4635217481044509</v>
      </c>
      <c r="BB28" s="3">
        <f t="shared" si="46"/>
        <v>1.9090373479945835</v>
      </c>
      <c r="BC28" s="3">
        <f t="shared" si="47"/>
        <v>2.3353761283299779</v>
      </c>
      <c r="BD28" s="3">
        <f t="shared" si="48"/>
        <v>20.163491937585349</v>
      </c>
      <c r="BE28" s="4">
        <f t="shared" si="49"/>
        <v>15.155585131465363</v>
      </c>
      <c r="BG28" s="15">
        <f t="shared" si="50"/>
        <v>50.695510817596094</v>
      </c>
      <c r="BH28" s="4">
        <f t="shared" si="51"/>
        <v>665.17297622700164</v>
      </c>
    </row>
    <row r="29" spans="1:60" x14ac:dyDescent="0.25">
      <c r="A29" s="78" t="s">
        <v>11</v>
      </c>
      <c r="B29" s="69">
        <v>0.30027562250763201</v>
      </c>
      <c r="C29" s="69">
        <v>4.6420264397781803E-2</v>
      </c>
      <c r="D29" s="69">
        <v>-0.292329999013132</v>
      </c>
      <c r="E29" s="69">
        <v>0</v>
      </c>
      <c r="F29" s="69">
        <v>-0.18860753876386999</v>
      </c>
      <c r="G29" s="69">
        <v>-0.119699268294643</v>
      </c>
      <c r="H29" s="69">
        <v>0</v>
      </c>
      <c r="I29" s="69">
        <v>-5.3408351507721198E-2</v>
      </c>
      <c r="J29" s="69">
        <v>0</v>
      </c>
      <c r="K29" s="69">
        <v>0.530103895585886</v>
      </c>
      <c r="L29" s="69">
        <v>-4.5549603921851201E-2</v>
      </c>
      <c r="M29" s="69">
        <v>0.54585816407556198</v>
      </c>
      <c r="N29" s="69">
        <v>0</v>
      </c>
      <c r="O29" s="69">
        <v>0</v>
      </c>
      <c r="P29" s="69">
        <v>0</v>
      </c>
      <c r="Q29" s="69">
        <v>0</v>
      </c>
      <c r="R29" s="81">
        <v>-1.26852289027412E-8</v>
      </c>
      <c r="S29" s="82">
        <v>3.64434528222072E-6</v>
      </c>
      <c r="T29" s="62"/>
      <c r="U29" s="62"/>
      <c r="V29" s="62"/>
      <c r="W29" s="62"/>
      <c r="X29" s="62"/>
      <c r="Z29" s="59" t="s">
        <v>45</v>
      </c>
      <c r="AA29" s="15">
        <f t="shared" si="28"/>
        <v>3.3302736720646822</v>
      </c>
      <c r="AB29" s="3">
        <f t="shared" si="28"/>
        <v>21.542315903909092</v>
      </c>
      <c r="AC29" s="3">
        <f t="shared" si="28"/>
        <v>-3.4207915827177153</v>
      </c>
      <c r="AD29" s="3">
        <f t="shared" si="29"/>
        <v>-5.3020150019133903</v>
      </c>
      <c r="AE29" s="3">
        <f t="shared" si="30"/>
        <v>-8.3542699487391427</v>
      </c>
      <c r="AF29" s="3">
        <f t="shared" si="31"/>
        <v>-18.72366346778988</v>
      </c>
      <c r="AG29" s="3">
        <f t="shared" si="32"/>
        <v>1.8864226585144623</v>
      </c>
      <c r="AH29" s="3">
        <f t="shared" si="33"/>
        <v>-21.954087717550422</v>
      </c>
      <c r="AI29" s="3">
        <f t="shared" si="34"/>
        <v>1.8319777294043955</v>
      </c>
      <c r="AJ29" s="3">
        <f t="shared" si="35"/>
        <v>-78831845.106390327</v>
      </c>
      <c r="AK29" s="4">
        <f t="shared" si="36"/>
        <v>274397.71003000007</v>
      </c>
      <c r="AM29" s="15">
        <f t="shared" si="37"/>
        <v>-78557476.560198084</v>
      </c>
      <c r="AN29" s="4">
        <f t="shared" si="38"/>
        <v>6214535096982611</v>
      </c>
      <c r="AT29" s="59" t="s">
        <v>45</v>
      </c>
      <c r="AU29" s="15">
        <f t="shared" si="39"/>
        <v>1.2030544844186566</v>
      </c>
      <c r="AV29" s="3">
        <f t="shared" si="40"/>
        <v>3.0700191823790854</v>
      </c>
      <c r="AW29" s="3">
        <f t="shared" si="41"/>
        <v>1.2298719812274943</v>
      </c>
      <c r="AX29" s="3">
        <f t="shared" si="42"/>
        <v>1.668086937344798</v>
      </c>
      <c r="AY29" s="3">
        <f t="shared" si="43"/>
        <v>2.1227727792636015</v>
      </c>
      <c r="AZ29" s="3">
        <f t="shared" si="44"/>
        <v>2.9297881499687763</v>
      </c>
      <c r="BA29" s="3">
        <f t="shared" si="45"/>
        <v>0.6346822622398911</v>
      </c>
      <c r="BB29" s="3">
        <f t="shared" si="46"/>
        <v>3.0889533507727855</v>
      </c>
      <c r="BC29" s="3">
        <f t="shared" si="47"/>
        <v>0.60539610973939972</v>
      </c>
      <c r="BD29" s="3">
        <f t="shared" si="48"/>
        <v>18.182827598906918</v>
      </c>
      <c r="BE29" s="4">
        <f t="shared" si="49"/>
        <v>12.522333829427325</v>
      </c>
      <c r="BG29" s="15">
        <f t="shared" si="50"/>
        <v>47.257786665688734</v>
      </c>
      <c r="BH29" s="4">
        <f t="shared" si="51"/>
        <v>525.99230272361524</v>
      </c>
    </row>
    <row r="30" spans="1:60" x14ac:dyDescent="0.25">
      <c r="A30" s="78" t="s">
        <v>16</v>
      </c>
      <c r="B30" s="69">
        <v>0.26917379071015601</v>
      </c>
      <c r="C30" s="69">
        <v>0.75141748366650396</v>
      </c>
      <c r="D30" s="69">
        <v>4.0549867801334703E-2</v>
      </c>
      <c r="E30" s="69">
        <v>0</v>
      </c>
      <c r="F30" s="69">
        <v>0.40207202223204203</v>
      </c>
      <c r="G30" s="69">
        <v>-8.39489079079128E-3</v>
      </c>
      <c r="H30" s="69">
        <v>0</v>
      </c>
      <c r="I30" s="69">
        <v>-0.307296367394505</v>
      </c>
      <c r="J30" s="69">
        <v>0</v>
      </c>
      <c r="K30" s="69">
        <v>-3.5149535230480998E-2</v>
      </c>
      <c r="L30" s="69">
        <v>-3.1537235188052397E-2</v>
      </c>
      <c r="M30" s="69">
        <v>0.144318941600135</v>
      </c>
      <c r="N30" s="69">
        <v>0</v>
      </c>
      <c r="O30" s="69">
        <v>0</v>
      </c>
      <c r="P30" s="69">
        <v>0</v>
      </c>
      <c r="Q30" s="69">
        <v>0</v>
      </c>
      <c r="R30" s="81">
        <v>-4.1586252716361702E-9</v>
      </c>
      <c r="S30" s="82">
        <v>1.2645945687159501E-6</v>
      </c>
      <c r="T30" s="62"/>
      <c r="U30" s="62"/>
      <c r="V30" s="62"/>
      <c r="W30" s="62"/>
      <c r="X30" s="62"/>
      <c r="Z30" s="59" t="s">
        <v>47</v>
      </c>
      <c r="AA30" s="15">
        <f t="shared" ref="AA30:AC31" si="52">1/B30</f>
        <v>3.7150719516997524</v>
      </c>
      <c r="AB30" s="3">
        <f t="shared" si="52"/>
        <v>1.3308181160764987</v>
      </c>
      <c r="AC30" s="3">
        <f t="shared" si="52"/>
        <v>24.660992852042909</v>
      </c>
      <c r="AD30" s="3">
        <f t="shared" si="29"/>
        <v>2.48711659778925</v>
      </c>
      <c r="AE30" s="3">
        <f t="shared" si="30"/>
        <v>-119.12007254423648</v>
      </c>
      <c r="AF30" s="3">
        <f t="shared" si="31"/>
        <v>-3.2541875079057045</v>
      </c>
      <c r="AG30" s="3">
        <f t="shared" si="32"/>
        <v>-28.449878311131105</v>
      </c>
      <c r="AH30" s="3">
        <f t="shared" si="33"/>
        <v>-31.708550037348903</v>
      </c>
      <c r="AI30" s="3">
        <f t="shared" si="34"/>
        <v>6.9290973791278452</v>
      </c>
      <c r="AJ30" s="3">
        <f t="shared" si="35"/>
        <v>-240464079.99789792</v>
      </c>
      <c r="AK30" s="4">
        <f t="shared" si="36"/>
        <v>790767.27414335229</v>
      </c>
      <c r="AM30" s="15">
        <f t="shared" si="37"/>
        <v>-239673456.13334608</v>
      </c>
      <c r="AN30" s="4">
        <f t="shared" si="38"/>
        <v>5.7823599082134E+16</v>
      </c>
      <c r="AT30" s="59" t="s">
        <v>47</v>
      </c>
      <c r="AU30" s="15">
        <f t="shared" si="39"/>
        <v>1.3123980458690456</v>
      </c>
      <c r="AV30" s="3">
        <f t="shared" si="40"/>
        <v>0.28579387799145528</v>
      </c>
      <c r="AW30" s="3">
        <f t="shared" si="41"/>
        <v>3.2052227585657409</v>
      </c>
      <c r="AX30" s="3">
        <f t="shared" si="42"/>
        <v>0.91112404662911395</v>
      </c>
      <c r="AY30" s="3">
        <f t="shared" si="43"/>
        <v>4.7801319973768814</v>
      </c>
      <c r="AZ30" s="3">
        <f t="shared" si="44"/>
        <v>1.1799426309552514</v>
      </c>
      <c r="BA30" s="3">
        <f t="shared" si="45"/>
        <v>3.3481438832743033</v>
      </c>
      <c r="BB30" s="3">
        <f t="shared" si="46"/>
        <v>3.4565863617825991</v>
      </c>
      <c r="BC30" s="3">
        <f t="shared" si="47"/>
        <v>1.9357295563966623</v>
      </c>
      <c r="BD30" s="3">
        <f t="shared" si="48"/>
        <v>19.298081280837348</v>
      </c>
      <c r="BE30" s="4">
        <f t="shared" si="49"/>
        <v>13.580758986194359</v>
      </c>
      <c r="BG30" s="15">
        <f t="shared" si="50"/>
        <v>53.293913425872766</v>
      </c>
      <c r="BH30" s="4">
        <f t="shared" si="51"/>
        <v>620.90765467454366</v>
      </c>
    </row>
    <row r="31" spans="1:60" ht="15.75" thickBot="1" x14ac:dyDescent="0.3">
      <c r="A31" s="78" t="s">
        <v>17</v>
      </c>
      <c r="B31" s="69">
        <v>0.25407162240842701</v>
      </c>
      <c r="C31" s="69">
        <v>0.134688403811069</v>
      </c>
      <c r="D31" s="69">
        <v>0.301006682543072</v>
      </c>
      <c r="E31" s="69">
        <v>0</v>
      </c>
      <c r="F31" s="69">
        <v>-0.16275283244133101</v>
      </c>
      <c r="G31" s="69">
        <v>0.18676909999899</v>
      </c>
      <c r="H31" s="69">
        <v>0</v>
      </c>
      <c r="I31" s="69">
        <v>-0.33923591219552102</v>
      </c>
      <c r="J31" s="69">
        <v>0</v>
      </c>
      <c r="K31" s="69">
        <v>-1.27126971236954E-2</v>
      </c>
      <c r="L31" s="69">
        <v>6.6056973693884802E-2</v>
      </c>
      <c r="M31" s="69">
        <v>-0.42225772877648798</v>
      </c>
      <c r="N31" s="69">
        <v>0</v>
      </c>
      <c r="O31" s="69">
        <v>0</v>
      </c>
      <c r="P31" s="69">
        <v>0</v>
      </c>
      <c r="Q31" s="69">
        <v>0</v>
      </c>
      <c r="R31" s="81">
        <v>9.5713163770452302E-9</v>
      </c>
      <c r="S31" s="82">
        <v>-2.4316086700346899E-6</v>
      </c>
      <c r="T31" s="62"/>
      <c r="U31" s="62"/>
      <c r="V31" s="62"/>
      <c r="W31" s="62"/>
      <c r="X31" s="62"/>
      <c r="Z31" s="59" t="s">
        <v>48</v>
      </c>
      <c r="AA31" s="16">
        <f t="shared" si="52"/>
        <v>3.93589803741432</v>
      </c>
      <c r="AB31" s="5">
        <f t="shared" si="52"/>
        <v>7.4245441456320656</v>
      </c>
      <c r="AC31" s="5">
        <f t="shared" si="52"/>
        <v>3.3221853799106498</v>
      </c>
      <c r="AD31" s="5">
        <f t="shared" si="29"/>
        <v>-6.1442863082612034</v>
      </c>
      <c r="AE31" s="5">
        <f t="shared" si="30"/>
        <v>5.3542047373222221</v>
      </c>
      <c r="AF31" s="5">
        <f t="shared" si="31"/>
        <v>-2.9478011143573823</v>
      </c>
      <c r="AG31" s="5">
        <f t="shared" si="32"/>
        <v>-78.661513781846025</v>
      </c>
      <c r="AH31" s="5">
        <f t="shared" si="33"/>
        <v>15.13844707197924</v>
      </c>
      <c r="AI31" s="5">
        <f t="shared" si="34"/>
        <v>-2.3682218982647112</v>
      </c>
      <c r="AJ31" s="5">
        <f t="shared" si="35"/>
        <v>104478836.62045564</v>
      </c>
      <c r="AK31" s="6">
        <f t="shared" si="36"/>
        <v>-411250.38429219526</v>
      </c>
      <c r="AM31" s="16">
        <f t="shared" si="37"/>
        <v>104067531.28961971</v>
      </c>
      <c r="AN31" s="6">
        <f t="shared" si="38"/>
        <v>1.0915996428449022E+16</v>
      </c>
      <c r="AT31" s="59" t="s">
        <v>48</v>
      </c>
      <c r="AU31" s="16">
        <f t="shared" si="39"/>
        <v>1.3701390737259878</v>
      </c>
      <c r="AV31" s="5">
        <f t="shared" si="40"/>
        <v>2.0047912882763743</v>
      </c>
      <c r="AW31" s="5">
        <f t="shared" si="41"/>
        <v>1.2006228133399288</v>
      </c>
      <c r="AX31" s="5">
        <f t="shared" si="42"/>
        <v>1.8155225944115296</v>
      </c>
      <c r="AY31" s="5">
        <f t="shared" si="43"/>
        <v>1.6778821844346825</v>
      </c>
      <c r="AZ31" s="5">
        <f t="shared" si="44"/>
        <v>1.0810595074506351</v>
      </c>
      <c r="BA31" s="5">
        <f t="shared" si="45"/>
        <v>4.365154011438956</v>
      </c>
      <c r="BB31" s="5">
        <f t="shared" si="46"/>
        <v>2.7172376715450324</v>
      </c>
      <c r="BC31" s="5">
        <f t="shared" si="47"/>
        <v>0.86213941966899155</v>
      </c>
      <c r="BD31" s="5">
        <f t="shared" si="48"/>
        <v>18.464495088480703</v>
      </c>
      <c r="BE31" s="6">
        <f t="shared" si="49"/>
        <v>12.92695751551039</v>
      </c>
      <c r="BG31" s="16">
        <f t="shared" si="50"/>
        <v>48.486001168283209</v>
      </c>
      <c r="BH31" s="6">
        <f t="shared" si="51"/>
        <v>549.84310887165407</v>
      </c>
    </row>
    <row r="32" spans="1:60" ht="15.75" thickBot="1" x14ac:dyDescent="0.3">
      <c r="A32" s="78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70"/>
      <c r="T32" s="62"/>
      <c r="U32" s="62"/>
      <c r="V32" s="62"/>
      <c r="W32" s="62"/>
      <c r="X32" s="62"/>
      <c r="Z32" s="93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T32" s="93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5"/>
      <c r="BH32" s="5"/>
    </row>
    <row r="33" spans="1:61" x14ac:dyDescent="0.25">
      <c r="A33" s="83" t="s">
        <v>24</v>
      </c>
      <c r="B33" s="84">
        <f t="shared" ref="B33:S33" si="53">SUM(B21:B31)</f>
        <v>3.3082866572126122</v>
      </c>
      <c r="C33" s="84">
        <f t="shared" si="53"/>
        <v>0.18505047905869537</v>
      </c>
      <c r="D33" s="84">
        <f t="shared" si="53"/>
        <v>2.8368356845742626E-2</v>
      </c>
      <c r="E33" s="84">
        <f t="shared" si="53"/>
        <v>0</v>
      </c>
      <c r="F33" s="84">
        <f t="shared" si="53"/>
        <v>-4.0848975761473033E-2</v>
      </c>
      <c r="G33" s="84">
        <f t="shared" si="53"/>
        <v>3.1447419665630999E-2</v>
      </c>
      <c r="H33" s="84">
        <f t="shared" si="53"/>
        <v>0</v>
      </c>
      <c r="I33" s="84">
        <f t="shared" si="53"/>
        <v>-5.4460000296347122E-2</v>
      </c>
      <c r="J33" s="84">
        <f t="shared" si="53"/>
        <v>0</v>
      </c>
      <c r="K33" s="84">
        <f t="shared" si="53"/>
        <v>1.2206787327818453E-2</v>
      </c>
      <c r="L33" s="84">
        <f t="shared" si="53"/>
        <v>2.8326413219711251E-2</v>
      </c>
      <c r="M33" s="84">
        <f t="shared" si="53"/>
        <v>-6.3247270210821493E-2</v>
      </c>
      <c r="N33" s="84">
        <f t="shared" si="53"/>
        <v>0</v>
      </c>
      <c r="O33" s="84">
        <f t="shared" si="53"/>
        <v>0</v>
      </c>
      <c r="P33" s="84">
        <f t="shared" si="53"/>
        <v>0</v>
      </c>
      <c r="Q33" s="84">
        <f t="shared" si="53"/>
        <v>0</v>
      </c>
      <c r="R33" s="84">
        <f t="shared" si="53"/>
        <v>-4.5588563935355523E-9</v>
      </c>
      <c r="S33" s="85">
        <f t="shared" si="53"/>
        <v>3.4108667301373104E-6</v>
      </c>
      <c r="T33" s="62"/>
      <c r="U33" s="62"/>
      <c r="V33" s="62"/>
      <c r="W33" s="62"/>
      <c r="X33" s="62"/>
      <c r="Z33" s="9" t="s">
        <v>24</v>
      </c>
      <c r="AA33" s="10">
        <f t="shared" ref="AA33:AK33" si="54">+SUM(AA21,AA22,AA23,AA24,AA25,AA26,AA27,AA28,AA29,AA30,AA31)</f>
        <v>36.774205958324778</v>
      </c>
      <c r="AB33" s="10">
        <f t="shared" si="54"/>
        <v>31.244536836823837</v>
      </c>
      <c r="AC33" s="10">
        <f t="shared" si="54"/>
        <v>18.095106588640572</v>
      </c>
      <c r="AD33" s="10">
        <f t="shared" si="54"/>
        <v>80.55170172927113</v>
      </c>
      <c r="AE33" s="10">
        <f t="shared" si="54"/>
        <v>-133.73931978708376</v>
      </c>
      <c r="AF33" s="10">
        <f t="shared" si="54"/>
        <v>12915.83744702016</v>
      </c>
      <c r="AG33" s="10">
        <f t="shared" si="54"/>
        <v>-79.160353893648832</v>
      </c>
      <c r="AH33" s="10">
        <f t="shared" si="54"/>
        <v>-40.826110011918715</v>
      </c>
      <c r="AI33" s="10">
        <f t="shared" si="54"/>
        <v>198.33465097912315</v>
      </c>
      <c r="AJ33" s="10">
        <f t="shared" si="54"/>
        <v>1425009341.1126173</v>
      </c>
      <c r="AK33" s="11">
        <f t="shared" si="54"/>
        <v>9651803.2833203003</v>
      </c>
      <c r="AT33" s="9" t="s">
        <v>24</v>
      </c>
      <c r="AU33" s="10">
        <f t="shared" ref="AU33:BE33" si="55">+SUM(AU21,AU22,AU23,AU24,AU25,AU26,AU27,AU28,AU29,AU30,AU31)</f>
        <v>13.245271958432912</v>
      </c>
      <c r="AV33" s="10">
        <f t="shared" si="55"/>
        <v>19.431204893519165</v>
      </c>
      <c r="AW33" s="10">
        <f t="shared" si="55"/>
        <v>16.899736017677025</v>
      </c>
      <c r="AX33" s="10">
        <f t="shared" si="55"/>
        <v>19.481150933981997</v>
      </c>
      <c r="AY33" s="10">
        <f t="shared" si="55"/>
        <v>21.33990135112068</v>
      </c>
      <c r="AZ33" s="10">
        <f t="shared" si="55"/>
        <v>23.346026222979674</v>
      </c>
      <c r="BA33" s="10">
        <f t="shared" si="55"/>
        <v>23.195877597727261</v>
      </c>
      <c r="BB33" s="10">
        <f t="shared" si="55"/>
        <v>19.868392967485942</v>
      </c>
      <c r="BC33" s="10">
        <f t="shared" si="55"/>
        <v>22.361027894733198</v>
      </c>
      <c r="BD33" s="10">
        <f t="shared" si="55"/>
        <v>214.3400322547175</v>
      </c>
      <c r="BE33" s="11">
        <f t="shared" si="55"/>
        <v>153.72822562312609</v>
      </c>
    </row>
    <row r="34" spans="1:61" ht="15.75" thickBot="1" x14ac:dyDescent="0.3">
      <c r="A34" s="86" t="s">
        <v>25</v>
      </c>
      <c r="B34" s="87">
        <f t="shared" ref="B34:S34" si="56">SUMSQ(B21:B31)</f>
        <v>0.99999999999998102</v>
      </c>
      <c r="C34" s="87">
        <f t="shared" si="56"/>
        <v>0.99999987189097128</v>
      </c>
      <c r="D34" s="87">
        <f t="shared" si="56"/>
        <v>0.99999697978255597</v>
      </c>
      <c r="E34" s="87">
        <f t="shared" si="56"/>
        <v>0</v>
      </c>
      <c r="F34" s="87">
        <f t="shared" si="56"/>
        <v>0.99999652533917682</v>
      </c>
      <c r="G34" s="87">
        <f t="shared" si="56"/>
        <v>0.99992936433457502</v>
      </c>
      <c r="H34" s="87">
        <f t="shared" si="56"/>
        <v>0</v>
      </c>
      <c r="I34" s="87">
        <f t="shared" si="56"/>
        <v>0.99967941345781008</v>
      </c>
      <c r="J34" s="87">
        <f t="shared" si="56"/>
        <v>0</v>
      </c>
      <c r="K34" s="87">
        <f t="shared" si="56"/>
        <v>0.99999817625193166</v>
      </c>
      <c r="L34" s="87">
        <f t="shared" si="56"/>
        <v>0.99992045726369827</v>
      </c>
      <c r="M34" s="87">
        <f t="shared" si="56"/>
        <v>0.9222170227216292</v>
      </c>
      <c r="N34" s="87">
        <f t="shared" si="56"/>
        <v>0</v>
      </c>
      <c r="O34" s="87">
        <f t="shared" si="56"/>
        <v>0</v>
      </c>
      <c r="P34" s="87">
        <f t="shared" si="56"/>
        <v>0</v>
      </c>
      <c r="Q34" s="87">
        <f t="shared" si="56"/>
        <v>0</v>
      </c>
      <c r="R34" s="87">
        <f t="shared" si="56"/>
        <v>4.6258558945155618E-16</v>
      </c>
      <c r="S34" s="88">
        <f t="shared" si="56"/>
        <v>3.4725808485077901E-11</v>
      </c>
      <c r="T34" s="62"/>
      <c r="U34" s="62"/>
      <c r="V34" s="62"/>
      <c r="W34" s="62"/>
      <c r="X34" s="62"/>
      <c r="Z34" s="12" t="s">
        <v>25</v>
      </c>
      <c r="AA34" s="13">
        <f t="shared" ref="AA34:AK34" si="57">+SUMSQ(AA21,AA22,AA23,AA24,AA25,AA26,AA27,AA28,AA29,AA30,AA31)</f>
        <v>123.66031633043777</v>
      </c>
      <c r="AB34" s="13">
        <f t="shared" si="57"/>
        <v>1071.718687751722</v>
      </c>
      <c r="AC34" s="13">
        <f t="shared" si="57"/>
        <v>858.68132672438492</v>
      </c>
      <c r="AD34" s="13">
        <f t="shared" si="57"/>
        <v>15475.10977730854</v>
      </c>
      <c r="AE34" s="13">
        <f t="shared" si="57"/>
        <v>14881.51732212619</v>
      </c>
      <c r="AF34" s="13">
        <f t="shared" si="57"/>
        <v>167406780.67719078</v>
      </c>
      <c r="AG34" s="13">
        <f t="shared" si="57"/>
        <v>8038.9547499917626</v>
      </c>
      <c r="AH34" s="13">
        <f t="shared" si="57"/>
        <v>1892.0637979113194</v>
      </c>
      <c r="AI34" s="13">
        <f t="shared" si="57"/>
        <v>47664.611329392494</v>
      </c>
      <c r="AJ34" s="13">
        <f t="shared" si="57"/>
        <v>4.4057962205679135E+18</v>
      </c>
      <c r="AK34" s="14">
        <f t="shared" si="57"/>
        <v>199540709952546.44</v>
      </c>
      <c r="AT34" s="12" t="s">
        <v>25</v>
      </c>
      <c r="AU34" s="13">
        <f t="shared" ref="AU34:BE34" si="58">+SUMSQ(AU21,AU22,AU23,AU24,AU25,AU26,AU27,AU28,AU29,AU30,AU31)</f>
        <v>16.008639396449805</v>
      </c>
      <c r="AV34" s="13">
        <f t="shared" si="58"/>
        <v>41.005860975423971</v>
      </c>
      <c r="AW34" s="13">
        <f t="shared" si="58"/>
        <v>31.413844026198362</v>
      </c>
      <c r="AX34" s="13">
        <f t="shared" si="58"/>
        <v>49.036726647438918</v>
      </c>
      <c r="AY34" s="13">
        <f t="shared" si="58"/>
        <v>56.09049520948264</v>
      </c>
      <c r="AZ34" s="13">
        <f t="shared" si="58"/>
        <v>112.51385456932479</v>
      </c>
      <c r="BA34" s="13">
        <f t="shared" si="58"/>
        <v>64.780480954671916</v>
      </c>
      <c r="BB34" s="13">
        <f t="shared" si="58"/>
        <v>45.131132573936213</v>
      </c>
      <c r="BC34" s="13">
        <f t="shared" si="58"/>
        <v>64.893752599730959</v>
      </c>
      <c r="BD34" s="13">
        <f t="shared" si="58"/>
        <v>4186.2073204054959</v>
      </c>
      <c r="BE34" s="14">
        <f t="shared" si="58"/>
        <v>2161.6658150979119</v>
      </c>
    </row>
    <row r="35" spans="1:61" x14ac:dyDescent="0.25">
      <c r="A35" s="60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</row>
    <row r="36" spans="1:61" x14ac:dyDescent="0.25">
      <c r="A36" s="60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</row>
    <row r="37" spans="1:61" ht="15.75" thickBot="1" x14ac:dyDescent="0.3">
      <c r="A37" s="60"/>
      <c r="B37" s="62" t="s">
        <v>33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</row>
    <row r="38" spans="1:61" ht="15.75" thickBot="1" x14ac:dyDescent="0.3">
      <c r="A38" s="77"/>
      <c r="B38" s="64" t="s">
        <v>0</v>
      </c>
      <c r="C38" s="64" t="s">
        <v>1</v>
      </c>
      <c r="D38" s="64" t="s">
        <v>2</v>
      </c>
      <c r="E38" s="64" t="s">
        <v>3</v>
      </c>
      <c r="F38" s="64" t="s">
        <v>4</v>
      </c>
      <c r="G38" s="64" t="s">
        <v>5</v>
      </c>
      <c r="H38" s="64" t="s">
        <v>6</v>
      </c>
      <c r="I38" s="64" t="s">
        <v>7</v>
      </c>
      <c r="J38" s="64" t="s">
        <v>8</v>
      </c>
      <c r="K38" s="64" t="s">
        <v>9</v>
      </c>
      <c r="L38" s="64" t="s">
        <v>10</v>
      </c>
      <c r="M38" s="64" t="s">
        <v>11</v>
      </c>
      <c r="N38" s="64" t="s">
        <v>12</v>
      </c>
      <c r="O38" s="64" t="s">
        <v>13</v>
      </c>
      <c r="P38" s="64" t="s">
        <v>14</v>
      </c>
      <c r="Q38" s="64" t="s">
        <v>15</v>
      </c>
      <c r="R38" s="64" t="s">
        <v>16</v>
      </c>
      <c r="S38" s="64" t="s">
        <v>17</v>
      </c>
      <c r="T38" s="64" t="s">
        <v>18</v>
      </c>
      <c r="U38" s="64" t="s">
        <v>19</v>
      </c>
      <c r="V38" s="64" t="s">
        <v>20</v>
      </c>
      <c r="W38" s="65" t="s">
        <v>21</v>
      </c>
      <c r="X38" s="62"/>
      <c r="Z38" s="102" t="s">
        <v>54</v>
      </c>
      <c r="AA38" s="91" t="s">
        <v>0</v>
      </c>
      <c r="AB38" s="91" t="s">
        <v>1</v>
      </c>
      <c r="AC38" s="91" t="s">
        <v>2</v>
      </c>
      <c r="AD38" s="91" t="s">
        <v>4</v>
      </c>
      <c r="AE38" s="91" t="s">
        <v>5</v>
      </c>
      <c r="AF38" s="91" t="s">
        <v>7</v>
      </c>
      <c r="AG38" s="91" t="s">
        <v>9</v>
      </c>
      <c r="AH38" s="91" t="s">
        <v>10</v>
      </c>
      <c r="AI38" s="91" t="s">
        <v>11</v>
      </c>
      <c r="AJ38" s="91" t="s">
        <v>16</v>
      </c>
      <c r="AK38" s="91" t="s">
        <v>17</v>
      </c>
      <c r="AL38" s="91" t="s">
        <v>19</v>
      </c>
      <c r="AQ38" s="109" t="s">
        <v>24</v>
      </c>
      <c r="AR38" s="110" t="s">
        <v>25</v>
      </c>
      <c r="AT38" s="101" t="s">
        <v>53</v>
      </c>
      <c r="AU38" s="91" t="s">
        <v>0</v>
      </c>
      <c r="AV38" s="91" t="s">
        <v>1</v>
      </c>
      <c r="AW38" s="91" t="s">
        <v>2</v>
      </c>
      <c r="AX38" s="91" t="s">
        <v>4</v>
      </c>
      <c r="AY38" s="91" t="s">
        <v>5</v>
      </c>
      <c r="AZ38" s="91" t="s">
        <v>7</v>
      </c>
      <c r="BA38" s="91" t="s">
        <v>9</v>
      </c>
      <c r="BB38" s="91" t="s">
        <v>10</v>
      </c>
      <c r="BC38" s="91" t="s">
        <v>11</v>
      </c>
      <c r="BD38" s="91" t="s">
        <v>16</v>
      </c>
      <c r="BE38" s="91" t="s">
        <v>17</v>
      </c>
      <c r="BF38" s="91" t="s">
        <v>19</v>
      </c>
      <c r="BH38" s="107" t="s">
        <v>24</v>
      </c>
      <c r="BI38" s="108" t="s">
        <v>25</v>
      </c>
    </row>
    <row r="39" spans="1:61" x14ac:dyDescent="0.25">
      <c r="A39" s="78" t="s">
        <v>0</v>
      </c>
      <c r="B39" s="89">
        <v>0.31507321880818301</v>
      </c>
      <c r="C39" s="89">
        <v>-0.42815278329561202</v>
      </c>
      <c r="D39" s="89">
        <v>-0.596479210080616</v>
      </c>
      <c r="E39" s="89">
        <v>0</v>
      </c>
      <c r="F39" s="89">
        <v>0.25634410430356103</v>
      </c>
      <c r="G39" s="89">
        <v>0.12637895398279</v>
      </c>
      <c r="H39" s="89">
        <v>0</v>
      </c>
      <c r="I39" s="89">
        <v>-0.366392170378045</v>
      </c>
      <c r="J39" s="89">
        <v>0</v>
      </c>
      <c r="K39" s="89">
        <v>-6.2021124888115897E-2</v>
      </c>
      <c r="L39" s="89">
        <v>-0.143187931938249</v>
      </c>
      <c r="M39" s="89">
        <v>-9.0590692413921495E-2</v>
      </c>
      <c r="N39" s="89">
        <v>0</v>
      </c>
      <c r="O39" s="89">
        <v>0</v>
      </c>
      <c r="P39" s="89">
        <v>0</v>
      </c>
      <c r="Q39" s="89">
        <v>0</v>
      </c>
      <c r="R39" s="89">
        <v>4.5054773693738899E-12</v>
      </c>
      <c r="S39" s="89">
        <v>1.10263334736463E-8</v>
      </c>
      <c r="T39" s="89">
        <v>0</v>
      </c>
      <c r="U39" s="89">
        <v>1.2163290332880999E-7</v>
      </c>
      <c r="V39" s="89">
        <v>0</v>
      </c>
      <c r="W39" s="89">
        <v>0</v>
      </c>
      <c r="X39" s="62"/>
      <c r="Z39" s="59" t="s">
        <v>34</v>
      </c>
      <c r="AA39" s="2">
        <f t="shared" ref="AA39:AC47" si="59">1/B39</f>
        <v>3.1738654392228791</v>
      </c>
      <c r="AB39" s="7">
        <f t="shared" si="59"/>
        <v>-2.3356148529567404</v>
      </c>
      <c r="AC39" s="7">
        <f t="shared" si="59"/>
        <v>-1.6765043661200647</v>
      </c>
      <c r="AD39" s="7">
        <f t="shared" ref="AD39:AD50" si="60">1/F39</f>
        <v>3.9010064331957737</v>
      </c>
      <c r="AE39" s="7">
        <f t="shared" ref="AE39:AE50" si="61">1/G39</f>
        <v>7.9127098973787815</v>
      </c>
      <c r="AF39" s="7">
        <f t="shared" ref="AF39:AF50" si="62">1/I39</f>
        <v>-2.7293159648258745</v>
      </c>
      <c r="AG39" s="7">
        <f t="shared" ref="AG39:AG50" si="63">1/K39</f>
        <v>-16.12353858147474</v>
      </c>
      <c r="AH39" s="7">
        <f t="shared" ref="AH39:AH50" si="64">1/L39</f>
        <v>-6.9838287798671361</v>
      </c>
      <c r="AI39" s="7">
        <f t="shared" ref="AI39:AI50" si="65">1/M39</f>
        <v>-11.038661625753567</v>
      </c>
      <c r="AJ39" s="7">
        <f t="shared" ref="AJ39:AJ50" si="66">1/R39</f>
        <v>221952063680.87173</v>
      </c>
      <c r="AK39" s="7">
        <f t="shared" ref="AK39:AK50" si="67">1/S39</f>
        <v>90691978.651840091</v>
      </c>
      <c r="AL39" s="7">
        <f t="shared" ref="AL39:AL50" si="68">1/U39</f>
        <v>8221459.5938460985</v>
      </c>
      <c r="AQ39" s="2">
        <f t="shared" ref="AQ39:AQ50" si="69">+SUM(AA39,AB39,AC39,AD39,AE39,AF39,AG39,AH39,AI39,AJ39,AK39,AL39)</f>
        <v>222050977093.21753</v>
      </c>
      <c r="AR39" s="8">
        <f t="shared" ref="AR39:AR50" si="70">+SUMSQ(AA39,AB39,AC39,AD39,AE39,AF39,AG39,AH39,AI39,AJ39,AK39,AL39)</f>
        <v>4.9262726864825137E+22</v>
      </c>
      <c r="AT39" s="59" t="s">
        <v>34</v>
      </c>
      <c r="AU39" s="2">
        <f t="shared" ref="AU39:AU50" si="71">+LN(ABS(AA39))</f>
        <v>1.1549502265057505</v>
      </c>
      <c r="AV39" s="7">
        <f t="shared" ref="AV39:AV50" si="72">+LN(ABS(AB39))</f>
        <v>0.84827517678223474</v>
      </c>
      <c r="AW39" s="7">
        <f t="shared" ref="AW39:AW50" si="73">+LN(ABS(AC39))</f>
        <v>0.51671089122738467</v>
      </c>
      <c r="AX39" s="7">
        <f t="shared" ref="AX39:AX50" si="74">+LN(ABS(AD39))</f>
        <v>1.3612345796376877</v>
      </c>
      <c r="AY39" s="7">
        <f t="shared" ref="AY39:AY50" si="75">+LN(ABS(AE39))</f>
        <v>2.0684703144333056</v>
      </c>
      <c r="AZ39" s="7">
        <f t="shared" ref="AZ39:AZ50" si="76">+LN(ABS(AF39))</f>
        <v>1.0040510154660376</v>
      </c>
      <c r="BA39" s="7">
        <f t="shared" ref="BA39:BA50" si="77">+LN(ABS(AG39))</f>
        <v>2.7802802279684169</v>
      </c>
      <c r="BB39" s="7">
        <f t="shared" ref="BB39:BB50" si="78">+LN(ABS(AH39))</f>
        <v>1.9435973021810984</v>
      </c>
      <c r="BC39" s="7">
        <f t="shared" ref="BC39:BC50" si="79">+LN(ABS(AI39))</f>
        <v>2.401403803948746</v>
      </c>
      <c r="BD39" s="7">
        <f t="shared" ref="BD39:BD50" si="80">+LN(ABS(AJ39))</f>
        <v>26.125727266137147</v>
      </c>
      <c r="BE39" s="7">
        <f t="shared" ref="BE39:BE50" si="81">+LN(ABS(AK39))</f>
        <v>18.322979472936769</v>
      </c>
      <c r="BF39" s="7">
        <f t="shared" ref="BF39:BF50" si="82">+LN(ABS(AL39))</f>
        <v>15.922258317430684</v>
      </c>
      <c r="BH39" s="2">
        <f t="shared" ref="BH39:BH50" si="83">+SUM(AU39,AV39,AW39,AX39,AY39,AZ39,BA39,BB39,BC39,BD39,BE39,BF39)</f>
        <v>74.449938594655265</v>
      </c>
      <c r="BI39" s="8">
        <f t="shared" ref="BI39:BI50" si="84">+SUMSQ(AU39,AV39,AW39,AX39,AY39,AZ39,BA39,BB39,BC39,BD39,BE39,BF39)</f>
        <v>1298.5378991364473</v>
      </c>
    </row>
    <row r="40" spans="1:61" x14ac:dyDescent="0.25">
      <c r="A40" s="78" t="s">
        <v>1</v>
      </c>
      <c r="B40" s="89">
        <v>0.30215798577327502</v>
      </c>
      <c r="C40" s="89">
        <v>-0.107231856329581</v>
      </c>
      <c r="D40" s="89">
        <v>0.23057702170942501</v>
      </c>
      <c r="E40" s="89">
        <v>0</v>
      </c>
      <c r="F40" s="89">
        <v>-0.29842583734872902</v>
      </c>
      <c r="G40" s="89">
        <v>0.26426890445159001</v>
      </c>
      <c r="H40" s="89">
        <v>0</v>
      </c>
      <c r="I40" s="89">
        <v>3.4060773988740203E-2</v>
      </c>
      <c r="J40" s="89">
        <v>0</v>
      </c>
      <c r="K40" s="89">
        <v>-1.4341991852646899E-2</v>
      </c>
      <c r="L40" s="89">
        <v>-0.63685929834034805</v>
      </c>
      <c r="M40" s="89">
        <v>4.0941627732817398E-2</v>
      </c>
      <c r="N40" s="89">
        <v>0</v>
      </c>
      <c r="O40" s="89">
        <v>0</v>
      </c>
      <c r="P40" s="89">
        <v>0</v>
      </c>
      <c r="Q40" s="89">
        <v>0</v>
      </c>
      <c r="R40" s="89">
        <v>-2.2316035617328299E-12</v>
      </c>
      <c r="S40" s="89">
        <v>-4.3489995162915699E-9</v>
      </c>
      <c r="T40" s="89">
        <v>0</v>
      </c>
      <c r="U40" s="89">
        <v>-5.1378645123293801E-8</v>
      </c>
      <c r="V40" s="89">
        <v>0</v>
      </c>
      <c r="W40" s="89">
        <v>0</v>
      </c>
      <c r="X40" s="62"/>
      <c r="Z40" s="59" t="s">
        <v>35</v>
      </c>
      <c r="AA40" s="15">
        <f t="shared" si="59"/>
        <v>3.3095269596824504</v>
      </c>
      <c r="AB40" s="3">
        <f t="shared" si="59"/>
        <v>-9.3255869498935446</v>
      </c>
      <c r="AC40" s="3">
        <f t="shared" si="59"/>
        <v>4.3369456010244072</v>
      </c>
      <c r="AD40" s="3">
        <f t="shared" si="60"/>
        <v>-3.3509162909089478</v>
      </c>
      <c r="AE40" s="3">
        <f t="shared" si="61"/>
        <v>3.784024465818999</v>
      </c>
      <c r="AF40" s="3">
        <f t="shared" si="62"/>
        <v>29.359285855646721</v>
      </c>
      <c r="AG40" s="3">
        <f t="shared" si="63"/>
        <v>-69.72532199671025</v>
      </c>
      <c r="AH40" s="3">
        <f t="shared" si="64"/>
        <v>-1.5702055424267098</v>
      </c>
      <c r="AI40" s="3">
        <f t="shared" si="65"/>
        <v>24.425018138651932</v>
      </c>
      <c r="AJ40" s="3">
        <f t="shared" si="66"/>
        <v>-448108264903.245</v>
      </c>
      <c r="AK40" s="3">
        <f t="shared" si="67"/>
        <v>-229937942.3368409</v>
      </c>
      <c r="AL40" s="3">
        <f t="shared" si="68"/>
        <v>-19463339.245328307</v>
      </c>
      <c r="AQ40" s="15">
        <f t="shared" si="69"/>
        <v>-448357666203.58435</v>
      </c>
      <c r="AR40" s="4">
        <f t="shared" si="70"/>
        <v>2.008010703248757E+23</v>
      </c>
      <c r="AT40" s="59" t="s">
        <v>35</v>
      </c>
      <c r="AU40" s="15">
        <f t="shared" si="71"/>
        <v>1.1968052666933662</v>
      </c>
      <c r="AV40" s="3">
        <f t="shared" si="72"/>
        <v>2.2327619072373244</v>
      </c>
      <c r="AW40" s="3">
        <f t="shared" si="73"/>
        <v>1.4671703217781176</v>
      </c>
      <c r="AX40" s="3">
        <f t="shared" si="74"/>
        <v>1.2092338281116013</v>
      </c>
      <c r="AY40" s="3">
        <f t="shared" si="75"/>
        <v>1.330788116765717</v>
      </c>
      <c r="AZ40" s="3">
        <f t="shared" si="76"/>
        <v>3.3796088797327335</v>
      </c>
      <c r="BA40" s="3">
        <f t="shared" si="77"/>
        <v>4.2445635515984108</v>
      </c>
      <c r="BB40" s="3">
        <f t="shared" si="78"/>
        <v>0.45120652953423324</v>
      </c>
      <c r="BC40" s="3">
        <f t="shared" si="79"/>
        <v>3.1956079405550573</v>
      </c>
      <c r="BD40" s="3">
        <f t="shared" si="80"/>
        <v>26.828300702896119</v>
      </c>
      <c r="BE40" s="3">
        <f t="shared" si="81"/>
        <v>19.253320014553825</v>
      </c>
      <c r="BF40" s="3">
        <f t="shared" si="82"/>
        <v>16.784043215341949</v>
      </c>
      <c r="BH40" s="15">
        <f t="shared" si="83"/>
        <v>81.573410274798462</v>
      </c>
      <c r="BI40" s="4">
        <f t="shared" si="84"/>
        <v>1423.8091310045361</v>
      </c>
    </row>
    <row r="41" spans="1:61" x14ac:dyDescent="0.25">
      <c r="A41" s="78" t="s">
        <v>2</v>
      </c>
      <c r="B41" s="89">
        <v>0.31336804922398098</v>
      </c>
      <c r="C41" s="89">
        <v>-0.317082015278078</v>
      </c>
      <c r="D41" s="89">
        <v>0.28056147462794501</v>
      </c>
      <c r="E41" s="89">
        <v>0</v>
      </c>
      <c r="F41" s="89">
        <v>3.1994953699801598E-2</v>
      </c>
      <c r="G41" s="89">
        <v>-5.6379818586340398E-2</v>
      </c>
      <c r="H41" s="89">
        <v>0</v>
      </c>
      <c r="I41" s="89">
        <v>-9.7212914328334094E-2</v>
      </c>
      <c r="J41" s="89">
        <v>0</v>
      </c>
      <c r="K41" s="89">
        <v>-0.57850465912760696</v>
      </c>
      <c r="L41" s="89">
        <v>0.31850213937280702</v>
      </c>
      <c r="M41" s="89">
        <v>0.155677389525467</v>
      </c>
      <c r="N41" s="89">
        <v>0</v>
      </c>
      <c r="O41" s="89">
        <v>0</v>
      </c>
      <c r="P41" s="89">
        <v>0</v>
      </c>
      <c r="Q41" s="89">
        <v>0</v>
      </c>
      <c r="R41" s="89">
        <v>2.2862285473849199E-11</v>
      </c>
      <c r="S41" s="89">
        <v>5.0953935573381401E-8</v>
      </c>
      <c r="T41" s="89">
        <v>0</v>
      </c>
      <c r="U41" s="89">
        <v>5.8947547431860996E-7</v>
      </c>
      <c r="V41" s="89">
        <v>0</v>
      </c>
      <c r="W41" s="89">
        <v>0</v>
      </c>
      <c r="X41" s="62"/>
      <c r="Z41" s="59" t="s">
        <v>36</v>
      </c>
      <c r="AA41" s="15">
        <f t="shared" si="59"/>
        <v>3.1911357985486459</v>
      </c>
      <c r="AB41" s="3">
        <f t="shared" si="59"/>
        <v>-3.1537581818477127</v>
      </c>
      <c r="AC41" s="3">
        <f t="shared" si="59"/>
        <v>3.5642812375651669</v>
      </c>
      <c r="AD41" s="3">
        <f t="shared" si="60"/>
        <v>31.254928804794645</v>
      </c>
      <c r="AE41" s="3">
        <f t="shared" si="61"/>
        <v>-17.736843166116149</v>
      </c>
      <c r="AF41" s="3">
        <f t="shared" si="62"/>
        <v>-10.286699117182373</v>
      </c>
      <c r="AG41" s="3">
        <f t="shared" si="63"/>
        <v>-1.7285945484138605</v>
      </c>
      <c r="AH41" s="3">
        <f t="shared" si="64"/>
        <v>3.1396963360095334</v>
      </c>
      <c r="AI41" s="3">
        <f t="shared" si="65"/>
        <v>6.4235403936832567</v>
      </c>
      <c r="AJ41" s="3">
        <f t="shared" si="66"/>
        <v>43740158924.349022</v>
      </c>
      <c r="AK41" s="3">
        <f t="shared" si="67"/>
        <v>19625569.423579622</v>
      </c>
      <c r="AL41" s="3">
        <f t="shared" si="68"/>
        <v>1696423.4197460481</v>
      </c>
      <c r="AQ41" s="15">
        <f t="shared" si="69"/>
        <v>43761480931.860031</v>
      </c>
      <c r="AR41" s="4">
        <f t="shared" si="70"/>
        <v>1.913201890768137E+21</v>
      </c>
      <c r="AT41" s="59" t="s">
        <v>36</v>
      </c>
      <c r="AU41" s="15">
        <f t="shared" si="71"/>
        <v>1.1603769031278697</v>
      </c>
      <c r="AV41" s="3">
        <f t="shared" si="72"/>
        <v>1.1485948152932572</v>
      </c>
      <c r="AW41" s="3">
        <f t="shared" si="73"/>
        <v>1.2709624171476848</v>
      </c>
      <c r="AX41" s="3">
        <f t="shared" si="74"/>
        <v>3.442177085499071</v>
      </c>
      <c r="AY41" s="3">
        <f t="shared" si="75"/>
        <v>2.8756440109966221</v>
      </c>
      <c r="AZ41" s="3">
        <f t="shared" si="76"/>
        <v>2.3308517128810839</v>
      </c>
      <c r="BA41" s="3">
        <f t="shared" si="77"/>
        <v>0.54730867857339249</v>
      </c>
      <c r="BB41" s="3">
        <f t="shared" si="78"/>
        <v>1.1441260869663963</v>
      </c>
      <c r="BC41" s="3">
        <f t="shared" si="79"/>
        <v>1.859969428892462</v>
      </c>
      <c r="BD41" s="3">
        <f t="shared" si="80"/>
        <v>24.501532485575471</v>
      </c>
      <c r="BE41" s="3">
        <f t="shared" si="81"/>
        <v>16.79234383642606</v>
      </c>
      <c r="BF41" s="3">
        <f t="shared" si="82"/>
        <v>14.344032722043778</v>
      </c>
      <c r="BH41" s="15">
        <f t="shared" si="83"/>
        <v>71.417920183423149</v>
      </c>
      <c r="BI41" s="4">
        <f t="shared" si="84"/>
        <v>1122.9591093086517</v>
      </c>
    </row>
    <row r="42" spans="1:61" x14ac:dyDescent="0.25">
      <c r="A42" s="78" t="s">
        <v>4</v>
      </c>
      <c r="B42" s="89">
        <v>0.30457849275627802</v>
      </c>
      <c r="C42" s="89">
        <v>-0.22320281958615601</v>
      </c>
      <c r="D42" s="89">
        <v>0.14590197335347699</v>
      </c>
      <c r="E42" s="89">
        <v>0</v>
      </c>
      <c r="F42" s="89">
        <v>4.6787938216611799E-2</v>
      </c>
      <c r="G42" s="89">
        <v>-0.40590518326424102</v>
      </c>
      <c r="H42" s="89">
        <v>0</v>
      </c>
      <c r="I42" s="89">
        <v>-0.18078998129028501</v>
      </c>
      <c r="J42" s="89">
        <v>0</v>
      </c>
      <c r="K42" s="89">
        <v>0.282330327870984</v>
      </c>
      <c r="L42" s="89">
        <v>0.24725408946216601</v>
      </c>
      <c r="M42" s="89">
        <v>-4.02423455356513E-2</v>
      </c>
      <c r="N42" s="89">
        <v>0</v>
      </c>
      <c r="O42" s="89">
        <v>0</v>
      </c>
      <c r="P42" s="89">
        <v>0</v>
      </c>
      <c r="Q42" s="89">
        <v>0</v>
      </c>
      <c r="R42" s="89">
        <v>-8.8286709183911592E-12</v>
      </c>
      <c r="S42" s="89">
        <v>-1.86304554044197E-8</v>
      </c>
      <c r="T42" s="89">
        <v>0</v>
      </c>
      <c r="U42" s="89">
        <v>-2.20954769319112E-7</v>
      </c>
      <c r="V42" s="89">
        <v>0</v>
      </c>
      <c r="W42" s="89">
        <v>0</v>
      </c>
      <c r="X42" s="62"/>
      <c r="Z42" s="59" t="s">
        <v>38</v>
      </c>
      <c r="AA42" s="15">
        <f t="shared" si="59"/>
        <v>3.2832259131316746</v>
      </c>
      <c r="AB42" s="3">
        <f t="shared" si="59"/>
        <v>-4.4802301415999866</v>
      </c>
      <c r="AC42" s="3">
        <f t="shared" si="59"/>
        <v>6.853916893757825</v>
      </c>
      <c r="AD42" s="3">
        <f t="shared" si="60"/>
        <v>21.3730298473583</v>
      </c>
      <c r="AE42" s="3">
        <f t="shared" si="61"/>
        <v>-2.4636295401751696</v>
      </c>
      <c r="AF42" s="3">
        <f t="shared" si="62"/>
        <v>-5.5312799573464879</v>
      </c>
      <c r="AG42" s="3">
        <f t="shared" si="63"/>
        <v>3.5419503371843506</v>
      </c>
      <c r="AH42" s="3">
        <f t="shared" si="64"/>
        <v>4.0444224893316338</v>
      </c>
      <c r="AI42" s="3">
        <f t="shared" si="65"/>
        <v>-24.849446191303262</v>
      </c>
      <c r="AJ42" s="3">
        <f t="shared" si="66"/>
        <v>-113267331996.35774</v>
      </c>
      <c r="AK42" s="3">
        <f t="shared" si="67"/>
        <v>-53675553.189256452</v>
      </c>
      <c r="AL42" s="3">
        <f t="shared" si="68"/>
        <v>-4525813.1475576283</v>
      </c>
      <c r="AQ42" s="15">
        <f t="shared" si="69"/>
        <v>-113325533360.92259</v>
      </c>
      <c r="AR42" s="4">
        <f t="shared" si="70"/>
        <v>1.282949139912112E+22</v>
      </c>
      <c r="AT42" s="59" t="s">
        <v>38</v>
      </c>
      <c r="AU42" s="15">
        <f t="shared" si="71"/>
        <v>1.1888264491679932</v>
      </c>
      <c r="AV42" s="3">
        <f t="shared" si="72"/>
        <v>1.4996744160003088</v>
      </c>
      <c r="AW42" s="3">
        <f t="shared" si="73"/>
        <v>1.9248202981611975</v>
      </c>
      <c r="AX42" s="3">
        <f t="shared" si="74"/>
        <v>3.0621298396910048</v>
      </c>
      <c r="AY42" s="3">
        <f t="shared" si="75"/>
        <v>0.90163568541285377</v>
      </c>
      <c r="AZ42" s="3">
        <f t="shared" si="76"/>
        <v>1.7104192457768801</v>
      </c>
      <c r="BA42" s="3">
        <f t="shared" si="77"/>
        <v>1.2646775181399144</v>
      </c>
      <c r="BB42" s="3">
        <f t="shared" si="78"/>
        <v>1.3973387688297827</v>
      </c>
      <c r="BC42" s="3">
        <f t="shared" si="79"/>
        <v>3.2128354662300445</v>
      </c>
      <c r="BD42" s="3">
        <f t="shared" si="80"/>
        <v>25.45301663151028</v>
      </c>
      <c r="BE42" s="3">
        <f t="shared" si="81"/>
        <v>17.798468207950002</v>
      </c>
      <c r="BF42" s="3">
        <f t="shared" si="82"/>
        <v>15.325307820089559</v>
      </c>
      <c r="BH42" s="15">
        <f t="shared" si="83"/>
        <v>74.739150346959818</v>
      </c>
      <c r="BI42" s="4">
        <f t="shared" si="84"/>
        <v>1233.8632474877936</v>
      </c>
    </row>
    <row r="43" spans="1:61" x14ac:dyDescent="0.25">
      <c r="A43" s="78" t="s">
        <v>5</v>
      </c>
      <c r="B43" s="89">
        <v>0.30932257510288602</v>
      </c>
      <c r="C43" s="89">
        <v>-0.12032031534747401</v>
      </c>
      <c r="D43" s="89">
        <v>0.248278395904139</v>
      </c>
      <c r="E43" s="89">
        <v>0</v>
      </c>
      <c r="F43" s="89">
        <v>0.63592305605409905</v>
      </c>
      <c r="G43" s="89">
        <v>4.7584461044253897E-3</v>
      </c>
      <c r="H43" s="89">
        <v>0</v>
      </c>
      <c r="I43" s="89">
        <v>0.499693864994535</v>
      </c>
      <c r="J43" s="89">
        <v>0</v>
      </c>
      <c r="K43" s="89">
        <v>0.182602421997864</v>
      </c>
      <c r="L43" s="89">
        <v>-0.235403189381856</v>
      </c>
      <c r="M43" s="89">
        <v>-6.2769901699991304E-2</v>
      </c>
      <c r="N43" s="89">
        <v>0</v>
      </c>
      <c r="O43" s="89">
        <v>0</v>
      </c>
      <c r="P43" s="89">
        <v>0</v>
      </c>
      <c r="Q43" s="89">
        <v>0</v>
      </c>
      <c r="R43" s="89">
        <v>-4.48793123815153E-11</v>
      </c>
      <c r="S43" s="89">
        <v>-9.77890553333373E-8</v>
      </c>
      <c r="T43" s="89">
        <v>0</v>
      </c>
      <c r="U43" s="89">
        <v>-1.1453627532957E-6</v>
      </c>
      <c r="V43" s="89">
        <v>0</v>
      </c>
      <c r="W43" s="89">
        <v>0</v>
      </c>
      <c r="X43" s="62"/>
      <c r="Z43" s="59" t="s">
        <v>39</v>
      </c>
      <c r="AA43" s="15">
        <f t="shared" si="59"/>
        <v>3.232871055943404</v>
      </c>
      <c r="AB43" s="3">
        <f t="shared" si="59"/>
        <v>-8.3111484300227438</v>
      </c>
      <c r="AC43" s="3">
        <f t="shared" si="59"/>
        <v>4.0277366718049157</v>
      </c>
      <c r="AD43" s="3">
        <f t="shared" si="60"/>
        <v>1.5725172888132055</v>
      </c>
      <c r="AE43" s="3">
        <f t="shared" si="61"/>
        <v>210.15263765832981</v>
      </c>
      <c r="AF43" s="3">
        <f t="shared" si="62"/>
        <v>2.0012252902303227</v>
      </c>
      <c r="AG43" s="3">
        <f t="shared" si="63"/>
        <v>5.4763786211537626</v>
      </c>
      <c r="AH43" s="3">
        <f t="shared" si="64"/>
        <v>-4.2480308046203401</v>
      </c>
      <c r="AI43" s="3">
        <f t="shared" si="65"/>
        <v>-15.931202262821746</v>
      </c>
      <c r="AJ43" s="3">
        <f t="shared" si="66"/>
        <v>-22281981316.894592</v>
      </c>
      <c r="AK43" s="3">
        <f t="shared" si="67"/>
        <v>-10226093.263619959</v>
      </c>
      <c r="AL43" s="3">
        <f t="shared" si="68"/>
        <v>-873085.8386328445</v>
      </c>
      <c r="AQ43" s="15">
        <f t="shared" si="69"/>
        <v>-22293080298.023861</v>
      </c>
      <c r="AR43" s="4">
        <f t="shared" si="70"/>
        <v>4.9648679674170206E+20</v>
      </c>
      <c r="AT43" s="59" t="s">
        <v>39</v>
      </c>
      <c r="AU43" s="15">
        <f t="shared" si="71"/>
        <v>1.1733706142310634</v>
      </c>
      <c r="AV43" s="3">
        <f t="shared" si="72"/>
        <v>2.1175977978775093</v>
      </c>
      <c r="AW43" s="3">
        <f t="shared" si="73"/>
        <v>1.3932045982915382</v>
      </c>
      <c r="AX43" s="3">
        <f t="shared" si="74"/>
        <v>0.45267770400782609</v>
      </c>
      <c r="AY43" s="3">
        <f t="shared" si="75"/>
        <v>5.3478341126848967</v>
      </c>
      <c r="AZ43" s="3">
        <f t="shared" si="76"/>
        <v>0.69375963808470176</v>
      </c>
      <c r="BA43" s="3">
        <f t="shared" si="77"/>
        <v>1.7004440469559814</v>
      </c>
      <c r="BB43" s="3">
        <f t="shared" si="78"/>
        <v>1.4464555354718058</v>
      </c>
      <c r="BC43" s="3">
        <f t="shared" si="79"/>
        <v>2.7682795926887915</v>
      </c>
      <c r="BD43" s="3">
        <f t="shared" si="80"/>
        <v>23.827044176098962</v>
      </c>
      <c r="BE43" s="3">
        <f t="shared" si="81"/>
        <v>16.140453174824962</v>
      </c>
      <c r="BF43" s="3">
        <f t="shared" si="82"/>
        <v>13.679789156027965</v>
      </c>
      <c r="BH43" s="15">
        <f t="shared" si="83"/>
        <v>70.740910147246012</v>
      </c>
      <c r="BI43" s="4">
        <f t="shared" si="84"/>
        <v>1065.1135970086461</v>
      </c>
    </row>
    <row r="44" spans="1:61" x14ac:dyDescent="0.25">
      <c r="A44" s="78" t="s">
        <v>7</v>
      </c>
      <c r="B44" s="89">
        <v>0.287772144013558</v>
      </c>
      <c r="C44" s="89">
        <v>0.181784399588162</v>
      </c>
      <c r="D44" s="89">
        <v>-0.27661105343912801</v>
      </c>
      <c r="E44" s="89">
        <v>0</v>
      </c>
      <c r="F44" s="89">
        <v>-0.32400979993489798</v>
      </c>
      <c r="G44" s="89">
        <v>-0.54928844750620498</v>
      </c>
      <c r="H44" s="89">
        <v>0</v>
      </c>
      <c r="I44" s="89">
        <v>0.365700434296233</v>
      </c>
      <c r="J44" s="89">
        <v>0</v>
      </c>
      <c r="K44" s="89">
        <v>-0.35181990769753702</v>
      </c>
      <c r="L44" s="89">
        <v>-0.198342726582002</v>
      </c>
      <c r="M44" s="89">
        <v>-0.23270130621866</v>
      </c>
      <c r="N44" s="89">
        <v>0</v>
      </c>
      <c r="O44" s="89">
        <v>0</v>
      </c>
      <c r="P44" s="89">
        <v>0</v>
      </c>
      <c r="Q44" s="89">
        <v>0</v>
      </c>
      <c r="R44" s="89">
        <v>2.54706795769287E-11</v>
      </c>
      <c r="S44" s="89">
        <v>5.5712280737273498E-8</v>
      </c>
      <c r="T44" s="89">
        <v>0</v>
      </c>
      <c r="U44" s="89">
        <v>6.58861290993471E-7</v>
      </c>
      <c r="V44" s="89">
        <v>0</v>
      </c>
      <c r="W44" s="89">
        <v>0</v>
      </c>
      <c r="X44" s="62"/>
      <c r="Z44" s="59" t="s">
        <v>41</v>
      </c>
      <c r="AA44" s="15">
        <f t="shared" si="59"/>
        <v>3.4749715036799613</v>
      </c>
      <c r="AB44" s="3">
        <f t="shared" si="59"/>
        <v>5.5010221023670347</v>
      </c>
      <c r="AC44" s="3">
        <f t="shared" si="59"/>
        <v>-3.615184525588973</v>
      </c>
      <c r="AD44" s="3">
        <f t="shared" si="60"/>
        <v>-3.0863264018586047</v>
      </c>
      <c r="AE44" s="3">
        <f t="shared" si="61"/>
        <v>-1.8205371049401209</v>
      </c>
      <c r="AF44" s="3">
        <f t="shared" si="62"/>
        <v>2.7344785682971247</v>
      </c>
      <c r="AG44" s="3">
        <f t="shared" si="63"/>
        <v>-2.8423633174837555</v>
      </c>
      <c r="AH44" s="3">
        <f t="shared" si="64"/>
        <v>-5.0417780234888729</v>
      </c>
      <c r="AI44" s="3">
        <f t="shared" si="65"/>
        <v>-4.2973544766454399</v>
      </c>
      <c r="AJ44" s="3">
        <f t="shared" si="66"/>
        <v>39260829181.24408</v>
      </c>
      <c r="AK44" s="3">
        <f t="shared" si="67"/>
        <v>17949363.888291948</v>
      </c>
      <c r="AL44" s="3">
        <f t="shared" si="68"/>
        <v>1517770.1493012882</v>
      </c>
      <c r="AQ44" s="15">
        <f t="shared" si="69"/>
        <v>39280296306.288597</v>
      </c>
      <c r="AR44" s="4">
        <f t="shared" si="70"/>
        <v>1.541413032482117E+21</v>
      </c>
      <c r="AT44" s="59" t="s">
        <v>41</v>
      </c>
      <c r="AU44" s="15">
        <f t="shared" si="71"/>
        <v>1.245586278603265</v>
      </c>
      <c r="AV44" s="3">
        <f t="shared" si="72"/>
        <v>1.7049339117669136</v>
      </c>
      <c r="AW44" s="3">
        <f t="shared" si="73"/>
        <v>1.2851428987309581</v>
      </c>
      <c r="AX44" s="3">
        <f t="shared" si="74"/>
        <v>1.1269815169345823</v>
      </c>
      <c r="AY44" s="3">
        <f t="shared" si="75"/>
        <v>0.59913157015600671</v>
      </c>
      <c r="AZ44" s="3">
        <f t="shared" si="76"/>
        <v>1.0059407662523547</v>
      </c>
      <c r="BA44" s="3">
        <f t="shared" si="77"/>
        <v>1.044635860168478</v>
      </c>
      <c r="BB44" s="3">
        <f t="shared" si="78"/>
        <v>1.6177588023084526</v>
      </c>
      <c r="BC44" s="3">
        <f t="shared" si="79"/>
        <v>1.4579995953735303</v>
      </c>
      <c r="BD44" s="3">
        <f t="shared" si="80"/>
        <v>24.393493145827531</v>
      </c>
      <c r="BE44" s="3">
        <f t="shared" si="81"/>
        <v>16.703065234292456</v>
      </c>
      <c r="BF44" s="3">
        <f t="shared" si="82"/>
        <v>14.23275280867546</v>
      </c>
      <c r="BH44" s="15">
        <f t="shared" si="83"/>
        <v>66.417422389089978</v>
      </c>
      <c r="BI44" s="4">
        <f t="shared" si="84"/>
        <v>1091.1911589265035</v>
      </c>
    </row>
    <row r="45" spans="1:61" x14ac:dyDescent="0.25">
      <c r="A45" s="78" t="s">
        <v>9</v>
      </c>
      <c r="B45" s="89">
        <v>0.28742974137413102</v>
      </c>
      <c r="C45" s="89">
        <v>4.7718159942878001E-2</v>
      </c>
      <c r="D45" s="89">
        <v>-0.12335034241931001</v>
      </c>
      <c r="E45" s="89">
        <v>0</v>
      </c>
      <c r="F45" s="89">
        <v>-9.7884055793325195E-2</v>
      </c>
      <c r="G45" s="89">
        <v>0.16902332874625101</v>
      </c>
      <c r="H45" s="89">
        <v>0</v>
      </c>
      <c r="I45" s="89">
        <v>0.41842420702942101</v>
      </c>
      <c r="J45" s="89">
        <v>0</v>
      </c>
      <c r="K45" s="89">
        <v>0.189597409340826</v>
      </c>
      <c r="L45" s="89">
        <v>0.53541531940457499</v>
      </c>
      <c r="M45" s="89">
        <v>-5.00616078028338E-2</v>
      </c>
      <c r="N45" s="89">
        <v>0</v>
      </c>
      <c r="O45" s="89">
        <v>0</v>
      </c>
      <c r="P45" s="89">
        <v>0</v>
      </c>
      <c r="Q45" s="89">
        <v>0</v>
      </c>
      <c r="R45" s="89">
        <v>-3.1753324922439598E-11</v>
      </c>
      <c r="S45" s="89">
        <v>-6.9334507770237397E-8</v>
      </c>
      <c r="T45" s="89">
        <v>0</v>
      </c>
      <c r="U45" s="89">
        <v>-8.0823790186455499E-7</v>
      </c>
      <c r="V45" s="89">
        <v>0</v>
      </c>
      <c r="W45" s="89">
        <v>0</v>
      </c>
      <c r="X45" s="62"/>
      <c r="Z45" s="59" t="s">
        <v>43</v>
      </c>
      <c r="AA45" s="15">
        <f t="shared" si="59"/>
        <v>3.4791110871799331</v>
      </c>
      <c r="AB45" s="3">
        <f t="shared" si="59"/>
        <v>20.95638224937991</v>
      </c>
      <c r="AC45" s="3">
        <f t="shared" si="59"/>
        <v>-8.1069900608841277</v>
      </c>
      <c r="AD45" s="3">
        <f t="shared" si="60"/>
        <v>-10.216168423909862</v>
      </c>
      <c r="AE45" s="3">
        <f t="shared" si="61"/>
        <v>5.9163430717973027</v>
      </c>
      <c r="AF45" s="3">
        <f t="shared" si="62"/>
        <v>2.389919089766444</v>
      </c>
      <c r="AG45" s="3">
        <f t="shared" si="63"/>
        <v>5.2743336708908819</v>
      </c>
      <c r="AH45" s="3">
        <f t="shared" si="64"/>
        <v>1.8677089798477948</v>
      </c>
      <c r="AI45" s="3">
        <f t="shared" si="65"/>
        <v>-19.975387205670085</v>
      </c>
      <c r="AJ45" s="3">
        <f t="shared" si="66"/>
        <v>-31492765007.840645</v>
      </c>
      <c r="AK45" s="3">
        <f t="shared" si="67"/>
        <v>-14422832.614804558</v>
      </c>
      <c r="AL45" s="3">
        <f t="shared" si="68"/>
        <v>-1237259.4723571632</v>
      </c>
      <c r="AQ45" s="15">
        <f t="shared" si="69"/>
        <v>-31508425098.342556</v>
      </c>
      <c r="AR45" s="4">
        <f t="shared" si="70"/>
        <v>9.917944573879837E+20</v>
      </c>
      <c r="AT45" s="59" t="s">
        <v>43</v>
      </c>
      <c r="AU45" s="15">
        <f t="shared" si="71"/>
        <v>1.2467768264389687</v>
      </c>
      <c r="AV45" s="3">
        <f t="shared" si="72"/>
        <v>3.042443241949377</v>
      </c>
      <c r="AW45" s="3">
        <f t="shared" si="73"/>
        <v>2.0927266600129752</v>
      </c>
      <c r="AX45" s="3">
        <f t="shared" si="74"/>
        <v>2.3239716048815238</v>
      </c>
      <c r="AY45" s="3">
        <f t="shared" si="75"/>
        <v>1.7777185336670516</v>
      </c>
      <c r="AZ45" s="3">
        <f t="shared" si="76"/>
        <v>0.87125951171616389</v>
      </c>
      <c r="BA45" s="3">
        <f t="shared" si="77"/>
        <v>1.6628523530687753</v>
      </c>
      <c r="BB45" s="3">
        <f t="shared" si="78"/>
        <v>0.62471253529705773</v>
      </c>
      <c r="BC45" s="3">
        <f t="shared" si="79"/>
        <v>2.9945008759786078</v>
      </c>
      <c r="BD45" s="3">
        <f t="shared" si="80"/>
        <v>24.173023674106208</v>
      </c>
      <c r="BE45" s="3">
        <f t="shared" si="81"/>
        <v>16.484323107062856</v>
      </c>
      <c r="BF45" s="3">
        <f t="shared" si="82"/>
        <v>14.028409388761519</v>
      </c>
      <c r="BH45" s="15">
        <f t="shared" si="83"/>
        <v>71.322718312941092</v>
      </c>
      <c r="BI45" s="4">
        <f t="shared" si="84"/>
        <v>1089.4972695726908</v>
      </c>
    </row>
    <row r="46" spans="1:61" x14ac:dyDescent="0.25">
      <c r="A46" s="78" t="s">
        <v>10</v>
      </c>
      <c r="B46" s="89">
        <v>0.28649973558367903</v>
      </c>
      <c r="C46" s="89">
        <v>0.16929929792911599</v>
      </c>
      <c r="D46" s="89">
        <v>-0.14814750689881001</v>
      </c>
      <c r="E46" s="89">
        <v>0</v>
      </c>
      <c r="F46" s="89">
        <v>-0.19492910324842799</v>
      </c>
      <c r="G46" s="89">
        <v>0.59560946234248002</v>
      </c>
      <c r="H46" s="89">
        <v>0</v>
      </c>
      <c r="I46" s="89">
        <v>0.119971032779484</v>
      </c>
      <c r="J46" s="89">
        <v>0</v>
      </c>
      <c r="K46" s="89">
        <v>-1.5069361848246299E-2</v>
      </c>
      <c r="L46" s="89">
        <v>0.145279613775676</v>
      </c>
      <c r="M46" s="89">
        <v>-8.2725698826485894E-2</v>
      </c>
      <c r="N46" s="89">
        <v>0</v>
      </c>
      <c r="O46" s="89">
        <v>0</v>
      </c>
      <c r="P46" s="89">
        <v>0</v>
      </c>
      <c r="Q46" s="89">
        <v>0</v>
      </c>
      <c r="R46" s="89">
        <v>-6.42857243599476E-12</v>
      </c>
      <c r="S46" s="89">
        <v>-1.39903516760963E-8</v>
      </c>
      <c r="T46" s="89">
        <v>0</v>
      </c>
      <c r="U46" s="89">
        <v>-1.5889526448065901E-7</v>
      </c>
      <c r="V46" s="89">
        <v>0</v>
      </c>
      <c r="W46" s="89">
        <v>0</v>
      </c>
      <c r="X46" s="62"/>
      <c r="Z46" s="59" t="s">
        <v>44</v>
      </c>
      <c r="AA46" s="15">
        <f t="shared" si="59"/>
        <v>3.4904046175216323</v>
      </c>
      <c r="AB46" s="3">
        <f t="shared" si="59"/>
        <v>5.9066990367478693</v>
      </c>
      <c r="AC46" s="3">
        <f t="shared" si="59"/>
        <v>-6.7500292170494332</v>
      </c>
      <c r="AD46" s="3">
        <f t="shared" si="60"/>
        <v>-5.130070283684355</v>
      </c>
      <c r="AE46" s="3">
        <f t="shared" si="61"/>
        <v>1.6789525070120399</v>
      </c>
      <c r="AF46" s="3">
        <f t="shared" si="62"/>
        <v>8.3353454315766129</v>
      </c>
      <c r="AG46" s="3">
        <f t="shared" si="63"/>
        <v>-66.359810725254775</v>
      </c>
      <c r="AH46" s="3">
        <f t="shared" si="64"/>
        <v>6.8832782109682951</v>
      </c>
      <c r="AI46" s="3">
        <f t="shared" si="65"/>
        <v>-12.088142066922435</v>
      </c>
      <c r="AJ46" s="3">
        <f t="shared" si="66"/>
        <v>-155555531178.40222</v>
      </c>
      <c r="AK46" s="3">
        <f t="shared" si="67"/>
        <v>-71477831.519316614</v>
      </c>
      <c r="AL46" s="3">
        <f t="shared" si="68"/>
        <v>-6293453.7619383968</v>
      </c>
      <c r="AQ46" s="15">
        <f t="shared" si="69"/>
        <v>-155633302527.71686</v>
      </c>
      <c r="AR46" s="4">
        <f t="shared" si="70"/>
        <v>2.4197528428882824E+22</v>
      </c>
      <c r="AT46" s="59" t="s">
        <v>44</v>
      </c>
      <c r="AU46" s="15">
        <f t="shared" si="71"/>
        <v>1.2500176657468647</v>
      </c>
      <c r="AV46" s="3">
        <f t="shared" si="72"/>
        <v>1.7760871367558633</v>
      </c>
      <c r="AW46" s="3">
        <f t="shared" si="73"/>
        <v>1.9095468333268386</v>
      </c>
      <c r="AX46" s="3">
        <f t="shared" si="74"/>
        <v>1.635119359612093</v>
      </c>
      <c r="AY46" s="3">
        <f t="shared" si="75"/>
        <v>0.51817009122245716</v>
      </c>
      <c r="AZ46" s="3">
        <f t="shared" si="76"/>
        <v>2.1205049588444926</v>
      </c>
      <c r="BA46" s="3">
        <f t="shared" si="77"/>
        <v>4.1950916130766869</v>
      </c>
      <c r="BB46" s="3">
        <f t="shared" si="78"/>
        <v>1.929095022615094</v>
      </c>
      <c r="BC46" s="3">
        <f t="shared" si="79"/>
        <v>2.492224977624939</v>
      </c>
      <c r="BD46" s="3">
        <f t="shared" si="80"/>
        <v>25.770268618503259</v>
      </c>
      <c r="BE46" s="3">
        <f t="shared" si="81"/>
        <v>18.084897910908321</v>
      </c>
      <c r="BF46" s="3">
        <f t="shared" si="82"/>
        <v>15.655020565731657</v>
      </c>
      <c r="BH46" s="15">
        <f t="shared" si="83"/>
        <v>77.336044753968565</v>
      </c>
      <c r="BI46" s="4">
        <f t="shared" si="84"/>
        <v>1279.5833882535508</v>
      </c>
    </row>
    <row r="47" spans="1:61" x14ac:dyDescent="0.25">
      <c r="A47" s="78" t="s">
        <v>11</v>
      </c>
      <c r="B47" s="89">
        <v>0.29078032125377201</v>
      </c>
      <c r="C47" s="89">
        <v>3.3415329167490099E-2</v>
      </c>
      <c r="D47" s="89">
        <v>-0.27081294255046101</v>
      </c>
      <c r="E47" s="89">
        <v>0</v>
      </c>
      <c r="F47" s="89">
        <v>-0.23354209300634801</v>
      </c>
      <c r="G47" s="89">
        <v>-0.14381239118172001</v>
      </c>
      <c r="H47" s="89">
        <v>0</v>
      </c>
      <c r="I47" s="89">
        <v>-8.3760788239028106E-2</v>
      </c>
      <c r="J47" s="89">
        <v>0</v>
      </c>
      <c r="K47" s="89">
        <v>0.41553688834050301</v>
      </c>
      <c r="L47" s="89">
        <v>-3.5000661881507203E-2</v>
      </c>
      <c r="M47" s="89">
        <v>0.39734118039184102</v>
      </c>
      <c r="N47" s="89">
        <v>0</v>
      </c>
      <c r="O47" s="89">
        <v>0</v>
      </c>
      <c r="P47" s="89">
        <v>0</v>
      </c>
      <c r="Q47" s="89">
        <v>0</v>
      </c>
      <c r="R47" s="89">
        <v>-1.58776456358228E-11</v>
      </c>
      <c r="S47" s="89">
        <v>-3.4534888916571297E-8</v>
      </c>
      <c r="T47" s="89">
        <v>0</v>
      </c>
      <c r="U47" s="89">
        <v>-4.09062213398833E-7</v>
      </c>
      <c r="V47" s="89">
        <v>0</v>
      </c>
      <c r="W47" s="89">
        <v>0</v>
      </c>
      <c r="X47" s="62"/>
      <c r="Z47" s="59" t="s">
        <v>45</v>
      </c>
      <c r="AA47" s="15">
        <f t="shared" si="59"/>
        <v>3.4390222683854605</v>
      </c>
      <c r="AB47" s="3">
        <f t="shared" si="59"/>
        <v>29.926384833368747</v>
      </c>
      <c r="AC47" s="3">
        <f t="shared" si="59"/>
        <v>-3.692585703556869</v>
      </c>
      <c r="AD47" s="3">
        <f t="shared" si="60"/>
        <v>-4.2818833518496326</v>
      </c>
      <c r="AE47" s="3">
        <f t="shared" si="61"/>
        <v>-6.9535037404141988</v>
      </c>
      <c r="AF47" s="3">
        <f t="shared" si="62"/>
        <v>-11.93876061846864</v>
      </c>
      <c r="AG47" s="3">
        <f t="shared" si="63"/>
        <v>2.4065252160731658</v>
      </c>
      <c r="AH47" s="3">
        <f t="shared" si="64"/>
        <v>-28.570888270211704</v>
      </c>
      <c r="AI47" s="3">
        <f t="shared" si="65"/>
        <v>2.5167288198365001</v>
      </c>
      <c r="AJ47" s="3">
        <f t="shared" si="66"/>
        <v>-62981629829.539818</v>
      </c>
      <c r="AK47" s="3">
        <f t="shared" si="67"/>
        <v>-28956224.599875804</v>
      </c>
      <c r="AL47" s="3">
        <f t="shared" si="68"/>
        <v>-2444615.9220895977</v>
      </c>
      <c r="AQ47" s="15">
        <f t="shared" si="69"/>
        <v>-63013030687.210747</v>
      </c>
      <c r="AR47" s="4">
        <f t="shared" si="70"/>
        <v>3.9666865404242701E+21</v>
      </c>
      <c r="AT47" s="59" t="s">
        <v>45</v>
      </c>
      <c r="AU47" s="15">
        <f t="shared" si="71"/>
        <v>1.2351872066793714</v>
      </c>
      <c r="AV47" s="3">
        <f t="shared" si="72"/>
        <v>3.3987405271776008</v>
      </c>
      <c r="AW47" s="3">
        <f t="shared" si="73"/>
        <v>1.3063269453251682</v>
      </c>
      <c r="AX47" s="3">
        <f t="shared" si="74"/>
        <v>1.4543929482853724</v>
      </c>
      <c r="AY47" s="3">
        <f t="shared" si="75"/>
        <v>1.9392456678545831</v>
      </c>
      <c r="AZ47" s="3">
        <f t="shared" si="76"/>
        <v>2.4797903017785088</v>
      </c>
      <c r="BA47" s="3">
        <f t="shared" si="77"/>
        <v>0.87818388802450331</v>
      </c>
      <c r="BB47" s="3">
        <f t="shared" si="78"/>
        <v>3.3523883067713265</v>
      </c>
      <c r="BC47" s="3">
        <f t="shared" si="79"/>
        <v>0.92295997091164195</v>
      </c>
      <c r="BD47" s="3">
        <f t="shared" si="80"/>
        <v>24.866108930810007</v>
      </c>
      <c r="BE47" s="3">
        <f t="shared" si="81"/>
        <v>17.181295750957013</v>
      </c>
      <c r="BF47" s="3">
        <f t="shared" si="82"/>
        <v>14.709398581471723</v>
      </c>
      <c r="BH47" s="15">
        <f t="shared" si="83"/>
        <v>73.724019026046818</v>
      </c>
      <c r="BI47" s="4">
        <f t="shared" si="84"/>
        <v>1169.5571803216494</v>
      </c>
    </row>
    <row r="48" spans="1:61" x14ac:dyDescent="0.25">
      <c r="A48" s="78" t="s">
        <v>16</v>
      </c>
      <c r="B48" s="89">
        <v>0.260664741501624</v>
      </c>
      <c r="C48" s="89">
        <v>0.74110378455469905</v>
      </c>
      <c r="D48" s="89">
        <v>-7.8055465489197298E-2</v>
      </c>
      <c r="E48" s="89">
        <v>0</v>
      </c>
      <c r="F48" s="89">
        <v>0.41553169341913099</v>
      </c>
      <c r="G48" s="89">
        <v>-5.9846455992614497E-2</v>
      </c>
      <c r="H48" s="89">
        <v>0</v>
      </c>
      <c r="I48" s="89">
        <v>-0.284358313101156</v>
      </c>
      <c r="J48" s="89">
        <v>0</v>
      </c>
      <c r="K48" s="89">
        <v>-0.108500573273493</v>
      </c>
      <c r="L48" s="89">
        <v>-3.1953167453359001E-2</v>
      </c>
      <c r="M48" s="89">
        <v>9.2534729360503304E-2</v>
      </c>
      <c r="N48" s="89">
        <v>0</v>
      </c>
      <c r="O48" s="89">
        <v>0</v>
      </c>
      <c r="P48" s="89">
        <v>0</v>
      </c>
      <c r="Q48" s="89">
        <v>0</v>
      </c>
      <c r="R48" s="89">
        <v>3.5877032823380799E-11</v>
      </c>
      <c r="S48" s="89">
        <v>7.7651982040165098E-8</v>
      </c>
      <c r="T48" s="89">
        <v>0</v>
      </c>
      <c r="U48" s="89">
        <v>9.1515736279221103E-7</v>
      </c>
      <c r="V48" s="89">
        <v>0</v>
      </c>
      <c r="W48" s="89">
        <v>0</v>
      </c>
      <c r="X48" s="62"/>
      <c r="Z48" s="59" t="s">
        <v>47</v>
      </c>
      <c r="AA48" s="15">
        <f t="shared" ref="AA48:AC50" si="85">1/B48</f>
        <v>3.8363454690467593</v>
      </c>
      <c r="AB48" s="3">
        <f t="shared" si="85"/>
        <v>1.3493386767696265</v>
      </c>
      <c r="AC48" s="3">
        <f t="shared" si="85"/>
        <v>-12.811402683113814</v>
      </c>
      <c r="AD48" s="3">
        <f t="shared" si="60"/>
        <v>2.4065553021279129</v>
      </c>
      <c r="AE48" s="3">
        <f t="shared" si="61"/>
        <v>-16.709427206907748</v>
      </c>
      <c r="AF48" s="3">
        <f t="shared" si="62"/>
        <v>-3.5166898730485356</v>
      </c>
      <c r="AG48" s="3">
        <f t="shared" si="63"/>
        <v>-9.2165411649885076</v>
      </c>
      <c r="AH48" s="3">
        <f t="shared" si="64"/>
        <v>-31.295801940751804</v>
      </c>
      <c r="AI48" s="3">
        <f t="shared" si="65"/>
        <v>10.806753387737588</v>
      </c>
      <c r="AJ48" s="3">
        <f t="shared" si="66"/>
        <v>27872985063.254932</v>
      </c>
      <c r="AK48" s="3">
        <f t="shared" si="67"/>
        <v>12877971.350206554</v>
      </c>
      <c r="AL48" s="3">
        <f t="shared" si="68"/>
        <v>1092708.2495942861</v>
      </c>
      <c r="AQ48" s="15">
        <f t="shared" si="69"/>
        <v>27886955687.703865</v>
      </c>
      <c r="AR48" s="4">
        <f t="shared" si="70"/>
        <v>7.7690346337258989E+20</v>
      </c>
      <c r="AT48" s="59" t="s">
        <v>47</v>
      </c>
      <c r="AU48" s="15">
        <f t="shared" si="71"/>
        <v>1.3445202126758509</v>
      </c>
      <c r="AV48" s="3">
        <f t="shared" si="72"/>
        <v>0.29961460336575507</v>
      </c>
      <c r="AW48" s="3">
        <f t="shared" si="73"/>
        <v>2.5503356089861735</v>
      </c>
      <c r="AX48" s="3">
        <f t="shared" si="74"/>
        <v>0.87819638981192771</v>
      </c>
      <c r="AY48" s="3">
        <f t="shared" si="75"/>
        <v>2.8159730635582472</v>
      </c>
      <c r="AZ48" s="3">
        <f t="shared" si="76"/>
        <v>1.2575201702033403</v>
      </c>
      <c r="BA48" s="3">
        <f t="shared" si="77"/>
        <v>2.2209998223889178</v>
      </c>
      <c r="BB48" s="3">
        <f t="shared" si="78"/>
        <v>3.443483965252109</v>
      </c>
      <c r="BC48" s="3">
        <f t="shared" si="79"/>
        <v>2.3801712523824463</v>
      </c>
      <c r="BD48" s="3">
        <f t="shared" si="80"/>
        <v>24.050923779387748</v>
      </c>
      <c r="BE48" s="3">
        <f t="shared" si="81"/>
        <v>16.371028762369495</v>
      </c>
      <c r="BF48" s="3">
        <f t="shared" si="82"/>
        <v>13.904169805264287</v>
      </c>
      <c r="BH48" s="15">
        <f t="shared" si="83"/>
        <v>71.516937435646298</v>
      </c>
      <c r="BI48" s="4">
        <f t="shared" si="84"/>
        <v>1080.9230979780787</v>
      </c>
    </row>
    <row r="49" spans="1:61" x14ac:dyDescent="0.25">
      <c r="A49" s="78" t="s">
        <v>17</v>
      </c>
      <c r="B49" s="89">
        <v>0.24604263792435199</v>
      </c>
      <c r="C49" s="89">
        <v>0.13982614762436199</v>
      </c>
      <c r="D49" s="89">
        <v>0.25481687029785099</v>
      </c>
      <c r="E49" s="89">
        <v>0</v>
      </c>
      <c r="F49" s="89">
        <v>-7.4865086359550595E-2</v>
      </c>
      <c r="G49" s="89">
        <v>0.15647691843803099</v>
      </c>
      <c r="H49" s="89">
        <v>0</v>
      </c>
      <c r="I49" s="89">
        <v>-0.27239032876751701</v>
      </c>
      <c r="J49" s="89">
        <v>0</v>
      </c>
      <c r="K49" s="89">
        <v>-0.169484871552294</v>
      </c>
      <c r="L49" s="89">
        <v>6.6606537976217794E-2</v>
      </c>
      <c r="M49" s="89">
        <v>-0.17071857992245101</v>
      </c>
      <c r="N49" s="89">
        <v>0</v>
      </c>
      <c r="O49" s="89">
        <v>0</v>
      </c>
      <c r="P49" s="89">
        <v>0</v>
      </c>
      <c r="Q49" s="89">
        <v>0</v>
      </c>
      <c r="R49" s="89">
        <v>2.5560510164342099E-11</v>
      </c>
      <c r="S49" s="89">
        <v>5.6084495558507502E-8</v>
      </c>
      <c r="T49" s="89">
        <v>0</v>
      </c>
      <c r="U49" s="89">
        <v>6.60676998937679E-7</v>
      </c>
      <c r="V49" s="89">
        <v>0</v>
      </c>
      <c r="W49" s="89">
        <v>0</v>
      </c>
      <c r="X49" s="62"/>
      <c r="Z49" s="59" t="s">
        <v>48</v>
      </c>
      <c r="AA49" s="15">
        <f t="shared" si="85"/>
        <v>4.0643361997584293</v>
      </c>
      <c r="AB49" s="3">
        <f t="shared" si="85"/>
        <v>7.1517381905311783</v>
      </c>
      <c r="AC49" s="3">
        <f t="shared" si="85"/>
        <v>3.9243869482861062</v>
      </c>
      <c r="AD49" s="3">
        <f t="shared" si="60"/>
        <v>-13.357361203022633</v>
      </c>
      <c r="AE49" s="3">
        <f t="shared" si="61"/>
        <v>6.3907188995163304</v>
      </c>
      <c r="AF49" s="3">
        <f t="shared" si="62"/>
        <v>-3.6712022946067666</v>
      </c>
      <c r="AG49" s="3">
        <f t="shared" si="63"/>
        <v>-5.9002316303579541</v>
      </c>
      <c r="AH49" s="3">
        <f t="shared" si="64"/>
        <v>15.01354116854197</v>
      </c>
      <c r="AI49" s="3">
        <f t="shared" si="65"/>
        <v>-5.8575932417798366</v>
      </c>
      <c r="AJ49" s="3">
        <f t="shared" si="66"/>
        <v>39122849801.137329</v>
      </c>
      <c r="AK49" s="3">
        <f t="shared" si="67"/>
        <v>17830239.713162743</v>
      </c>
      <c r="AL49" s="3">
        <f t="shared" si="68"/>
        <v>1513598.932016595</v>
      </c>
      <c r="AQ49" s="15">
        <f t="shared" si="69"/>
        <v>39142193647.54084</v>
      </c>
      <c r="AR49" s="4">
        <f t="shared" si="70"/>
        <v>1.530597696770781E+21</v>
      </c>
      <c r="AT49" s="59" t="s">
        <v>48</v>
      </c>
      <c r="AU49" s="15">
        <f t="shared" si="71"/>
        <v>1.4022504331730588</v>
      </c>
      <c r="AV49" s="3">
        <f t="shared" si="72"/>
        <v>1.9673554307318255</v>
      </c>
      <c r="AW49" s="3">
        <f t="shared" si="73"/>
        <v>1.3672101475157428</v>
      </c>
      <c r="AX49" s="3">
        <f t="shared" si="74"/>
        <v>2.5920676338560789</v>
      </c>
      <c r="AY49" s="3">
        <f t="shared" si="75"/>
        <v>1.8548467658980328</v>
      </c>
      <c r="AZ49" s="3">
        <f t="shared" si="76"/>
        <v>1.3005192091273736</v>
      </c>
      <c r="BA49" s="3">
        <f t="shared" si="77"/>
        <v>1.7749916095237483</v>
      </c>
      <c r="BB49" s="3">
        <f t="shared" si="78"/>
        <v>2.7089525384428597</v>
      </c>
      <c r="BC49" s="3">
        <f t="shared" si="79"/>
        <v>1.7677388096307511</v>
      </c>
      <c r="BD49" s="3">
        <f t="shared" si="80"/>
        <v>24.3899725271371</v>
      </c>
      <c r="BE49" s="3">
        <f t="shared" si="81"/>
        <v>16.69640643412151</v>
      </c>
      <c r="BF49" s="3">
        <f t="shared" si="82"/>
        <v>14.230000771687928</v>
      </c>
      <c r="BH49" s="15">
        <f t="shared" si="83"/>
        <v>72.052312310846006</v>
      </c>
      <c r="BI49" s="4">
        <f t="shared" si="84"/>
        <v>1109.3042678309962</v>
      </c>
    </row>
    <row r="50" spans="1:61" ht="15.75" thickBot="1" x14ac:dyDescent="0.3">
      <c r="A50" s="78" t="s">
        <v>19</v>
      </c>
      <c r="B50" s="89">
        <v>0.24946808708545701</v>
      </c>
      <c r="C50" s="89">
        <v>8.0301741470201707E-2</v>
      </c>
      <c r="D50" s="89">
        <v>0.41290037187728101</v>
      </c>
      <c r="E50" s="89">
        <v>0</v>
      </c>
      <c r="F50" s="89">
        <v>-0.225838886429688</v>
      </c>
      <c r="G50" s="89">
        <v>-8.85101740811534E-2</v>
      </c>
      <c r="H50" s="89">
        <v>0</v>
      </c>
      <c r="I50" s="89">
        <v>-0.233574129099235</v>
      </c>
      <c r="J50" s="89">
        <v>0</v>
      </c>
      <c r="K50" s="89">
        <v>0.25214656718758999</v>
      </c>
      <c r="L50" s="89">
        <v>-4.30989454205061E-3</v>
      </c>
      <c r="M50" s="89">
        <v>2.59014268369374E-2</v>
      </c>
      <c r="N50" s="89">
        <v>0</v>
      </c>
      <c r="O50" s="89">
        <v>0</v>
      </c>
      <c r="P50" s="89">
        <v>0</v>
      </c>
      <c r="Q50" s="89">
        <v>0</v>
      </c>
      <c r="R50" s="89">
        <v>3.0125056061223999E-12</v>
      </c>
      <c r="S50" s="89">
        <v>6.7572068403872997E-9</v>
      </c>
      <c r="T50" s="89">
        <v>0</v>
      </c>
      <c r="U50" s="89">
        <v>8.0738219634694696E-8</v>
      </c>
      <c r="V50" s="89">
        <v>0</v>
      </c>
      <c r="W50" s="89">
        <v>0</v>
      </c>
      <c r="X50" s="62"/>
      <c r="Z50" s="59" t="s">
        <v>49</v>
      </c>
      <c r="AA50" s="15">
        <f t="shared" si="85"/>
        <v>4.0085287528478268</v>
      </c>
      <c r="AB50" s="3">
        <f t="shared" si="85"/>
        <v>12.4530300550341</v>
      </c>
      <c r="AC50" s="3">
        <f t="shared" si="85"/>
        <v>2.4218917397759383</v>
      </c>
      <c r="AD50" s="3">
        <f t="shared" si="60"/>
        <v>-4.4279354003604556</v>
      </c>
      <c r="AE50" s="3">
        <f t="shared" si="61"/>
        <v>-11.298136179046692</v>
      </c>
      <c r="AF50" s="3">
        <f t="shared" si="62"/>
        <v>-4.2812960658632946</v>
      </c>
      <c r="AG50" s="3">
        <f t="shared" si="63"/>
        <v>3.9659473105419196</v>
      </c>
      <c r="AH50" s="3">
        <f t="shared" si="64"/>
        <v>-232.024238700794</v>
      </c>
      <c r="AI50" s="3">
        <f t="shared" si="65"/>
        <v>38.60791169133293</v>
      </c>
      <c r="AJ50" s="3">
        <f t="shared" si="66"/>
        <v>331949589726.13092</v>
      </c>
      <c r="AK50" s="3">
        <f t="shared" si="67"/>
        <v>147990142.02481976</v>
      </c>
      <c r="AL50" s="3">
        <f t="shared" si="68"/>
        <v>12385707.841027023</v>
      </c>
      <c r="AQ50" s="15">
        <f t="shared" si="69"/>
        <v>332109965385.42249</v>
      </c>
      <c r="AR50" s="4">
        <f t="shared" si="70"/>
        <v>1.1019055217383454E+23</v>
      </c>
      <c r="AT50" s="59" t="s">
        <v>49</v>
      </c>
      <c r="AU50" s="15">
        <f t="shared" si="71"/>
        <v>1.3884242794445403</v>
      </c>
      <c r="AV50" s="3">
        <f t="shared" si="72"/>
        <v>2.521963971213502</v>
      </c>
      <c r="AW50" s="3">
        <f t="shared" si="73"/>
        <v>0.88454894544317186</v>
      </c>
      <c r="AX50" s="3">
        <f t="shared" si="74"/>
        <v>1.4879334258421519</v>
      </c>
      <c r="AY50" s="3">
        <f t="shared" si="75"/>
        <v>2.42463777220684</v>
      </c>
      <c r="AZ50" s="3">
        <f t="shared" si="76"/>
        <v>1.4542557828801856</v>
      </c>
      <c r="BA50" s="3">
        <f t="shared" si="77"/>
        <v>1.3777447447198734</v>
      </c>
      <c r="BB50" s="3">
        <f t="shared" si="78"/>
        <v>5.4468418433675465</v>
      </c>
      <c r="BC50" s="3">
        <f t="shared" si="79"/>
        <v>3.6534572215648127</v>
      </c>
      <c r="BD50" s="3">
        <f t="shared" si="80"/>
        <v>26.528248956160013</v>
      </c>
      <c r="BE50" s="3">
        <f t="shared" si="81"/>
        <v>18.812656221569576</v>
      </c>
      <c r="BF50" s="3">
        <f t="shared" si="82"/>
        <v>16.332053772363018</v>
      </c>
      <c r="BH50" s="15">
        <f t="shared" si="83"/>
        <v>82.312766936775233</v>
      </c>
      <c r="BI50" s="4">
        <f t="shared" si="84"/>
        <v>1388.5921487093151</v>
      </c>
    </row>
    <row r="51" spans="1:61" ht="15.75" thickBot="1" x14ac:dyDescent="0.3">
      <c r="A51" s="78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62"/>
      <c r="Z51" s="93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P51" s="15"/>
      <c r="AQ51" s="3"/>
      <c r="AR51" s="3"/>
      <c r="AT51" s="96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</row>
    <row r="52" spans="1:61" x14ac:dyDescent="0.25">
      <c r="A52" s="83" t="s">
        <v>24</v>
      </c>
      <c r="B52" s="84">
        <v>2.6886999999999999</v>
      </c>
      <c r="C52" s="84">
        <v>-0.74719999999999998</v>
      </c>
      <c r="D52" s="84">
        <v>-1.3112999999999999</v>
      </c>
      <c r="E52" s="84">
        <v>0</v>
      </c>
      <c r="F52" s="84">
        <v>0.31109999999999999</v>
      </c>
      <c r="G52" s="84">
        <v>-0.54239999999999999</v>
      </c>
      <c r="H52" s="84">
        <v>0</v>
      </c>
      <c r="I52" s="84">
        <v>9.4399999999999998E-2</v>
      </c>
      <c r="J52" s="84">
        <v>0</v>
      </c>
      <c r="K52" s="84">
        <v>4.1500000000000002E-2</v>
      </c>
      <c r="L52" s="84">
        <v>-0.12</v>
      </c>
      <c r="M52" s="84">
        <v>-0.26090000000000002</v>
      </c>
      <c r="N52" s="84">
        <v>0</v>
      </c>
      <c r="O52" s="84">
        <v>0</v>
      </c>
      <c r="P52" s="84">
        <v>0</v>
      </c>
      <c r="Q52" s="84">
        <v>0</v>
      </c>
      <c r="R52" s="84">
        <v>-32093920.611200001</v>
      </c>
      <c r="S52" s="84">
        <v>904515534.36580002</v>
      </c>
      <c r="T52" s="84">
        <v>0</v>
      </c>
      <c r="U52" s="84">
        <v>-400417248.0126</v>
      </c>
      <c r="V52" s="84">
        <v>0</v>
      </c>
      <c r="W52" s="85">
        <v>0</v>
      </c>
      <c r="X52" s="62"/>
      <c r="Z52" s="97" t="s">
        <v>24</v>
      </c>
      <c r="AA52" s="99">
        <f t="shared" ref="AA52:AL52" si="86">SUM(AA39,AA40,AA41,AA42,AA43,AA44,AA45,AA46,AA47,AA48,AA49,AA50)</f>
        <v>41.983345064949063</v>
      </c>
      <c r="AB52" s="10">
        <f t="shared" si="86"/>
        <v>55.638256587877734</v>
      </c>
      <c r="AC52" s="10">
        <f t="shared" si="86"/>
        <v>-11.52353746409892</v>
      </c>
      <c r="AD52" s="10">
        <f t="shared" si="86"/>
        <v>16.657376320695349</v>
      </c>
      <c r="AE52" s="10">
        <f t="shared" si="86"/>
        <v>178.85330956225323</v>
      </c>
      <c r="AF52" s="10">
        <f t="shared" si="86"/>
        <v>2.8650103441752517</v>
      </c>
      <c r="AG52" s="10">
        <f t="shared" si="86"/>
        <v>-151.23126680883982</v>
      </c>
      <c r="AH52" s="10">
        <f t="shared" si="86"/>
        <v>-278.78612487746136</v>
      </c>
      <c r="AI52" s="10">
        <f t="shared" si="86"/>
        <v>-11.25783463965417</v>
      </c>
      <c r="AJ52" s="10">
        <f t="shared" si="86"/>
        <v>-129789027855.29193</v>
      </c>
      <c r="AK52" s="10">
        <f t="shared" si="86"/>
        <v>-101731212.47181356</v>
      </c>
      <c r="AL52" s="10">
        <f t="shared" si="86"/>
        <v>-8409899.2023725975</v>
      </c>
      <c r="AT52" s="97" t="s">
        <v>24</v>
      </c>
      <c r="AU52" s="99">
        <f t="shared" ref="AU52:BF52" si="87">SUM(AU39,AU40,AU41,AU42,AU43,AU44,AU45,AU46,AU47,AU48,AU49,AU50)</f>
        <v>14.987092362487966</v>
      </c>
      <c r="AV52" s="10">
        <f t="shared" si="87"/>
        <v>22.55804293615147</v>
      </c>
      <c r="AW52" s="10">
        <f t="shared" si="87"/>
        <v>17.968706565946952</v>
      </c>
      <c r="AX52" s="10">
        <f t="shared" si="87"/>
        <v>21.026115916170923</v>
      </c>
      <c r="AY52" s="10">
        <f t="shared" si="87"/>
        <v>24.454095704856613</v>
      </c>
      <c r="AZ52" s="10">
        <f t="shared" si="87"/>
        <v>19.608481192743856</v>
      </c>
      <c r="BA52" s="10">
        <f t="shared" si="87"/>
        <v>23.691773914207097</v>
      </c>
      <c r="BB52" s="10">
        <f t="shared" si="87"/>
        <v>25.505957237037762</v>
      </c>
      <c r="BC52" s="10">
        <f t="shared" si="87"/>
        <v>29.107148935781833</v>
      </c>
      <c r="BD52" s="10">
        <f t="shared" si="87"/>
        <v>300.90766089414979</v>
      </c>
      <c r="BE52" s="10">
        <f t="shared" si="87"/>
        <v>208.64123812797283</v>
      </c>
      <c r="BF52" s="10">
        <f t="shared" si="87"/>
        <v>179.14723692488954</v>
      </c>
    </row>
    <row r="53" spans="1:61" ht="15.75" thickBot="1" x14ac:dyDescent="0.3">
      <c r="A53" s="86" t="s">
        <v>25</v>
      </c>
      <c r="B53" s="87">
        <f t="shared" ref="B53:W53" si="88">+SUMSQ(B39:B50)</f>
        <v>0.99999999999660583</v>
      </c>
      <c r="C53" s="87">
        <f t="shared" si="88"/>
        <v>0.9999869261735409</v>
      </c>
      <c r="D53" s="87">
        <f t="shared" si="88"/>
        <v>0.9991248254357239</v>
      </c>
      <c r="E53" s="87">
        <f t="shared" si="88"/>
        <v>0</v>
      </c>
      <c r="F53" s="87">
        <f t="shared" si="88"/>
        <v>0.99875867700110443</v>
      </c>
      <c r="G53" s="87">
        <f t="shared" si="88"/>
        <v>0.99539003335191867</v>
      </c>
      <c r="H53" s="87">
        <f t="shared" si="88"/>
        <v>0</v>
      </c>
      <c r="I53" s="87">
        <f t="shared" si="88"/>
        <v>0.96707024384490226</v>
      </c>
      <c r="J53" s="87">
        <f t="shared" si="88"/>
        <v>0</v>
      </c>
      <c r="K53" s="87">
        <f t="shared" si="88"/>
        <v>0.88847181559979815</v>
      </c>
      <c r="L53" s="87">
        <f t="shared" si="88"/>
        <v>0.99790203380176512</v>
      </c>
      <c r="M53" s="87">
        <f t="shared" si="88"/>
        <v>0.29943585793048405</v>
      </c>
      <c r="N53" s="87">
        <f t="shared" si="88"/>
        <v>0</v>
      </c>
      <c r="O53" s="87">
        <f t="shared" si="88"/>
        <v>0</v>
      </c>
      <c r="P53" s="87">
        <f t="shared" si="88"/>
        <v>0</v>
      </c>
      <c r="Q53" s="87">
        <f t="shared" si="88"/>
        <v>0</v>
      </c>
      <c r="R53" s="87">
        <f t="shared" si="88"/>
        <v>6.5400932782338225E-21</v>
      </c>
      <c r="S53" s="87">
        <f t="shared" si="88"/>
        <v>3.1167072074936439E-14</v>
      </c>
      <c r="T53" s="87">
        <f t="shared" si="88"/>
        <v>0</v>
      </c>
      <c r="U53" s="87">
        <f t="shared" si="88"/>
        <v>4.2860445718850244E-12</v>
      </c>
      <c r="V53" s="87">
        <f t="shared" si="88"/>
        <v>0</v>
      </c>
      <c r="W53" s="88">
        <f t="shared" si="88"/>
        <v>0</v>
      </c>
      <c r="X53" s="62"/>
      <c r="Z53" s="98" t="s">
        <v>25</v>
      </c>
      <c r="AA53" s="100">
        <f t="shared" ref="AA53:AL53" si="89">+SUMSQ(AA39,AA40,AA41,AA42,AA43,AA44,AA45,AA46,AA47,AA48,AA49,AA50)</f>
        <v>147.93488339869674</v>
      </c>
      <c r="AB53" s="13">
        <f t="shared" si="89"/>
        <v>1799.4703451390872</v>
      </c>
      <c r="AC53" s="13">
        <f t="shared" si="89"/>
        <v>420.91204609869936</v>
      </c>
      <c r="AD53" s="13">
        <f t="shared" si="89"/>
        <v>1824.961153971851</v>
      </c>
      <c r="AE53" s="13">
        <f t="shared" si="89"/>
        <v>45098.907703080178</v>
      </c>
      <c r="AF53" s="13">
        <f t="shared" si="89"/>
        <v>1279.2083757652861</v>
      </c>
      <c r="AG53" s="13">
        <f t="shared" si="89"/>
        <v>9747.9127684548512</v>
      </c>
      <c r="AH53" s="13">
        <f t="shared" si="89"/>
        <v>56028.164242110885</v>
      </c>
      <c r="AI53" s="13">
        <f t="shared" si="89"/>
        <v>3842.6022289364259</v>
      </c>
      <c r="AJ53" s="13">
        <f t="shared" si="89"/>
        <v>4.0849835906276481E+23</v>
      </c>
      <c r="AK53" s="13">
        <f t="shared" si="89"/>
        <v>9.3329876123958048E+16</v>
      </c>
      <c r="AL53" s="13">
        <f t="shared" si="89"/>
        <v>676845984636520.25</v>
      </c>
      <c r="AT53" s="98" t="s">
        <v>25</v>
      </c>
      <c r="AU53" s="100">
        <f t="shared" ref="AU53:BF53" si="90">+SUMSQ(AU39,AU40,AU41,AU42,AU43,AU44,AU45,AU46,AU47,AU48,AU49,AU50)</f>
        <v>18.798766445978274</v>
      </c>
      <c r="AV53" s="13">
        <f t="shared" si="90"/>
        <v>50.947052133139472</v>
      </c>
      <c r="AW53" s="13">
        <f t="shared" si="90"/>
        <v>30.220735080191776</v>
      </c>
      <c r="AX53" s="13">
        <f t="shared" si="90"/>
        <v>45.909140303927131</v>
      </c>
      <c r="AY53" s="13">
        <f t="shared" si="90"/>
        <v>68.528616510494913</v>
      </c>
      <c r="AZ53" s="13">
        <f t="shared" si="90"/>
        <v>39.074059017887862</v>
      </c>
      <c r="BA53" s="13">
        <f t="shared" si="90"/>
        <v>62.744702479231172</v>
      </c>
      <c r="BB53" s="13">
        <f t="shared" si="90"/>
        <v>76.16638756019195</v>
      </c>
      <c r="BC53" s="13">
        <f t="shared" si="90"/>
        <v>77.717524375030962</v>
      </c>
      <c r="BD53" s="13">
        <f t="shared" si="90"/>
        <v>7557.0939143746027</v>
      </c>
      <c r="BE53" s="13">
        <f t="shared" si="90"/>
        <v>3639.3867764189308</v>
      </c>
      <c r="BF53" s="13">
        <f t="shared" si="90"/>
        <v>2686.3438208392522</v>
      </c>
    </row>
    <row r="54" spans="1:61" x14ac:dyDescent="0.25">
      <c r="A54" s="60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</row>
    <row r="55" spans="1:61" x14ac:dyDescent="0.25">
      <c r="AS55"/>
      <c r="AT55" s="112"/>
    </row>
    <row r="58" spans="1:61" x14ac:dyDescent="0.25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</row>
    <row r="59" spans="1:61" x14ac:dyDescent="0.25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</row>
    <row r="60" spans="1:61" x14ac:dyDescent="0.25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</row>
    <row r="61" spans="1:61" x14ac:dyDescent="0.25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61" x14ac:dyDescent="0.25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61" x14ac:dyDescent="0.25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61" x14ac:dyDescent="0.25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2:23" x14ac:dyDescent="0.25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2:23" x14ac:dyDescent="0.25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2:23" x14ac:dyDescent="0.25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2:23" x14ac:dyDescent="0.25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2:23" x14ac:dyDescent="0.25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2:23" x14ac:dyDescent="0.25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</row>
    <row r="71" spans="2:23" x14ac:dyDescent="0.25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</row>
    <row r="72" spans="2:23" x14ac:dyDescent="0.25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</row>
    <row r="73" spans="2:23" x14ac:dyDescent="0.25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</row>
    <row r="74" spans="2:23" x14ac:dyDescent="0.25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</row>
    <row r="75" spans="2:23" x14ac:dyDescent="0.25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</row>
    <row r="76" spans="2:23" x14ac:dyDescent="0.25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</row>
    <row r="77" spans="2:23" x14ac:dyDescent="0.25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</row>
    <row r="78" spans="2:23" x14ac:dyDescent="0.25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</row>
    <row r="79" spans="2:23" x14ac:dyDescent="0.2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2:23" x14ac:dyDescent="0.25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</row>
  </sheetData>
  <mergeCells count="3">
    <mergeCell ref="F2:L2"/>
    <mergeCell ref="AD2:AG2"/>
    <mergeCell ref="AX2:BA2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00000000-0003-0000-0100-00001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stack_9p_cp_759_band4!B21:S21</xm:f>
              <xm:sqref>U21</xm:sqref>
            </x14:sparkline>
            <x14:sparkline>
              <xm:f>stack_9p_cp_759_band4!B22:S22</xm:f>
              <xm:sqref>U22</xm:sqref>
            </x14:sparkline>
            <x14:sparkline>
              <xm:f>stack_9p_cp_759_band4!B23:S23</xm:f>
              <xm:sqref>U23</xm:sqref>
            </x14:sparkline>
            <x14:sparkline>
              <xm:f>stack_9p_cp_759_band4!B24:S24</xm:f>
              <xm:sqref>U24</xm:sqref>
            </x14:sparkline>
            <x14:sparkline>
              <xm:f>stack_9p_cp_759_band4!B25:S25</xm:f>
              <xm:sqref>U25</xm:sqref>
            </x14:sparkline>
            <x14:sparkline>
              <xm:f>stack_9p_cp_759_band4!B26:S26</xm:f>
              <xm:sqref>U26</xm:sqref>
            </x14:sparkline>
            <x14:sparkline>
              <xm:f>stack_9p_cp_759_band4!B27:S27</xm:f>
              <xm:sqref>U27</xm:sqref>
            </x14:sparkline>
            <x14:sparkline>
              <xm:f>stack_9p_cp_759_band4!B28:S28</xm:f>
              <xm:sqref>U28</xm:sqref>
            </x14:sparkline>
            <x14:sparkline>
              <xm:f>stack_9p_cp_759_band4!B29:S29</xm:f>
              <xm:sqref>U29</xm:sqref>
            </x14:sparkline>
            <x14:sparkline>
              <xm:f>stack_9p_cp_759_band4!B30:S30</xm:f>
              <xm:sqref>U30</xm:sqref>
            </x14:sparkline>
            <x14:sparkline>
              <xm:f>stack_9p_cp_759_band4!B31:S31</xm:f>
              <xm:sqref>U31</xm:sqref>
            </x14:sparkline>
          </x14:sparklines>
        </x14:sparklineGroup>
        <x14:sparklineGroup manualMax="0" manualMin="0" displayEmptyCellsAs="gap" xr2:uid="{00000000-0003-0000-0100-00001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stack_9p_cp_759_band4!B4:R4</xm:f>
              <xm:sqref>T4</xm:sqref>
            </x14:sparkline>
            <x14:sparkline>
              <xm:f>stack_9p_cp_759_band4!B5:R5</xm:f>
              <xm:sqref>T5</xm:sqref>
            </x14:sparkline>
            <x14:sparkline>
              <xm:f>stack_9p_cp_759_band4!B6:R6</xm:f>
              <xm:sqref>T6</xm:sqref>
            </x14:sparkline>
            <x14:sparkline>
              <xm:f>stack_9p_cp_759_band4!B7:R7</xm:f>
              <xm:sqref>T7</xm:sqref>
            </x14:sparkline>
            <x14:sparkline>
              <xm:f>stack_9p_cp_759_band4!B8:R8</xm:f>
              <xm:sqref>T8</xm:sqref>
            </x14:sparkline>
            <x14:sparkline>
              <xm:f>stack_9p_cp_759_band4!B9:R9</xm:f>
              <xm:sqref>T9</xm:sqref>
            </x14:sparkline>
            <x14:sparkline>
              <xm:f>stack_9p_cp_759_band4!B10:R10</xm:f>
              <xm:sqref>T10</xm:sqref>
            </x14:sparkline>
            <x14:sparkline>
              <xm:f>stack_9p_cp_759_band4!B11:R11</xm:f>
              <xm:sqref>T11</xm:sqref>
            </x14:sparkline>
            <x14:sparkline>
              <xm:f>stack_9p_cp_759_band4!B12:R12</xm:f>
              <xm:sqref>T12</xm:sqref>
            </x14:sparkline>
            <x14:sparkline>
              <xm:f>stack_9p_cp_759_band4!B13:R13</xm:f>
              <xm:sqref>T13</xm:sqref>
            </x14:sparkline>
            <x14:sparkline>
              <xm:f>stack_9p_cp_759_band4!B14:R14</xm:f>
              <xm:sqref>T14</xm:sqref>
            </x14:sparkline>
            <x14:sparkline>
              <xm:f>stack_9p_cp_759_band4!B15:R15</xm:f>
              <xm:sqref>T15</xm:sqref>
            </x14:sparkline>
            <x14:sparkline>
              <xm:f>stack_9p_cp_759_band4!B16:R16</xm:f>
              <xm:sqref>T16</xm:sqref>
            </x14:sparkline>
          </x14:sparklines>
        </x14:sparklineGroup>
        <x14:sparklineGroup manualMax="0" manualMin="0" displayEmptyCellsAs="gap" xr2:uid="{00000000-0003-0000-0100-00001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stack_9p_cp_759_band4!B39:W39</xm:f>
              <xm:sqref>X38</xm:sqref>
            </x14:sparkline>
            <x14:sparkline>
              <xm:f>stack_9p_cp_759_band4!B40:W40</xm:f>
              <xm:sqref>X39</xm:sqref>
            </x14:sparkline>
            <x14:sparkline>
              <xm:f>stack_9p_cp_759_band4!B41:W41</xm:f>
              <xm:sqref>X40</xm:sqref>
            </x14:sparkline>
            <x14:sparkline>
              <xm:sqref>X41</xm:sqref>
            </x14:sparkline>
            <x14:sparkline>
              <xm:f>stack_9p_cp_759_band4!B43:W43</xm:f>
              <xm:sqref>X42</xm:sqref>
            </x14:sparkline>
            <x14:sparkline>
              <xm:sqref>X43</xm:sqref>
            </x14:sparkline>
            <x14:sparkline>
              <xm:sqref>X44</xm:sqref>
            </x14:sparkline>
            <x14:sparkline>
              <xm:f>stack_9p_cp_759_band4!B46:W46</xm:f>
              <xm:sqref>X45</xm:sqref>
            </x14:sparkline>
            <x14:sparkline>
              <xm:f>stack_9p_cp_759_band4!B47:W47</xm:f>
              <xm:sqref>X46</xm:sqref>
            </x14:sparkline>
            <x14:sparkline>
              <xm:sqref>X47</xm:sqref>
            </x14:sparkline>
            <x14:sparkline>
              <xm:f>stack_9p_cp_759_band4!B49:W49</xm:f>
              <xm:sqref>X48</xm:sqref>
            </x14:sparkline>
            <x14:sparkline>
              <xm:sqref>X49</xm:sqref>
            </x14:sparkline>
            <x14:sparkline>
              <xm:sqref>X50</xm:sqref>
            </x14:sparkline>
            <x14:sparkline>
              <xm:f>stack_9p_cp_759_band4!B52:W52</xm:f>
              <xm:sqref>X51</xm:sqref>
            </x14:sparkline>
            <x14:sparkline>
              <xm:f>stack_9p_cp_759_band4!B53:W53</xm:f>
              <xm:sqref>X52</xm:sqref>
            </x14:sparkline>
          </x14:sparklines>
        </x14:sparklineGroup>
        <x14:sparklineGroup displayEmptyCellsAs="gap" xr2:uid="{00000000-0003-0000-0100-000018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stack_9p_cp_759_band4!AA4:AJ4</xm:f>
              <xm:sqref>AK4</xm:sqref>
            </x14:sparkline>
            <x14:sparkline>
              <xm:f>stack_9p_cp_759_band4!AA5:AJ5</xm:f>
              <xm:sqref>AK5</xm:sqref>
            </x14:sparkline>
            <x14:sparkline>
              <xm:f>stack_9p_cp_759_band4!AA6:AJ6</xm:f>
              <xm:sqref>AK6</xm:sqref>
            </x14:sparkline>
            <x14:sparkline>
              <xm:f>stack_9p_cp_759_band4!AA7:AJ7</xm:f>
              <xm:sqref>AK7</xm:sqref>
            </x14:sparkline>
            <x14:sparkline>
              <xm:f>stack_9p_cp_759_band4!AA8:AJ8</xm:f>
              <xm:sqref>AK8</xm:sqref>
            </x14:sparkline>
            <x14:sparkline>
              <xm:f>stack_9p_cp_759_band4!AA9:AJ9</xm:f>
              <xm:sqref>AK9</xm:sqref>
            </x14:sparkline>
            <x14:sparkline>
              <xm:f>stack_9p_cp_759_band4!AA10:AJ10</xm:f>
              <xm:sqref>AK10</xm:sqref>
            </x14:sparkline>
            <x14:sparkline>
              <xm:f>stack_9p_cp_759_band4!AA11:AJ11</xm:f>
              <xm:sqref>AK11</xm:sqref>
            </x14:sparkline>
            <x14:sparkline>
              <xm:f>stack_9p_cp_759_band4!AA12:AJ12</xm:f>
              <xm:sqref>AK12</xm:sqref>
            </x14:sparkline>
            <x14:sparkline>
              <xm:f>stack_9p_cp_759_band4!AA13:AJ13</xm:f>
              <xm:sqref>AK13</xm:sqref>
            </x14:sparkline>
            <x14:sparkline>
              <xm:f>stack_9p_cp_759_band4!AA14:AJ14</xm:f>
              <xm:sqref>AK14</xm:sqref>
            </x14:sparkline>
            <x14:sparkline>
              <xm:f>stack_9p_cp_759_band4!AA15:AJ15</xm:f>
              <xm:sqref>AK15</xm:sqref>
            </x14:sparkline>
            <x14:sparkline>
              <xm:f>stack_9p_cp_759_band4!AA16:AJ16</xm:f>
              <xm:sqref>AK16</xm:sqref>
            </x14:sparkline>
          </x14:sparklines>
        </x14:sparklineGroup>
        <x14:sparklineGroup displayEmptyCellsAs="gap" xr2:uid="{00000000-0003-0000-0100-000019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stack_9p_cp_759_band4!AA4:AA13</xm:f>
              <xm:sqref>AA14</xm:sqref>
            </x14:sparkline>
            <x14:sparkline>
              <xm:f>stack_9p_cp_759_band4!AB4:AB13</xm:f>
              <xm:sqref>AB14</xm:sqref>
            </x14:sparkline>
            <x14:sparkline>
              <xm:f>stack_9p_cp_759_band4!AC4:AC13</xm:f>
              <xm:sqref>AC14</xm:sqref>
            </x14:sparkline>
            <x14:sparkline>
              <xm:f>stack_9p_cp_759_band4!AD4:AD13</xm:f>
              <xm:sqref>AD14</xm:sqref>
            </x14:sparkline>
            <x14:sparkline>
              <xm:f>stack_9p_cp_759_band4!AE4:AE13</xm:f>
              <xm:sqref>AE14</xm:sqref>
            </x14:sparkline>
            <x14:sparkline>
              <xm:f>stack_9p_cp_759_band4!AF4:AF13</xm:f>
              <xm:sqref>AF14</xm:sqref>
            </x14:sparkline>
            <x14:sparkline>
              <xm:f>stack_9p_cp_759_band4!AG4:AG13</xm:f>
              <xm:sqref>AG14</xm:sqref>
            </x14:sparkline>
            <x14:sparkline>
              <xm:f>stack_9p_cp_759_band4!AH4:AH13</xm:f>
              <xm:sqref>AH14</xm:sqref>
            </x14:sparkline>
            <x14:sparkline>
              <xm:f>stack_9p_cp_759_band4!AI4:AI13</xm:f>
              <xm:sqref>AI14</xm:sqref>
            </x14:sparkline>
            <x14:sparkline>
              <xm:f>stack_9p_cp_759_band4!AJ4:AJ13</xm:f>
              <xm:sqref>AJ14</xm:sqref>
            </x14:sparkline>
          </x14:sparklines>
        </x14:sparklineGroup>
        <x14:sparklineGroup displayEmptyCellsAs="gap" xr2:uid="{00000000-0003-0000-0100-00001A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stack_9p_cp_759_band4!AA21:AK21</xm:f>
              <xm:sqref>AL21</xm:sqref>
            </x14:sparkline>
            <x14:sparkline>
              <xm:f>stack_9p_cp_759_band4!AA22:AK22</xm:f>
              <xm:sqref>AL22</xm:sqref>
            </x14:sparkline>
            <x14:sparkline>
              <xm:f>stack_9p_cp_759_band4!AA23:AK23</xm:f>
              <xm:sqref>AL23</xm:sqref>
            </x14:sparkline>
            <x14:sparkline>
              <xm:f>stack_9p_cp_759_band4!AA24:AK24</xm:f>
              <xm:sqref>AL24</xm:sqref>
            </x14:sparkline>
            <x14:sparkline>
              <xm:f>stack_9p_cp_759_band4!AA25:AK25</xm:f>
              <xm:sqref>AL25</xm:sqref>
            </x14:sparkline>
            <x14:sparkline>
              <xm:f>stack_9p_cp_759_band4!AA26:AK26</xm:f>
              <xm:sqref>AL26</xm:sqref>
            </x14:sparkline>
            <x14:sparkline>
              <xm:f>stack_9p_cp_759_band4!AA27:AK27</xm:f>
              <xm:sqref>AL27</xm:sqref>
            </x14:sparkline>
            <x14:sparkline>
              <xm:f>stack_9p_cp_759_band4!AA28:AK28</xm:f>
              <xm:sqref>AL28</xm:sqref>
            </x14:sparkline>
            <x14:sparkline>
              <xm:f>stack_9p_cp_759_band4!AA29:AK29</xm:f>
              <xm:sqref>AL29</xm:sqref>
            </x14:sparkline>
            <x14:sparkline>
              <xm:f>stack_9p_cp_759_band4!AA30:AK30</xm:f>
              <xm:sqref>AL30</xm:sqref>
            </x14:sparkline>
            <x14:sparkline>
              <xm:f>stack_9p_cp_759_band4!AA31:AK31</xm:f>
              <xm:sqref>AL31</xm:sqref>
            </x14:sparkline>
            <x14:sparkline>
              <xm:f>stack_9p_cp_759_band4!AA32:AK32</xm:f>
              <xm:sqref>AL32</xm:sqref>
            </x14:sparkline>
            <x14:sparkline>
              <xm:f>stack_9p_cp_759_band4!AA33:AK33</xm:f>
              <xm:sqref>AL33</xm:sqref>
            </x14:sparkline>
            <x14:sparkline>
              <xm:f>stack_9p_cp_759_band4!AA34:AK34</xm:f>
              <xm:sqref>AL34</xm:sqref>
            </x14:sparkline>
          </x14:sparklines>
        </x14:sparklineGroup>
        <x14:sparklineGroup displayEmptyCellsAs="gap" xr2:uid="{00000000-0003-0000-0100-00001B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stack_9p_cp_759_band4!AA21:AA31</xm:f>
              <xm:sqref>AA32</xm:sqref>
            </x14:sparkline>
            <x14:sparkline>
              <xm:f>stack_9p_cp_759_band4!AB21:AB31</xm:f>
              <xm:sqref>AB32</xm:sqref>
            </x14:sparkline>
            <x14:sparkline>
              <xm:f>stack_9p_cp_759_band4!AC21:AC31</xm:f>
              <xm:sqref>AC32</xm:sqref>
            </x14:sparkline>
            <x14:sparkline>
              <xm:f>stack_9p_cp_759_band4!AD21:AD31</xm:f>
              <xm:sqref>AD32</xm:sqref>
            </x14:sparkline>
            <x14:sparkline>
              <xm:f>stack_9p_cp_759_band4!AE21:AE31</xm:f>
              <xm:sqref>AE32</xm:sqref>
            </x14:sparkline>
            <x14:sparkline>
              <xm:f>stack_9p_cp_759_band4!AF21:AF31</xm:f>
              <xm:sqref>AF32</xm:sqref>
            </x14:sparkline>
            <x14:sparkline>
              <xm:f>stack_9p_cp_759_band4!AG21:AG31</xm:f>
              <xm:sqref>AG32</xm:sqref>
            </x14:sparkline>
            <x14:sparkline>
              <xm:f>stack_9p_cp_759_band4!AH21:AH31</xm:f>
              <xm:sqref>AH32</xm:sqref>
            </x14:sparkline>
            <x14:sparkline>
              <xm:f>stack_9p_cp_759_band4!AI21:AI31</xm:f>
              <xm:sqref>AI32</xm:sqref>
            </x14:sparkline>
            <x14:sparkline>
              <xm:f>stack_9p_cp_759_band4!AJ21:AJ31</xm:f>
              <xm:sqref>AJ32</xm:sqref>
            </x14:sparkline>
            <x14:sparkline>
              <xm:f>stack_9p_cp_759_band4!AK21:AK31</xm:f>
              <xm:sqref>AK32</xm:sqref>
            </x14:sparkline>
          </x14:sparklines>
        </x14:sparklineGroup>
        <x14:sparklineGroup displayEmptyCellsAs="gap" xr2:uid="{00000000-0003-0000-0100-00001C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stack_9p_cp_759_band4!AA39:AA50</xm:f>
              <xm:sqref>AA51</xm:sqref>
            </x14:sparkline>
            <x14:sparkline>
              <xm:f>stack_9p_cp_759_band4!AB39:AB50</xm:f>
              <xm:sqref>AB51</xm:sqref>
            </x14:sparkline>
            <x14:sparkline>
              <xm:f>stack_9p_cp_759_band4!AC39:AC50</xm:f>
              <xm:sqref>AC51</xm:sqref>
            </x14:sparkline>
            <x14:sparkline>
              <xm:f>stack_9p_cp_759_band4!AD39:AD50</xm:f>
              <xm:sqref>AD51</xm:sqref>
            </x14:sparkline>
            <x14:sparkline>
              <xm:f>stack_9p_cp_759_band4!AE39:AE50</xm:f>
              <xm:sqref>AE51</xm:sqref>
            </x14:sparkline>
            <x14:sparkline>
              <xm:f>stack_9p_cp_759_band4!AF39:AF50</xm:f>
              <xm:sqref>AF51</xm:sqref>
            </x14:sparkline>
            <x14:sparkline>
              <xm:f>stack_9p_cp_759_band4!AG39:AG50</xm:f>
              <xm:sqref>AG51</xm:sqref>
            </x14:sparkline>
            <x14:sparkline>
              <xm:f>stack_9p_cp_759_band4!AH39:AH50</xm:f>
              <xm:sqref>AH51</xm:sqref>
            </x14:sparkline>
            <x14:sparkline>
              <xm:f>stack_9p_cp_759_band4!AI39:AI50</xm:f>
              <xm:sqref>AI51</xm:sqref>
            </x14:sparkline>
            <x14:sparkline>
              <xm:f>stack_9p_cp_759_band4!AJ39:AJ50</xm:f>
              <xm:sqref>AJ51</xm:sqref>
            </x14:sparkline>
            <x14:sparkline>
              <xm:f>stack_9p_cp_759_band4!AK39:AK50</xm:f>
              <xm:sqref>AK51</xm:sqref>
            </x14:sparkline>
            <x14:sparkline>
              <xm:f>stack_9p_cp_759_band4!AL39:AL50</xm:f>
              <xm:sqref>AL51</xm:sqref>
            </x14:sparkline>
            <x14:sparkline>
              <xm:f>stack_9p_cp_759_band4!AP39:AP50</xm:f>
              <xm:sqref>AP51</xm:sqref>
            </x14:sparkline>
            <x14:sparkline>
              <xm:f>stack_9p_cp_759_band4!AQ39:AQ50</xm:f>
              <xm:sqref>AQ51</xm:sqref>
            </x14:sparkline>
            <x14:sparkline>
              <xm:f>stack_9p_cp_759_band4!AR39:AR50</xm:f>
              <xm:sqref>AR51</xm:sqref>
            </x14:sparkline>
          </x14:sparklines>
        </x14:sparklineGroup>
        <x14:sparklineGroup displayEmptyCellsAs="gap" xr2:uid="{00000000-0003-0000-0100-00001D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stack_9p_cp_759_band4!AA39:AL39</xm:f>
              <xm:sqref>AP39</xm:sqref>
            </x14:sparkline>
            <x14:sparkline>
              <xm:f>stack_9p_cp_759_band4!AA40:AL40</xm:f>
              <xm:sqref>AP40</xm:sqref>
            </x14:sparkline>
            <x14:sparkline>
              <xm:f>stack_9p_cp_759_band4!AA41:AL41</xm:f>
              <xm:sqref>AP41</xm:sqref>
            </x14:sparkline>
            <x14:sparkline>
              <xm:f>stack_9p_cp_759_band4!AA42:AL42</xm:f>
              <xm:sqref>AP42</xm:sqref>
            </x14:sparkline>
            <x14:sparkline>
              <xm:f>stack_9p_cp_759_band4!AA43:AL43</xm:f>
              <xm:sqref>AP43</xm:sqref>
            </x14:sparkline>
            <x14:sparkline>
              <xm:f>stack_9p_cp_759_band4!AA44:AL44</xm:f>
              <xm:sqref>AP44</xm:sqref>
            </x14:sparkline>
            <x14:sparkline>
              <xm:f>stack_9p_cp_759_band4!AA45:AL45</xm:f>
              <xm:sqref>AP45</xm:sqref>
            </x14:sparkline>
            <x14:sparkline>
              <xm:f>stack_9p_cp_759_band4!AA46:AL46</xm:f>
              <xm:sqref>AP46</xm:sqref>
            </x14:sparkline>
            <x14:sparkline>
              <xm:f>stack_9p_cp_759_band4!AA47:AL47</xm:f>
              <xm:sqref>AP47</xm:sqref>
            </x14:sparkline>
            <x14:sparkline>
              <xm:f>stack_9p_cp_759_band4!AA48:AL48</xm:f>
              <xm:sqref>AP48</xm:sqref>
            </x14:sparkline>
            <x14:sparkline>
              <xm:f>stack_9p_cp_759_band4!AA49:AL49</xm:f>
              <xm:sqref>AP49</xm:sqref>
            </x14:sparkline>
            <x14:sparkline>
              <xm:f>stack_9p_cp_759_band4!AA50:AL50</xm:f>
              <xm:sqref>AP50</xm:sqref>
            </x14:sparkline>
            <x14:sparkline>
              <xm:f>stack_9p_cp_759_band4!AA52:AL52</xm:f>
              <xm:sqref>AP52</xm:sqref>
            </x14:sparkline>
            <x14:sparkline>
              <xm:f>stack_9p_cp_759_band4!AA53:AL53</xm:f>
              <xm:sqref>AP53</xm:sqref>
            </x14:sparkline>
          </x14:sparklines>
        </x14:sparklineGroup>
        <x14:sparklineGroup displayEmptyCellsAs="gap" xr2:uid="{00000000-0003-0000-0100-00001E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stack_9p_cp_759_band4!AU4:AU13</xm:f>
              <xm:sqref>AU14</xm:sqref>
            </x14:sparkline>
            <x14:sparkline>
              <xm:f>stack_9p_cp_759_band4!AV4:AV13</xm:f>
              <xm:sqref>AV14</xm:sqref>
            </x14:sparkline>
            <x14:sparkline>
              <xm:f>stack_9p_cp_759_band4!AW4:AW13</xm:f>
              <xm:sqref>AW14</xm:sqref>
            </x14:sparkline>
            <x14:sparkline>
              <xm:f>stack_9p_cp_759_band4!AX4:AX13</xm:f>
              <xm:sqref>AX14</xm:sqref>
            </x14:sparkline>
            <x14:sparkline>
              <xm:f>stack_9p_cp_759_band4!AY4:AY13</xm:f>
              <xm:sqref>AY14</xm:sqref>
            </x14:sparkline>
            <x14:sparkline>
              <xm:f>stack_9p_cp_759_band4!AZ4:AZ13</xm:f>
              <xm:sqref>AZ14</xm:sqref>
            </x14:sparkline>
            <x14:sparkline>
              <xm:f>stack_9p_cp_759_band4!BA4:BA13</xm:f>
              <xm:sqref>BA14</xm:sqref>
            </x14:sparkline>
            <x14:sparkline>
              <xm:f>stack_9p_cp_759_band4!BB4:BB13</xm:f>
              <xm:sqref>BB14</xm:sqref>
            </x14:sparkline>
            <x14:sparkline>
              <xm:f>stack_9p_cp_759_band4!BC4:BC13</xm:f>
              <xm:sqref>BC14</xm:sqref>
            </x14:sparkline>
            <x14:sparkline>
              <xm:f>stack_9p_cp_759_band4!BD4:BD13</xm:f>
              <xm:sqref>BD14</xm:sqref>
            </x14:sparkline>
            <x14:sparkline>
              <xm:f>stack_9p_cp_759_band4!BE4:BE13</xm:f>
              <xm:sqref>BE14</xm:sqref>
            </x14:sparkline>
            <x14:sparkline>
              <xm:f>stack_9p_cp_759_band4!BF4:BF13</xm:f>
              <xm:sqref>BF14</xm:sqref>
            </x14:sparkline>
            <x14:sparkline>
              <xm:f>stack_9p_cp_759_band4!BG4:BG13</xm:f>
              <xm:sqref>BG14</xm:sqref>
            </x14:sparkline>
          </x14:sparklines>
        </x14:sparklineGroup>
        <x14:sparklineGroup displayEmptyCellsAs="gap" xr2:uid="{00000000-0003-0000-0100-00001F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stack_9p_cp_759_band4!AU4:BD4</xm:f>
              <xm:sqref>BE4</xm:sqref>
            </x14:sparkline>
            <x14:sparkline>
              <xm:f>stack_9p_cp_759_band4!AU5:BD5</xm:f>
              <xm:sqref>BE5</xm:sqref>
            </x14:sparkline>
            <x14:sparkline>
              <xm:f>stack_9p_cp_759_band4!AU6:BD6</xm:f>
              <xm:sqref>BE6</xm:sqref>
            </x14:sparkline>
            <x14:sparkline>
              <xm:f>stack_9p_cp_759_band4!AU7:BD7</xm:f>
              <xm:sqref>BE7</xm:sqref>
            </x14:sparkline>
            <x14:sparkline>
              <xm:f>stack_9p_cp_759_band4!AU8:BD8</xm:f>
              <xm:sqref>BE8</xm:sqref>
            </x14:sparkline>
            <x14:sparkline>
              <xm:f>stack_9p_cp_759_band4!AU9:BD9</xm:f>
              <xm:sqref>BE9</xm:sqref>
            </x14:sparkline>
            <x14:sparkline>
              <xm:f>stack_9p_cp_759_band4!AU10:BD10</xm:f>
              <xm:sqref>BE10</xm:sqref>
            </x14:sparkline>
            <x14:sparkline>
              <xm:f>stack_9p_cp_759_band4!AU11:BD11</xm:f>
              <xm:sqref>BE11</xm:sqref>
            </x14:sparkline>
            <x14:sparkline>
              <xm:f>stack_9p_cp_759_band4!AU12:BD12</xm:f>
              <xm:sqref>BE12</xm:sqref>
            </x14:sparkline>
            <x14:sparkline>
              <xm:f>stack_9p_cp_759_band4!AU13:BD13</xm:f>
              <xm:sqref>BE13</xm:sqref>
            </x14:sparkline>
            <x14:sparkline>
              <xm:f>stack_9p_cp_759_band4!AU15:BD15</xm:f>
              <xm:sqref>BE15</xm:sqref>
            </x14:sparkline>
            <x14:sparkline>
              <xm:f>stack_9p_cp_759_band4!AU16:BD16</xm:f>
              <xm:sqref>BE16</xm:sqref>
            </x14:sparkline>
          </x14:sparklines>
        </x14:sparklineGroup>
        <x14:sparklineGroup displayEmptyCellsAs="gap" xr2:uid="{00000000-0003-0000-0100-00002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stack_9p_cp_759_band4!AU21:BE21</xm:f>
              <xm:sqref>BF21</xm:sqref>
            </x14:sparkline>
            <x14:sparkline>
              <xm:f>stack_9p_cp_759_band4!AU22:BE22</xm:f>
              <xm:sqref>BF22</xm:sqref>
            </x14:sparkline>
            <x14:sparkline>
              <xm:f>stack_9p_cp_759_band4!AU23:BE23</xm:f>
              <xm:sqref>BF23</xm:sqref>
            </x14:sparkline>
            <x14:sparkline>
              <xm:f>stack_9p_cp_759_band4!AU24:BE24</xm:f>
              <xm:sqref>BF24</xm:sqref>
            </x14:sparkline>
            <x14:sparkline>
              <xm:f>stack_9p_cp_759_band4!AU25:BE25</xm:f>
              <xm:sqref>BF25</xm:sqref>
            </x14:sparkline>
            <x14:sparkline>
              <xm:f>stack_9p_cp_759_band4!AU26:BE26</xm:f>
              <xm:sqref>BF26</xm:sqref>
            </x14:sparkline>
            <x14:sparkline>
              <xm:f>stack_9p_cp_759_band4!AU27:BE27</xm:f>
              <xm:sqref>BF27</xm:sqref>
            </x14:sparkline>
            <x14:sparkline>
              <xm:f>stack_9p_cp_759_band4!AU28:BE28</xm:f>
              <xm:sqref>BF28</xm:sqref>
            </x14:sparkline>
            <x14:sparkline>
              <xm:f>stack_9p_cp_759_band4!AU29:BE29</xm:f>
              <xm:sqref>BF29</xm:sqref>
            </x14:sparkline>
            <x14:sparkline>
              <xm:f>stack_9p_cp_759_band4!AU30:BE30</xm:f>
              <xm:sqref>BF30</xm:sqref>
            </x14:sparkline>
            <x14:sparkline>
              <xm:f>stack_9p_cp_759_band4!AU31:BE31</xm:f>
              <xm:sqref>BF31</xm:sqref>
            </x14:sparkline>
            <x14:sparkline>
              <xm:f>stack_9p_cp_759_band4!AU33:BE33</xm:f>
              <xm:sqref>BF33</xm:sqref>
            </x14:sparkline>
            <x14:sparkline>
              <xm:f>stack_9p_cp_759_band4!AU34:BE34</xm:f>
              <xm:sqref>BF34</xm:sqref>
            </x14:sparkline>
          </x14:sparklines>
        </x14:sparklineGroup>
        <x14:sparklineGroup displayEmptyCellsAs="gap" xr2:uid="{00000000-0003-0000-0100-00002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stack_9p_cp_759_band4!AU21:AU31</xm:f>
              <xm:sqref>AU32</xm:sqref>
            </x14:sparkline>
            <x14:sparkline>
              <xm:f>stack_9p_cp_759_band4!AV21:AV31</xm:f>
              <xm:sqref>AV32</xm:sqref>
            </x14:sparkline>
            <x14:sparkline>
              <xm:f>stack_9p_cp_759_band4!AW21:AW31</xm:f>
              <xm:sqref>AW32</xm:sqref>
            </x14:sparkline>
            <x14:sparkline>
              <xm:f>stack_9p_cp_759_band4!AX21:AX31</xm:f>
              <xm:sqref>AX32</xm:sqref>
            </x14:sparkline>
            <x14:sparkline>
              <xm:f>stack_9p_cp_759_band4!AY21:AY31</xm:f>
              <xm:sqref>AY32</xm:sqref>
            </x14:sparkline>
            <x14:sparkline>
              <xm:f>stack_9p_cp_759_band4!AZ21:AZ31</xm:f>
              <xm:sqref>AZ32</xm:sqref>
            </x14:sparkline>
            <x14:sparkline>
              <xm:f>stack_9p_cp_759_band4!BA21:BA31</xm:f>
              <xm:sqref>BA32</xm:sqref>
            </x14:sparkline>
            <x14:sparkline>
              <xm:f>stack_9p_cp_759_band4!BB21:BB31</xm:f>
              <xm:sqref>BB32</xm:sqref>
            </x14:sparkline>
            <x14:sparkline>
              <xm:f>stack_9p_cp_759_band4!BC21:BC31</xm:f>
              <xm:sqref>BC32</xm:sqref>
            </x14:sparkline>
            <x14:sparkline>
              <xm:f>stack_9p_cp_759_band4!BD21:BD31</xm:f>
              <xm:sqref>BD32</xm:sqref>
            </x14:sparkline>
            <x14:sparkline>
              <xm:f>stack_9p_cp_759_band4!BE21:BE31</xm:f>
              <xm:sqref>BE32</xm:sqref>
            </x14:sparkline>
            <x14:sparkline>
              <xm:f>stack_9p_cp_759_band4!BF21:BF31</xm:f>
              <xm:sqref>BF32</xm:sqref>
            </x14:sparkline>
            <x14:sparkline>
              <xm:f>stack_9p_cp_759_band4!BG21:BG31</xm:f>
              <xm:sqref>BG32</xm:sqref>
            </x14:sparkline>
            <x14:sparkline>
              <xm:f>stack_9p_cp_759_band4!BH21:BH31</xm:f>
              <xm:sqref>BH32</xm:sqref>
            </x14:sparkline>
          </x14:sparklines>
        </x14:sparklineGroup>
        <x14:sparklineGroup displayEmptyCellsAs="gap" xr2:uid="{00000000-0003-0000-0100-000022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stack_9p_cp_759_band4!AU39:AU50</xm:f>
              <xm:sqref>AU51</xm:sqref>
            </x14:sparkline>
            <x14:sparkline>
              <xm:f>stack_9p_cp_759_band4!AV39:AV50</xm:f>
              <xm:sqref>AV51</xm:sqref>
            </x14:sparkline>
            <x14:sparkline>
              <xm:f>stack_9p_cp_759_band4!AW39:AW50</xm:f>
              <xm:sqref>AW51</xm:sqref>
            </x14:sparkline>
            <x14:sparkline>
              <xm:f>stack_9p_cp_759_band4!AX39:AX50</xm:f>
              <xm:sqref>AX51</xm:sqref>
            </x14:sparkline>
            <x14:sparkline>
              <xm:f>stack_9p_cp_759_band4!AY39:AY50</xm:f>
              <xm:sqref>AY51</xm:sqref>
            </x14:sparkline>
            <x14:sparkline>
              <xm:f>stack_9p_cp_759_band4!AZ39:AZ50</xm:f>
              <xm:sqref>AZ51</xm:sqref>
            </x14:sparkline>
            <x14:sparkline>
              <xm:f>stack_9p_cp_759_band4!BA39:BA50</xm:f>
              <xm:sqref>BA51</xm:sqref>
            </x14:sparkline>
            <x14:sparkline>
              <xm:f>stack_9p_cp_759_band4!BB39:BB50</xm:f>
              <xm:sqref>BB51</xm:sqref>
            </x14:sparkline>
            <x14:sparkline>
              <xm:f>stack_9p_cp_759_band4!BC39:BC50</xm:f>
              <xm:sqref>BC51</xm:sqref>
            </x14:sparkline>
            <x14:sparkline>
              <xm:f>stack_9p_cp_759_band4!BD39:BD50</xm:f>
              <xm:sqref>BD51</xm:sqref>
            </x14:sparkline>
            <x14:sparkline>
              <xm:f>stack_9p_cp_759_band4!BE39:BE50</xm:f>
              <xm:sqref>BE51</xm:sqref>
            </x14:sparkline>
            <x14:sparkline>
              <xm:f>stack_9p_cp_759_band4!BF39:BF50</xm:f>
              <xm:sqref>BF51</xm:sqref>
            </x14:sparkline>
          </x14:sparklines>
        </x14:sparklineGroup>
        <x14:sparklineGroup displayEmptyCellsAs="gap" xr2:uid="{00000000-0003-0000-0100-000023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stack_9p_cp_759_band4!AU39:BF39</xm:f>
              <xm:sqref>BG39</xm:sqref>
            </x14:sparkline>
            <x14:sparkline>
              <xm:f>stack_9p_cp_759_band4!AU40:BF40</xm:f>
              <xm:sqref>BG40</xm:sqref>
            </x14:sparkline>
            <x14:sparkline>
              <xm:f>stack_9p_cp_759_band4!AU41:BF41</xm:f>
              <xm:sqref>BG41</xm:sqref>
            </x14:sparkline>
            <x14:sparkline>
              <xm:f>stack_9p_cp_759_band4!AU42:BF42</xm:f>
              <xm:sqref>BG42</xm:sqref>
            </x14:sparkline>
            <x14:sparkline>
              <xm:f>stack_9p_cp_759_band4!AU43:BF43</xm:f>
              <xm:sqref>BG43</xm:sqref>
            </x14:sparkline>
            <x14:sparkline>
              <xm:f>stack_9p_cp_759_band4!AU44:BF44</xm:f>
              <xm:sqref>BG44</xm:sqref>
            </x14:sparkline>
            <x14:sparkline>
              <xm:f>stack_9p_cp_759_band4!AU45:BF45</xm:f>
              <xm:sqref>BG45</xm:sqref>
            </x14:sparkline>
            <x14:sparkline>
              <xm:f>stack_9p_cp_759_band4!AU46:BF46</xm:f>
              <xm:sqref>BG46</xm:sqref>
            </x14:sparkline>
            <x14:sparkline>
              <xm:f>stack_9p_cp_759_band4!AU47:BF47</xm:f>
              <xm:sqref>BG47</xm:sqref>
            </x14:sparkline>
            <x14:sparkline>
              <xm:f>stack_9p_cp_759_band4!AU48:BF48</xm:f>
              <xm:sqref>BG48</xm:sqref>
            </x14:sparkline>
            <x14:sparkline>
              <xm:f>stack_9p_cp_759_band4!AU49:BF49</xm:f>
              <xm:sqref>BG49</xm:sqref>
            </x14:sparkline>
            <x14:sparkline>
              <xm:f>stack_9p_cp_759_band4!AU50:BF50</xm:f>
              <xm:sqref>BG50</xm:sqref>
            </x14:sparkline>
            <x14:sparkline>
              <xm:f>stack_9p_cp_759_band4!AU52:BF52</xm:f>
              <xm:sqref>BG52</xm:sqref>
            </x14:sparkline>
            <x14:sparkline>
              <xm:f>stack_9p_cp_759_band4!AU53:BF53</xm:f>
              <xm:sqref>BG53</xm:sqref>
            </x14:sparkline>
          </x14:sparklines>
        </x14:sparklineGroup>
        <x14:sparklineGroup displayEmptyCellsAs="gap" xr2:uid="{00000000-0003-0000-0100-000024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stack_9p_cp_759_band4!BG39:BG50</xm:f>
              <xm:sqref>BG51</xm:sqref>
            </x14:sparkline>
            <x14:sparkline>
              <xm:f>stack_9p_cp_759_band4!BH39:BH50</xm:f>
              <xm:sqref>BH51</xm:sqref>
            </x14:sparkline>
            <x14:sparkline>
              <xm:f>stack_9p_cp_759_band4!BI39:BI50</xm:f>
              <xm:sqref>BI51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80"/>
  <sheetViews>
    <sheetView zoomScaleNormal="100" workbookViewId="0">
      <selection activeCell="AP31" sqref="AP31"/>
    </sheetView>
  </sheetViews>
  <sheetFormatPr baseColWidth="10" defaultColWidth="7.5703125" defaultRowHeight="15" x14ac:dyDescent="0.25"/>
  <cols>
    <col min="1" max="1" width="7.5703125" style="1"/>
    <col min="2" max="24" width="4.140625" customWidth="1"/>
    <col min="25" max="25" width="7.5703125" style="111"/>
    <col min="27" max="44" width="7.5703125" customWidth="1"/>
    <col min="45" max="45" width="8.140625" style="112" customWidth="1"/>
  </cols>
  <sheetData>
    <row r="1" spans="1:59" x14ac:dyDescent="0.25">
      <c r="A1" s="60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2" spans="1:59" ht="15.75" thickBot="1" x14ac:dyDescent="0.3">
      <c r="A2" s="60"/>
      <c r="B2" s="61" t="s">
        <v>23</v>
      </c>
      <c r="C2" s="62"/>
      <c r="D2" s="62"/>
      <c r="E2" s="62"/>
      <c r="F2" s="141" t="s">
        <v>71</v>
      </c>
      <c r="G2" s="141"/>
      <c r="H2" s="141"/>
      <c r="I2" s="141"/>
      <c r="J2" s="141"/>
      <c r="K2" s="141"/>
      <c r="L2" s="141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AD2" s="141"/>
      <c r="AE2" s="141"/>
      <c r="AF2" s="141"/>
      <c r="AG2" s="141"/>
      <c r="AX2" s="141"/>
      <c r="AY2" s="141"/>
      <c r="AZ2" s="141"/>
      <c r="BA2" s="141"/>
    </row>
    <row r="3" spans="1:59" ht="15.75" thickBot="1" x14ac:dyDescent="0.3">
      <c r="A3" s="77"/>
      <c r="B3" s="64" t="s">
        <v>0</v>
      </c>
      <c r="C3" s="64" t="s">
        <v>1</v>
      </c>
      <c r="D3" s="64" t="s">
        <v>2</v>
      </c>
      <c r="E3" s="64" t="s">
        <v>3</v>
      </c>
      <c r="F3" s="64" t="s">
        <v>4</v>
      </c>
      <c r="G3" s="64" t="s">
        <v>5</v>
      </c>
      <c r="H3" s="64" t="s">
        <v>6</v>
      </c>
      <c r="I3" s="64" t="s">
        <v>7</v>
      </c>
      <c r="J3" s="64" t="s">
        <v>8</v>
      </c>
      <c r="K3" s="64" t="s">
        <v>9</v>
      </c>
      <c r="L3" s="64" t="s">
        <v>10</v>
      </c>
      <c r="M3" s="64" t="s">
        <v>11</v>
      </c>
      <c r="N3" s="64" t="s">
        <v>12</v>
      </c>
      <c r="O3" s="64" t="s">
        <v>13</v>
      </c>
      <c r="P3" s="64" t="s">
        <v>14</v>
      </c>
      <c r="Q3" s="64" t="s">
        <v>15</v>
      </c>
      <c r="R3" s="65" t="s">
        <v>16</v>
      </c>
      <c r="S3" s="62"/>
      <c r="T3" s="62"/>
      <c r="U3" s="62"/>
      <c r="V3" s="62"/>
      <c r="W3" s="62"/>
      <c r="X3" s="62"/>
      <c r="Z3" s="101" t="s">
        <v>56</v>
      </c>
      <c r="AA3" s="91" t="s">
        <v>0</v>
      </c>
      <c r="AB3" s="91" t="s">
        <v>1</v>
      </c>
      <c r="AC3" s="91" t="s">
        <v>2</v>
      </c>
      <c r="AD3" s="91" t="s">
        <v>4</v>
      </c>
      <c r="AE3" s="91" t="s">
        <v>5</v>
      </c>
      <c r="AF3" s="91" t="s">
        <v>7</v>
      </c>
      <c r="AG3" s="91" t="s">
        <v>9</v>
      </c>
      <c r="AH3" s="91" t="s">
        <v>10</v>
      </c>
      <c r="AI3" s="91" t="s">
        <v>11</v>
      </c>
      <c r="AJ3" s="92" t="s">
        <v>16</v>
      </c>
      <c r="AL3" s="107" t="s">
        <v>24</v>
      </c>
      <c r="AM3" s="108" t="s">
        <v>25</v>
      </c>
      <c r="AT3" s="101" t="s">
        <v>51</v>
      </c>
      <c r="AU3" s="91" t="s">
        <v>0</v>
      </c>
      <c r="AV3" s="91" t="s">
        <v>1</v>
      </c>
      <c r="AW3" s="91" t="s">
        <v>2</v>
      </c>
      <c r="AX3" s="91" t="s">
        <v>4</v>
      </c>
      <c r="AY3" s="91" t="s">
        <v>5</v>
      </c>
      <c r="AZ3" s="91" t="s">
        <v>7</v>
      </c>
      <c r="BA3" s="91" t="s">
        <v>9</v>
      </c>
      <c r="BB3" s="91" t="s">
        <v>10</v>
      </c>
      <c r="BC3" s="91" t="s">
        <v>11</v>
      </c>
      <c r="BD3" s="91" t="s">
        <v>16</v>
      </c>
      <c r="BF3" s="109" t="s">
        <v>24</v>
      </c>
      <c r="BG3" s="110" t="s">
        <v>25</v>
      </c>
    </row>
    <row r="4" spans="1:59" ht="15.75" thickBot="1" x14ac:dyDescent="0.3">
      <c r="A4" s="78" t="s">
        <v>0</v>
      </c>
      <c r="B4" s="69">
        <v>0.28303216032070799</v>
      </c>
      <c r="C4" s="69">
        <v>1.2865356091106599E-2</v>
      </c>
      <c r="D4" s="69">
        <v>0.25836446467040303</v>
      </c>
      <c r="E4" s="69">
        <v>0</v>
      </c>
      <c r="F4" s="69">
        <v>0.59230449573608401</v>
      </c>
      <c r="G4" s="69">
        <v>-0.232800511608933</v>
      </c>
      <c r="H4" s="69">
        <v>0</v>
      </c>
      <c r="I4" s="69">
        <v>-0.17235751483364001</v>
      </c>
      <c r="J4" s="69">
        <v>0</v>
      </c>
      <c r="K4" s="69">
        <v>0.36742807051401</v>
      </c>
      <c r="L4" s="69">
        <v>0.50744674747777696</v>
      </c>
      <c r="M4" s="69">
        <v>0.13566675516033599</v>
      </c>
      <c r="N4" s="69">
        <v>0</v>
      </c>
      <c r="O4" s="69">
        <v>0</v>
      </c>
      <c r="P4" s="69">
        <v>0</v>
      </c>
      <c r="Q4" s="69">
        <v>0</v>
      </c>
      <c r="R4" s="70">
        <v>-0.24115531167022999</v>
      </c>
      <c r="S4" s="62"/>
      <c r="T4" s="62"/>
      <c r="U4" s="62"/>
      <c r="V4" s="62"/>
      <c r="W4" s="62"/>
      <c r="X4" s="62"/>
      <c r="Z4" s="59" t="s">
        <v>34</v>
      </c>
      <c r="AA4" s="2">
        <f t="shared" ref="AA4:AC4" si="0">1/B4</f>
        <v>3.533167392945328</v>
      </c>
      <c r="AB4" s="7">
        <f t="shared" si="0"/>
        <v>77.728124501059654</v>
      </c>
      <c r="AC4" s="7">
        <f t="shared" si="0"/>
        <v>3.8705013140088962</v>
      </c>
      <c r="AD4" s="7">
        <f t="shared" ref="AD4:AD13" si="1">1/F4</f>
        <v>1.6883207998569285</v>
      </c>
      <c r="AE4" s="7">
        <f t="shared" ref="AE4:AE13" si="2">1/G4</f>
        <v>-4.2955232060651021</v>
      </c>
      <c r="AF4" s="7">
        <f t="shared" ref="AF4:AF13" si="3">1/I4</f>
        <v>-5.8018938191653726</v>
      </c>
      <c r="AG4" s="7">
        <f t="shared" ref="AG4:AG13" si="4">1/K4</f>
        <v>2.7216211287315626</v>
      </c>
      <c r="AH4" s="7">
        <f t="shared" ref="AH4:AH13" si="5">1/L4</f>
        <v>1.9706501321969629</v>
      </c>
      <c r="AI4" s="7">
        <f t="shared" ref="AI4:AI13" si="6">1/M4</f>
        <v>7.3710025629946188</v>
      </c>
      <c r="AJ4" s="8">
        <f t="shared" ref="AJ4:AJ13" si="7">1/R4</f>
        <v>-4.1467052625714462</v>
      </c>
      <c r="AL4" s="2">
        <f t="shared" ref="AL4:AL13" si="8">+SUM(AA4,AB4,AC4,AD4,AE4,AF4,AG4,AH4,AI4,AJ4)</f>
        <v>84.639265543992025</v>
      </c>
      <c r="AM4" s="8">
        <f t="shared" ref="AM4:AM13" si="9">+SUMSQ(AA4,AB4,AC4,AD4,AE4,AF4,AG4,AH4,AI4,AJ4)</f>
        <v>6206.9068361566869</v>
      </c>
      <c r="AT4" s="59" t="s">
        <v>34</v>
      </c>
      <c r="AU4" s="2">
        <f t="shared" ref="AU4:AU13" si="10">+LN(ABS(AA4))</f>
        <v>1.2621947470863002</v>
      </c>
      <c r="AV4" s="7">
        <f t="shared" ref="AV4:AV13" si="11">+LN(ABS(AB4))</f>
        <v>4.353217154571511</v>
      </c>
      <c r="AW4" s="7">
        <f t="shared" ref="AW4:AW13" si="12">+LN(ABS(AC4))</f>
        <v>1.3533840371558936</v>
      </c>
      <c r="AX4" s="7">
        <f t="shared" ref="AX4:AX13" si="13">+LN(ABS(AD4))</f>
        <v>0.52373442542567028</v>
      </c>
      <c r="AY4" s="7">
        <f t="shared" ref="AY4:AY13" si="14">+LN(ABS(AE4))</f>
        <v>1.4575733654943952</v>
      </c>
      <c r="AZ4" s="7">
        <f t="shared" ref="AZ4:AZ13" si="15">+LN(ABS(AF4))</f>
        <v>1.7581843848018954</v>
      </c>
      <c r="BA4" s="7">
        <f t="shared" ref="BA4:BA13" si="16">+LN(ABS(AG4))</f>
        <v>1.0012277059786652</v>
      </c>
      <c r="BB4" s="7">
        <f t="shared" ref="BB4:BB13" si="17">+LN(ABS(AH4))</f>
        <v>0.67836350465011741</v>
      </c>
      <c r="BC4" s="7">
        <f t="shared" ref="BC4:BC13" si="18">+LN(ABS(AI4))</f>
        <v>1.9975537299203756</v>
      </c>
      <c r="BD4" s="8">
        <f t="shared" ref="BD4:BD13" si="19">+LN(ABS(AJ4))</f>
        <v>1.4223141062936862</v>
      </c>
      <c r="BF4" s="10">
        <f t="shared" ref="BF4:BF13" si="20">+SUM(AU4,AV4,AW4,AX4,AY4,AZ4,BA4,BB4,BC4,BD4)</f>
        <v>15.807747161378511</v>
      </c>
      <c r="BG4">
        <f t="shared" ref="BG4:BG13" si="21">+SUMSQ(AU4,AV4,AW4,AX4,AY4,AZ4,BA4,BB4,BC4,BD4)</f>
        <v>35.341146006133449</v>
      </c>
    </row>
    <row r="5" spans="1:59" ht="15.75" thickBot="1" x14ac:dyDescent="0.3">
      <c r="A5" s="78" t="s">
        <v>1</v>
      </c>
      <c r="B5" s="69">
        <v>0.306914871688659</v>
      </c>
      <c r="C5" s="69">
        <v>0.22562890715693401</v>
      </c>
      <c r="D5" s="69">
        <v>-4.7061136596378998E-2</v>
      </c>
      <c r="E5" s="69">
        <v>0</v>
      </c>
      <c r="F5" s="69">
        <v>-0.57455150920397002</v>
      </c>
      <c r="G5" s="69">
        <v>0.11451404216258999</v>
      </c>
      <c r="H5" s="69">
        <v>0</v>
      </c>
      <c r="I5" s="69">
        <v>-0.389721595738865</v>
      </c>
      <c r="J5" s="69">
        <v>0</v>
      </c>
      <c r="K5" s="69">
        <v>0.35696466903463298</v>
      </c>
      <c r="L5" s="69">
        <v>5.23101780570236E-2</v>
      </c>
      <c r="M5" s="69">
        <v>0.47685389407544099</v>
      </c>
      <c r="N5" s="69">
        <v>0</v>
      </c>
      <c r="O5" s="69">
        <v>0</v>
      </c>
      <c r="P5" s="69">
        <v>0</v>
      </c>
      <c r="Q5" s="69">
        <v>0</v>
      </c>
      <c r="R5" s="70">
        <v>-0.17628875003727601</v>
      </c>
      <c r="S5" s="62"/>
      <c r="T5" s="62"/>
      <c r="U5" s="62"/>
      <c r="V5" s="62"/>
      <c r="W5" s="62"/>
      <c r="X5" s="62"/>
      <c r="Z5" s="59" t="s">
        <v>35</v>
      </c>
      <c r="AA5" s="15">
        <f t="shared" ref="AA5:AC12" si="22">1/B5</f>
        <v>3.2582324684951121</v>
      </c>
      <c r="AB5" s="3">
        <f t="shared" si="22"/>
        <v>4.4320562138984245</v>
      </c>
      <c r="AC5" s="3">
        <f t="shared" si="22"/>
        <v>-21.248955557034773</v>
      </c>
      <c r="AD5" s="3">
        <f t="shared" si="1"/>
        <v>-1.7404879875530752</v>
      </c>
      <c r="AE5" s="3">
        <f t="shared" si="2"/>
        <v>8.7325535027413856</v>
      </c>
      <c r="AF5" s="3">
        <f t="shared" si="3"/>
        <v>-2.5659342744507678</v>
      </c>
      <c r="AG5" s="3">
        <f t="shared" si="4"/>
        <v>2.8013976921143962</v>
      </c>
      <c r="AH5" s="3">
        <f t="shared" si="5"/>
        <v>19.116738599319902</v>
      </c>
      <c r="AI5" s="3">
        <f t="shared" si="6"/>
        <v>2.0970783974384286</v>
      </c>
      <c r="AJ5" s="4">
        <f t="shared" si="7"/>
        <v>-5.6725117160825711</v>
      </c>
      <c r="AL5" s="15">
        <f t="shared" si="8"/>
        <v>9.2101673388864604</v>
      </c>
      <c r="AM5" s="4">
        <f t="shared" si="9"/>
        <v>977.52077185881717</v>
      </c>
      <c r="AT5" s="59" t="s">
        <v>35</v>
      </c>
      <c r="AU5" s="15">
        <f t="shared" si="10"/>
        <v>1.1811848607635946</v>
      </c>
      <c r="AV5" s="3">
        <f t="shared" si="11"/>
        <v>1.4888636330058873</v>
      </c>
      <c r="AW5" s="3">
        <f t="shared" si="12"/>
        <v>3.0563077439053252</v>
      </c>
      <c r="AX5" s="3">
        <f t="shared" si="13"/>
        <v>0.5541655265236638</v>
      </c>
      <c r="AY5" s="3">
        <f t="shared" si="14"/>
        <v>2.1670578245328018</v>
      </c>
      <c r="AZ5" s="3">
        <f t="shared" si="15"/>
        <v>0.94232265185556707</v>
      </c>
      <c r="BA5" s="3">
        <f t="shared" si="16"/>
        <v>1.0301184683895279</v>
      </c>
      <c r="BB5" s="3">
        <f t="shared" si="17"/>
        <v>2.9505643177242482</v>
      </c>
      <c r="BC5" s="3">
        <f t="shared" si="18"/>
        <v>0.74054513674238687</v>
      </c>
      <c r="BD5" s="4">
        <f t="shared" si="19"/>
        <v>1.7356320030875445</v>
      </c>
      <c r="BF5" s="10">
        <f t="shared" si="20"/>
        <v>15.846762166530549</v>
      </c>
      <c r="BG5">
        <f t="shared" si="21"/>
        <v>32.171940045935692</v>
      </c>
    </row>
    <row r="6" spans="1:59" ht="15.75" thickBot="1" x14ac:dyDescent="0.3">
      <c r="A6" s="78" t="s">
        <v>2</v>
      </c>
      <c r="B6" s="69">
        <v>0.30915065306213901</v>
      </c>
      <c r="C6" s="69">
        <v>0.187869961008546</v>
      </c>
      <c r="D6" s="69">
        <v>0.59541899219920402</v>
      </c>
      <c r="E6" s="69">
        <v>0</v>
      </c>
      <c r="F6" s="69">
        <v>-0.357899314183312</v>
      </c>
      <c r="G6" s="69">
        <v>-0.344057490405139</v>
      </c>
      <c r="H6" s="69">
        <v>0</v>
      </c>
      <c r="I6" s="69">
        <v>0.38368344962543599</v>
      </c>
      <c r="J6" s="69">
        <v>0</v>
      </c>
      <c r="K6" s="69">
        <v>-0.31195232313895199</v>
      </c>
      <c r="L6" s="69">
        <v>0.14162600526824701</v>
      </c>
      <c r="M6" s="69">
        <v>-4.5947392780633201E-2</v>
      </c>
      <c r="N6" s="69">
        <v>0</v>
      </c>
      <c r="O6" s="69">
        <v>0</v>
      </c>
      <c r="P6" s="69">
        <v>0</v>
      </c>
      <c r="Q6" s="69">
        <v>0</v>
      </c>
      <c r="R6" s="70">
        <v>-0.31084364065144499</v>
      </c>
      <c r="S6" s="62"/>
      <c r="T6" s="62"/>
      <c r="U6" s="62"/>
      <c r="V6" s="62"/>
      <c r="W6" s="62"/>
      <c r="X6" s="62"/>
      <c r="Z6" s="59" t="s">
        <v>36</v>
      </c>
      <c r="AA6" s="15">
        <f t="shared" si="22"/>
        <v>3.2346688907010037</v>
      </c>
      <c r="AB6" s="3">
        <f t="shared" si="22"/>
        <v>5.322830720950174</v>
      </c>
      <c r="AC6" s="3">
        <f t="shared" si="22"/>
        <v>1.6794895915336185</v>
      </c>
      <c r="AD6" s="3">
        <f t="shared" si="1"/>
        <v>-2.7940819117854225</v>
      </c>
      <c r="AE6" s="3">
        <f t="shared" si="2"/>
        <v>-2.9064910019033947</v>
      </c>
      <c r="AF6" s="3">
        <f t="shared" si="3"/>
        <v>2.6063151824146491</v>
      </c>
      <c r="AG6" s="3">
        <f t="shared" si="4"/>
        <v>-3.2056180570726927</v>
      </c>
      <c r="AH6" s="3">
        <f t="shared" si="5"/>
        <v>7.060850146171588</v>
      </c>
      <c r="AI6" s="3">
        <f t="shared" si="6"/>
        <v>-21.764020534838689</v>
      </c>
      <c r="AJ6" s="4">
        <f t="shared" si="7"/>
        <v>-3.2170514986385692</v>
      </c>
      <c r="AL6" s="15">
        <f t="shared" si="8"/>
        <v>-13.983108472467734</v>
      </c>
      <c r="AM6" s="4">
        <f t="shared" si="9"/>
        <v>608.81735960872129</v>
      </c>
      <c r="AT6" s="59" t="s">
        <v>36</v>
      </c>
      <c r="AU6" s="15">
        <f t="shared" si="10"/>
        <v>1.1739265705355435</v>
      </c>
      <c r="AV6" s="3">
        <f t="shared" si="11"/>
        <v>1.672005252247817</v>
      </c>
      <c r="AW6" s="3">
        <f t="shared" si="12"/>
        <v>0.51848993269085097</v>
      </c>
      <c r="AX6" s="3">
        <f t="shared" si="13"/>
        <v>1.0275035774363237</v>
      </c>
      <c r="AY6" s="3">
        <f t="shared" si="14"/>
        <v>1.066946512301524</v>
      </c>
      <c r="AZ6" s="3">
        <f t="shared" si="15"/>
        <v>0.95793741629142259</v>
      </c>
      <c r="BA6" s="3">
        <f t="shared" si="16"/>
        <v>1.1649049133014384</v>
      </c>
      <c r="BB6" s="3">
        <f t="shared" si="17"/>
        <v>1.9545654615603265</v>
      </c>
      <c r="BC6" s="3">
        <f t="shared" si="18"/>
        <v>3.0802581721464231</v>
      </c>
      <c r="BD6" s="4">
        <f t="shared" si="19"/>
        <v>1.1684652564093205</v>
      </c>
      <c r="BF6" s="10">
        <f t="shared" si="20"/>
        <v>13.785003064920989</v>
      </c>
      <c r="BG6">
        <f t="shared" si="21"/>
        <v>23.584950585212194</v>
      </c>
    </row>
    <row r="7" spans="1:59" ht="15.75" thickBot="1" x14ac:dyDescent="0.3">
      <c r="A7" s="78" t="s">
        <v>4</v>
      </c>
      <c r="B7" s="69">
        <v>0.30271826887460601</v>
      </c>
      <c r="C7" s="69">
        <v>0.160837148330609</v>
      </c>
      <c r="D7" s="69">
        <v>0.29900923429552401</v>
      </c>
      <c r="E7" s="69">
        <v>0</v>
      </c>
      <c r="F7" s="69">
        <v>0.20917480029214999</v>
      </c>
      <c r="G7" s="69">
        <v>2.8127933818579701E-2</v>
      </c>
      <c r="H7" s="69">
        <v>0</v>
      </c>
      <c r="I7" s="69">
        <v>-0.35160674296773498</v>
      </c>
      <c r="J7" s="69">
        <v>0</v>
      </c>
      <c r="K7" s="69">
        <v>2.4089812730685001E-2</v>
      </c>
      <c r="L7" s="69">
        <v>-0.68711054045998199</v>
      </c>
      <c r="M7" s="69">
        <v>-0.22450339164866401</v>
      </c>
      <c r="N7" s="69">
        <v>0</v>
      </c>
      <c r="O7" s="69">
        <v>0</v>
      </c>
      <c r="P7" s="69">
        <v>0</v>
      </c>
      <c r="Q7" s="69">
        <v>0</v>
      </c>
      <c r="R7" s="70">
        <v>-0.35036482028635002</v>
      </c>
      <c r="S7" s="62"/>
      <c r="T7" s="62"/>
      <c r="U7" s="62"/>
      <c r="V7" s="62"/>
      <c r="W7" s="62"/>
      <c r="X7" s="62"/>
      <c r="Z7" s="59" t="s">
        <v>38</v>
      </c>
      <c r="AA7" s="15">
        <f t="shared" si="22"/>
        <v>3.3034015545795379</v>
      </c>
      <c r="AB7" s="3">
        <f t="shared" si="22"/>
        <v>6.2174691007605327</v>
      </c>
      <c r="AC7" s="3">
        <f t="shared" si="22"/>
        <v>3.3443783178002318</v>
      </c>
      <c r="AD7" s="3">
        <f t="shared" si="1"/>
        <v>4.7806905927641443</v>
      </c>
      <c r="AE7" s="3">
        <f t="shared" si="2"/>
        <v>35.551847016201997</v>
      </c>
      <c r="AF7" s="3">
        <f t="shared" si="3"/>
        <v>-2.844086525643692</v>
      </c>
      <c r="AG7" s="3">
        <f t="shared" si="4"/>
        <v>41.51132311320233</v>
      </c>
      <c r="AH7" s="3">
        <f t="shared" si="5"/>
        <v>-1.455369902098367</v>
      </c>
      <c r="AI7" s="3">
        <f t="shared" si="6"/>
        <v>-4.4542756911438888</v>
      </c>
      <c r="AJ7" s="4">
        <f t="shared" si="7"/>
        <v>-2.8541678333535572</v>
      </c>
      <c r="AL7" s="15">
        <f t="shared" si="8"/>
        <v>83.101209743069262</v>
      </c>
      <c r="AM7" s="4">
        <f t="shared" si="9"/>
        <v>3108.92680126909</v>
      </c>
      <c r="AT7" s="59" t="s">
        <v>38</v>
      </c>
      <c r="AU7" s="15">
        <f t="shared" si="10"/>
        <v>1.1949527117045902</v>
      </c>
      <c r="AV7" s="3">
        <f t="shared" si="11"/>
        <v>1.8273629269622103</v>
      </c>
      <c r="AW7" s="3">
        <f t="shared" si="12"/>
        <v>1.207280822136831</v>
      </c>
      <c r="AX7" s="3">
        <f t="shared" si="13"/>
        <v>1.5645850115414588</v>
      </c>
      <c r="AY7" s="3">
        <f t="shared" si="14"/>
        <v>3.5709921103483322</v>
      </c>
      <c r="AZ7" s="3">
        <f t="shared" si="15"/>
        <v>1.0452419354035449</v>
      </c>
      <c r="BA7" s="3">
        <f t="shared" si="16"/>
        <v>3.7259662361221855</v>
      </c>
      <c r="BB7" s="3">
        <f t="shared" si="17"/>
        <v>0.37526009655923165</v>
      </c>
      <c r="BC7" s="3">
        <f t="shared" si="18"/>
        <v>1.4938644643475141</v>
      </c>
      <c r="BD7" s="4">
        <f t="shared" si="19"/>
        <v>1.0487803236863602</v>
      </c>
      <c r="BF7" s="10">
        <f t="shared" si="20"/>
        <v>17.054286638812258</v>
      </c>
      <c r="BG7">
        <f t="shared" si="21"/>
        <v>39.872351585565923</v>
      </c>
    </row>
    <row r="8" spans="1:59" ht="15.75" thickBot="1" x14ac:dyDescent="0.3">
      <c r="A8" s="78" t="s">
        <v>5</v>
      </c>
      <c r="B8" s="69">
        <v>0.30734972630287499</v>
      </c>
      <c r="C8" s="69">
        <v>5.8875979265070197E-2</v>
      </c>
      <c r="D8" s="69">
        <v>0.21720368836633999</v>
      </c>
      <c r="E8" s="69">
        <v>0</v>
      </c>
      <c r="F8" s="69">
        <v>0.10806083405059</v>
      </c>
      <c r="G8" s="69">
        <v>0.61792395769005504</v>
      </c>
      <c r="H8" s="69">
        <v>0</v>
      </c>
      <c r="I8" s="69">
        <v>0.24062952234678101</v>
      </c>
      <c r="J8" s="69">
        <v>0</v>
      </c>
      <c r="K8" s="69">
        <v>0.18197906650697701</v>
      </c>
      <c r="L8" s="69">
        <v>-3.4194549388538303E-2</v>
      </c>
      <c r="M8" s="69">
        <v>-0.16127217490440601</v>
      </c>
      <c r="N8" s="69">
        <v>0</v>
      </c>
      <c r="O8" s="69">
        <v>0</v>
      </c>
      <c r="P8" s="69">
        <v>0</v>
      </c>
      <c r="Q8" s="69">
        <v>0</v>
      </c>
      <c r="R8" s="70">
        <v>-0.33968653886022498</v>
      </c>
      <c r="S8" s="62"/>
      <c r="T8" s="62"/>
      <c r="U8" s="62"/>
      <c r="V8" s="62"/>
      <c r="W8" s="62"/>
      <c r="X8" s="62"/>
      <c r="Z8" s="59" t="s">
        <v>39</v>
      </c>
      <c r="AA8" s="15">
        <f t="shared" si="22"/>
        <v>3.2536225492342203</v>
      </c>
      <c r="AB8" s="3">
        <f t="shared" si="22"/>
        <v>16.98485549595398</v>
      </c>
      <c r="AC8" s="3">
        <f t="shared" si="22"/>
        <v>4.603973383331228</v>
      </c>
      <c r="AD8" s="3">
        <f t="shared" si="1"/>
        <v>9.2540466560885299</v>
      </c>
      <c r="AE8" s="3">
        <f t="shared" si="2"/>
        <v>1.6183221050988781</v>
      </c>
      <c r="AF8" s="3">
        <f t="shared" si="3"/>
        <v>4.1557660516769808</v>
      </c>
      <c r="AG8" s="3">
        <f t="shared" si="4"/>
        <v>5.4951375407877494</v>
      </c>
      <c r="AH8" s="3">
        <f t="shared" si="5"/>
        <v>-29.24442690083206</v>
      </c>
      <c r="AI8" s="3">
        <f t="shared" si="6"/>
        <v>-6.2006976751739682</v>
      </c>
      <c r="AJ8" s="4">
        <f t="shared" si="7"/>
        <v>-2.9438905743965389</v>
      </c>
      <c r="AL8" s="15">
        <f t="shared" si="8"/>
        <v>6.9767086317690037</v>
      </c>
      <c r="AM8" s="4">
        <f t="shared" si="9"/>
        <v>1358.3428689741452</v>
      </c>
      <c r="AT8" s="59" t="s">
        <v>39</v>
      </c>
      <c r="AU8" s="15">
        <f t="shared" si="10"/>
        <v>1.1797690061358597</v>
      </c>
      <c r="AV8" s="3">
        <f t="shared" si="11"/>
        <v>2.8323220938315212</v>
      </c>
      <c r="AW8" s="3">
        <f t="shared" si="12"/>
        <v>1.5269197096377183</v>
      </c>
      <c r="AX8" s="3">
        <f t="shared" si="13"/>
        <v>2.2250609321933572</v>
      </c>
      <c r="AY8" s="3">
        <f t="shared" si="14"/>
        <v>0.48138987490417523</v>
      </c>
      <c r="AZ8" s="3">
        <f t="shared" si="15"/>
        <v>1.424496779948256</v>
      </c>
      <c r="BA8" s="3">
        <f t="shared" si="16"/>
        <v>1.7038636177129902</v>
      </c>
      <c r="BB8" s="3">
        <f t="shared" si="17"/>
        <v>3.3756890222192024</v>
      </c>
      <c r="BC8" s="3">
        <f t="shared" si="18"/>
        <v>1.8246618139740827</v>
      </c>
      <c r="BD8" s="4">
        <f t="shared" si="19"/>
        <v>1.0797320311529297</v>
      </c>
      <c r="BF8" s="10">
        <f t="shared" si="20"/>
        <v>17.653904881710091</v>
      </c>
      <c r="BG8">
        <f t="shared" si="21"/>
        <v>37.750850187411544</v>
      </c>
    </row>
    <row r="9" spans="1:59" ht="15.75" thickBot="1" x14ac:dyDescent="0.3">
      <c r="A9" s="78" t="s">
        <v>7</v>
      </c>
      <c r="B9" s="69">
        <v>0.297914410960334</v>
      </c>
      <c r="C9" s="69">
        <v>0.11393600875134501</v>
      </c>
      <c r="D9" s="69">
        <v>-0.37152623711532101</v>
      </c>
      <c r="E9" s="69">
        <v>0</v>
      </c>
      <c r="F9" s="69">
        <v>-0.159471691518625</v>
      </c>
      <c r="G9" s="69">
        <v>-0.37044677325184</v>
      </c>
      <c r="H9" s="69">
        <v>0</v>
      </c>
      <c r="I9" s="69">
        <v>-0.249331857667145</v>
      </c>
      <c r="J9" s="69">
        <v>0</v>
      </c>
      <c r="K9" s="69">
        <v>5.9080169298859099E-2</v>
      </c>
      <c r="L9" s="69">
        <v>0.13370117530772599</v>
      </c>
      <c r="M9" s="69">
        <v>-0.64968658749385899</v>
      </c>
      <c r="N9" s="69">
        <v>0</v>
      </c>
      <c r="O9" s="69">
        <v>0</v>
      </c>
      <c r="P9" s="69">
        <v>0</v>
      </c>
      <c r="Q9" s="69">
        <v>0</v>
      </c>
      <c r="R9" s="70">
        <v>-0.45590682371964802</v>
      </c>
      <c r="S9" s="62"/>
      <c r="T9" s="62"/>
      <c r="U9" s="62"/>
      <c r="V9" s="62"/>
      <c r="W9" s="62"/>
      <c r="X9" s="62"/>
      <c r="Z9" s="59" t="s">
        <v>41</v>
      </c>
      <c r="AA9" s="15">
        <f t="shared" si="22"/>
        <v>3.3566687720022568</v>
      </c>
      <c r="AB9" s="3">
        <f t="shared" si="22"/>
        <v>8.7768565088356674</v>
      </c>
      <c r="AC9" s="3">
        <f t="shared" si="22"/>
        <v>-2.6915999466535712</v>
      </c>
      <c r="AD9" s="3">
        <f t="shared" si="1"/>
        <v>-6.2707054178528487</v>
      </c>
      <c r="AE9" s="3">
        <f t="shared" si="2"/>
        <v>-2.6994431378679393</v>
      </c>
      <c r="AF9" s="3">
        <f t="shared" si="3"/>
        <v>-4.0107189243942818</v>
      </c>
      <c r="AG9" s="3">
        <f t="shared" si="4"/>
        <v>16.926153256966227</v>
      </c>
      <c r="AH9" s="3">
        <f t="shared" si="5"/>
        <v>7.4793658148359938</v>
      </c>
      <c r="AI9" s="3">
        <f t="shared" si="6"/>
        <v>-1.5392037010606321</v>
      </c>
      <c r="AJ9" s="4">
        <f t="shared" si="7"/>
        <v>-2.1934306484847279</v>
      </c>
      <c r="AL9" s="15">
        <f t="shared" si="8"/>
        <v>17.133942576326145</v>
      </c>
      <c r="AM9" s="4">
        <f t="shared" si="9"/>
        <v>507.85561479053405</v>
      </c>
      <c r="AT9" s="59" t="s">
        <v>41</v>
      </c>
      <c r="AU9" s="15">
        <f t="shared" si="10"/>
        <v>1.2109490452723701</v>
      </c>
      <c r="AV9" s="3">
        <f t="shared" si="11"/>
        <v>2.1721183149330656</v>
      </c>
      <c r="AW9" s="3">
        <f t="shared" si="12"/>
        <v>0.99013579251242811</v>
      </c>
      <c r="AX9" s="3">
        <f t="shared" si="13"/>
        <v>1.8358888551509951</v>
      </c>
      <c r="AY9" s="3">
        <f t="shared" si="14"/>
        <v>0.99304550650471379</v>
      </c>
      <c r="AZ9" s="3">
        <f t="shared" si="15"/>
        <v>1.388970508140563</v>
      </c>
      <c r="BA9" s="3">
        <f t="shared" si="16"/>
        <v>2.8288599557364171</v>
      </c>
      <c r="BB9" s="3">
        <f t="shared" si="17"/>
        <v>2.0121480042791746</v>
      </c>
      <c r="BC9" s="3">
        <f t="shared" si="18"/>
        <v>0.43126520546164804</v>
      </c>
      <c r="BD9" s="4">
        <f t="shared" si="19"/>
        <v>0.78546682429491677</v>
      </c>
      <c r="BF9" s="10">
        <f t="shared" si="20"/>
        <v>14.64884801228629</v>
      </c>
      <c r="BG9">
        <f t="shared" si="21"/>
        <v>26.304866840672556</v>
      </c>
    </row>
    <row r="10" spans="1:59" ht="15.75" thickBot="1" x14ac:dyDescent="0.3">
      <c r="A10" s="78" t="s">
        <v>9</v>
      </c>
      <c r="B10" s="69">
        <v>0.29706319867625303</v>
      </c>
      <c r="C10" s="69">
        <v>0.192226429925271</v>
      </c>
      <c r="D10" s="69">
        <v>-0.36988626515559198</v>
      </c>
      <c r="E10" s="69">
        <v>0</v>
      </c>
      <c r="F10" s="69">
        <v>-2.1606319286079902E-2</v>
      </c>
      <c r="G10" s="69">
        <v>0.236611063889791</v>
      </c>
      <c r="H10" s="69">
        <v>0</v>
      </c>
      <c r="I10" s="69">
        <v>0.49067234478986199</v>
      </c>
      <c r="J10" s="69">
        <v>0</v>
      </c>
      <c r="K10" s="69">
        <v>0.21744959252756901</v>
      </c>
      <c r="L10" s="69">
        <v>0.10646280410154201</v>
      </c>
      <c r="M10" s="69">
        <v>-0.17185553130002301</v>
      </c>
      <c r="N10" s="69">
        <v>0</v>
      </c>
      <c r="O10" s="69">
        <v>0</v>
      </c>
      <c r="P10" s="69">
        <v>0</v>
      </c>
      <c r="Q10" s="69">
        <v>0</v>
      </c>
      <c r="R10" s="70">
        <v>-0.33255238419507899</v>
      </c>
      <c r="S10" s="62"/>
      <c r="T10" s="62"/>
      <c r="U10" s="62"/>
      <c r="V10" s="62"/>
      <c r="W10" s="62"/>
      <c r="X10" s="62"/>
      <c r="Z10" s="59" t="s">
        <v>43</v>
      </c>
      <c r="AA10" s="15">
        <f t="shared" si="22"/>
        <v>3.3662870542568459</v>
      </c>
      <c r="AB10" s="3">
        <f t="shared" si="22"/>
        <v>5.2021982637286408</v>
      </c>
      <c r="AC10" s="3">
        <f t="shared" si="22"/>
        <v>-2.7035337459187674</v>
      </c>
      <c r="AD10" s="3">
        <f t="shared" si="1"/>
        <v>-46.282755834505352</v>
      </c>
      <c r="AE10" s="3">
        <f t="shared" si="2"/>
        <v>4.2263450557230966</v>
      </c>
      <c r="AF10" s="3">
        <f t="shared" si="3"/>
        <v>2.0380198937608056</v>
      </c>
      <c r="AG10" s="3">
        <f t="shared" si="4"/>
        <v>4.5987669527282122</v>
      </c>
      <c r="AH10" s="3">
        <f t="shared" si="5"/>
        <v>9.3929519181762373</v>
      </c>
      <c r="AI10" s="3">
        <f t="shared" si="6"/>
        <v>-5.8188409324702723</v>
      </c>
      <c r="AJ10" s="4">
        <f t="shared" si="7"/>
        <v>-3.0070450477161179</v>
      </c>
      <c r="AL10" s="15">
        <f t="shared" si="8"/>
        <v>-28.987606422236674</v>
      </c>
      <c r="AM10" s="4">
        <f t="shared" si="9"/>
        <v>2362.0902882150203</v>
      </c>
      <c r="AT10" s="59" t="s">
        <v>43</v>
      </c>
      <c r="AU10" s="15">
        <f t="shared" si="10"/>
        <v>1.2138103726603173</v>
      </c>
      <c r="AV10" s="3">
        <f t="shared" si="11"/>
        <v>1.6490812792814629</v>
      </c>
      <c r="AW10" s="3">
        <f t="shared" si="12"/>
        <v>0.9945597120696823</v>
      </c>
      <c r="AX10" s="3">
        <f t="shared" si="13"/>
        <v>3.8347694475384793</v>
      </c>
      <c r="AY10" s="3">
        <f t="shared" si="14"/>
        <v>1.441337566528661</v>
      </c>
      <c r="AZ10" s="3">
        <f t="shared" si="15"/>
        <v>0.71197869616643628</v>
      </c>
      <c r="BA10" s="3">
        <f t="shared" si="16"/>
        <v>1.5257882138074836</v>
      </c>
      <c r="BB10" s="3">
        <f t="shared" si="17"/>
        <v>2.2399596120996961</v>
      </c>
      <c r="BC10" s="3">
        <f t="shared" si="18"/>
        <v>1.7611010894133379</v>
      </c>
      <c r="BD10" s="4">
        <f t="shared" si="19"/>
        <v>1.1009578848440018</v>
      </c>
      <c r="BF10" s="10">
        <f t="shared" si="20"/>
        <v>16.473343874409558</v>
      </c>
      <c r="BG10">
        <f t="shared" si="21"/>
        <v>34.130812116147361</v>
      </c>
    </row>
    <row r="11" spans="1:59" ht="15.75" thickBot="1" x14ac:dyDescent="0.3">
      <c r="A11" s="78" t="s">
        <v>10</v>
      </c>
      <c r="B11" s="69">
        <v>0.30246688995929</v>
      </c>
      <c r="C11" s="69">
        <v>8.8760072709340193E-2</v>
      </c>
      <c r="D11" s="69">
        <v>-0.156542953090857</v>
      </c>
      <c r="E11" s="69">
        <v>0</v>
      </c>
      <c r="F11" s="69">
        <v>0.13457325583636101</v>
      </c>
      <c r="G11" s="69">
        <v>0.34103601085865398</v>
      </c>
      <c r="H11" s="69">
        <v>0</v>
      </c>
      <c r="I11" s="69">
        <v>-0.31684491787566199</v>
      </c>
      <c r="J11" s="69">
        <v>0</v>
      </c>
      <c r="K11" s="69">
        <v>-0.73417017636836601</v>
      </c>
      <c r="L11" s="69">
        <v>0.292801921460356</v>
      </c>
      <c r="M11" s="69">
        <v>8.71318664375723E-2</v>
      </c>
      <c r="N11" s="69">
        <v>0</v>
      </c>
      <c r="O11" s="69">
        <v>0</v>
      </c>
      <c r="P11" s="69">
        <v>0</v>
      </c>
      <c r="Q11" s="69">
        <v>0</v>
      </c>
      <c r="R11" s="70">
        <v>-0.269468521329706</v>
      </c>
      <c r="S11" s="62"/>
      <c r="T11" s="62"/>
      <c r="U11" s="62"/>
      <c r="V11" s="62"/>
      <c r="W11" s="62"/>
      <c r="X11" s="62"/>
      <c r="Z11" s="59" t="s">
        <v>44</v>
      </c>
      <c r="AA11" s="15">
        <f t="shared" si="22"/>
        <v>3.3061469972286659</v>
      </c>
      <c r="AB11" s="3">
        <f t="shared" si="22"/>
        <v>11.26632695845877</v>
      </c>
      <c r="AC11" s="3">
        <f t="shared" si="22"/>
        <v>-6.3880230968915184</v>
      </c>
      <c r="AD11" s="3">
        <f t="shared" si="1"/>
        <v>7.430896977152611</v>
      </c>
      <c r="AE11" s="3">
        <f t="shared" si="2"/>
        <v>2.9322416641052627</v>
      </c>
      <c r="AF11" s="3">
        <f t="shared" si="3"/>
        <v>-3.1561181624899075</v>
      </c>
      <c r="AG11" s="3">
        <f t="shared" si="4"/>
        <v>-1.362082024288406</v>
      </c>
      <c r="AH11" s="3">
        <f t="shared" si="5"/>
        <v>3.4152781341477478</v>
      </c>
      <c r="AI11" s="3">
        <f t="shared" si="6"/>
        <v>11.47685732999274</v>
      </c>
      <c r="AJ11" s="4">
        <f t="shared" si="7"/>
        <v>-3.7110085996889342</v>
      </c>
      <c r="AL11" s="15">
        <f t="shared" si="8"/>
        <v>25.21051617772703</v>
      </c>
      <c r="AM11" s="4">
        <f t="shared" si="9"/>
        <v>411.45415428041844</v>
      </c>
      <c r="AT11" s="59" t="s">
        <v>44</v>
      </c>
      <c r="AU11" s="15">
        <f t="shared" si="10"/>
        <v>1.1957834621818746</v>
      </c>
      <c r="AV11" s="3">
        <f t="shared" si="11"/>
        <v>2.4218183617502089</v>
      </c>
      <c r="AW11" s="3">
        <f t="shared" si="12"/>
        <v>1.854424846014908</v>
      </c>
      <c r="AX11" s="3">
        <f t="shared" si="13"/>
        <v>2.0056465751514394</v>
      </c>
      <c r="AY11" s="3">
        <f t="shared" si="14"/>
        <v>1.0757672035832302</v>
      </c>
      <c r="AZ11" s="3">
        <f t="shared" si="15"/>
        <v>1.1493428428689023</v>
      </c>
      <c r="BA11" s="3">
        <f t="shared" si="16"/>
        <v>0.30901442932689027</v>
      </c>
      <c r="BB11" s="3">
        <f t="shared" si="17"/>
        <v>1.228258934551909</v>
      </c>
      <c r="BC11" s="3">
        <f t="shared" si="18"/>
        <v>2.4403326016717797</v>
      </c>
      <c r="BD11" s="4">
        <f t="shared" si="19"/>
        <v>1.3113036994266065</v>
      </c>
      <c r="BF11" s="10">
        <f t="shared" si="20"/>
        <v>14.99169295652775</v>
      </c>
      <c r="BG11">
        <f t="shared" si="21"/>
        <v>26.513726533182378</v>
      </c>
    </row>
    <row r="12" spans="1:59" ht="15.75" thickBot="1" x14ac:dyDescent="0.3">
      <c r="A12" s="78" t="s">
        <v>11</v>
      </c>
      <c r="B12" s="69">
        <v>0.308629165182634</v>
      </c>
      <c r="C12" s="69">
        <v>0.197958323969227</v>
      </c>
      <c r="D12" s="69">
        <v>-0.37276760901869399</v>
      </c>
      <c r="E12" s="69">
        <v>0</v>
      </c>
      <c r="F12" s="69">
        <v>0.278704481532903</v>
      </c>
      <c r="G12" s="69">
        <v>-0.34716014967483599</v>
      </c>
      <c r="H12" s="69">
        <v>0</v>
      </c>
      <c r="I12" s="69">
        <v>0.291198017099776</v>
      </c>
      <c r="J12" s="69">
        <v>0</v>
      </c>
      <c r="K12" s="69">
        <v>-0.12953730765816801</v>
      </c>
      <c r="L12" s="69">
        <v>-0.35241407112744499</v>
      </c>
      <c r="M12" s="69">
        <v>0.46210009774518501</v>
      </c>
      <c r="N12" s="69">
        <v>0</v>
      </c>
      <c r="O12" s="69">
        <v>0</v>
      </c>
      <c r="P12" s="69">
        <v>0</v>
      </c>
      <c r="Q12" s="69">
        <v>0</v>
      </c>
      <c r="R12" s="70">
        <v>-0.17980398281957299</v>
      </c>
      <c r="S12" s="62"/>
      <c r="T12" s="62"/>
      <c r="U12" s="62"/>
      <c r="V12" s="62"/>
      <c r="W12" s="62"/>
      <c r="X12" s="62"/>
      <c r="Z12" s="59" t="s">
        <v>45</v>
      </c>
      <c r="AA12" s="15">
        <f t="shared" si="22"/>
        <v>3.2401344811603963</v>
      </c>
      <c r="AB12" s="3">
        <f t="shared" si="22"/>
        <v>5.0515683298846881</v>
      </c>
      <c r="AC12" s="3">
        <f t="shared" si="22"/>
        <v>-2.6826365161728707</v>
      </c>
      <c r="AD12" s="3">
        <f t="shared" si="1"/>
        <v>3.5880298533410668</v>
      </c>
      <c r="AE12" s="3">
        <f t="shared" si="2"/>
        <v>-2.8805149465934954</v>
      </c>
      <c r="AF12" s="3">
        <f t="shared" si="3"/>
        <v>3.4340893181884558</v>
      </c>
      <c r="AG12" s="3">
        <f t="shared" si="4"/>
        <v>-7.7197837293242886</v>
      </c>
      <c r="AH12" s="3">
        <f t="shared" si="5"/>
        <v>-2.8375711469204239</v>
      </c>
      <c r="AI12" s="3">
        <f t="shared" si="6"/>
        <v>2.1640333011819188</v>
      </c>
      <c r="AJ12" s="4">
        <f t="shared" si="7"/>
        <v>-5.5616120639744953</v>
      </c>
      <c r="AL12" s="15">
        <f t="shared" si="8"/>
        <v>-4.2042631192290489</v>
      </c>
      <c r="AM12" s="4">
        <f t="shared" si="9"/>
        <v>179.43908647686021</v>
      </c>
      <c r="AT12" s="59" t="s">
        <v>45</v>
      </c>
      <c r="AU12" s="15">
        <f t="shared" si="10"/>
        <v>1.1756148354738523</v>
      </c>
      <c r="AV12" s="3">
        <f t="shared" si="11"/>
        <v>1.6196987554465834</v>
      </c>
      <c r="AW12" s="3">
        <f t="shared" si="12"/>
        <v>0.98680008562494914</v>
      </c>
      <c r="AX12" s="3">
        <f t="shared" si="13"/>
        <v>1.2776032644911073</v>
      </c>
      <c r="AY12" s="3">
        <f t="shared" si="14"/>
        <v>1.0579690790653979</v>
      </c>
      <c r="AZ12" s="3">
        <f t="shared" si="15"/>
        <v>1.2337517720929003</v>
      </c>
      <c r="BA12" s="3">
        <f t="shared" si="16"/>
        <v>2.0437863493080437</v>
      </c>
      <c r="BB12" s="3">
        <f t="shared" si="17"/>
        <v>1.0429484562977331</v>
      </c>
      <c r="BC12" s="3">
        <f t="shared" si="18"/>
        <v>0.77197374958205867</v>
      </c>
      <c r="BD12" s="4">
        <f t="shared" si="19"/>
        <v>1.7158880058018966</v>
      </c>
      <c r="BF12" s="10">
        <f t="shared" si="20"/>
        <v>12.926034353184523</v>
      </c>
      <c r="BG12">
        <f t="shared" si="21"/>
        <v>18.058000060220341</v>
      </c>
    </row>
    <row r="13" spans="1:59" ht="15.75" thickBot="1" x14ac:dyDescent="0.3">
      <c r="A13" s="78" t="s">
        <v>16</v>
      </c>
      <c r="B13" s="69">
        <v>0.42459628532795701</v>
      </c>
      <c r="C13" s="69">
        <v>-0.88729798749050004</v>
      </c>
      <c r="D13" s="69">
        <v>-4.0203551956110598E-2</v>
      </c>
      <c r="E13" s="69">
        <v>0</v>
      </c>
      <c r="F13" s="69">
        <v>-0.117722275853255</v>
      </c>
      <c r="G13" s="69">
        <v>-4.0648950314424802E-2</v>
      </c>
      <c r="H13" s="69">
        <v>0</v>
      </c>
      <c r="I13" s="69">
        <v>3.9426167499596501E-2</v>
      </c>
      <c r="J13" s="69">
        <v>0</v>
      </c>
      <c r="K13" s="69">
        <v>-1.1565072730167201E-3</v>
      </c>
      <c r="L13" s="69">
        <v>-8.5273963190673402E-2</v>
      </c>
      <c r="M13" s="69">
        <v>5.3255706868414403E-2</v>
      </c>
      <c r="N13" s="69">
        <v>0</v>
      </c>
      <c r="O13" s="69">
        <v>0</v>
      </c>
      <c r="P13" s="69">
        <v>0</v>
      </c>
      <c r="Q13" s="69">
        <v>0</v>
      </c>
      <c r="R13" s="70">
        <v>-0.39875742944757903</v>
      </c>
      <c r="S13" s="62"/>
      <c r="T13" s="62"/>
      <c r="U13" s="62"/>
      <c r="V13" s="62"/>
      <c r="W13" s="62"/>
      <c r="X13" s="62"/>
      <c r="Z13" s="59" t="s">
        <v>47</v>
      </c>
      <c r="AA13" s="16">
        <f>1/B13</f>
        <v>2.3551784001774831</v>
      </c>
      <c r="AB13" s="5">
        <f t="shared" ref="AB13:AC13" si="23">1/C13</f>
        <v>-1.1270170947059728</v>
      </c>
      <c r="AC13" s="5">
        <f t="shared" si="23"/>
        <v>-24.873424146495307</v>
      </c>
      <c r="AD13" s="5">
        <f t="shared" si="1"/>
        <v>-8.4945690418569164</v>
      </c>
      <c r="AE13" s="5">
        <f t="shared" si="2"/>
        <v>-24.600881259291391</v>
      </c>
      <c r="AF13" s="5">
        <f t="shared" si="3"/>
        <v>25.363865255486328</v>
      </c>
      <c r="AG13" s="5">
        <f t="shared" si="4"/>
        <v>-864.67246971264194</v>
      </c>
      <c r="AH13" s="5">
        <f t="shared" si="5"/>
        <v>-11.726908924873005</v>
      </c>
      <c r="AI13" s="5">
        <f t="shared" si="6"/>
        <v>18.777330333269752</v>
      </c>
      <c r="AJ13" s="6">
        <f t="shared" si="7"/>
        <v>-2.5077902658399518</v>
      </c>
      <c r="AL13" s="16">
        <f t="shared" si="8"/>
        <v>-891.50668645677092</v>
      </c>
      <c r="AM13" s="6">
        <f t="shared" si="9"/>
        <v>750101.06840259314</v>
      </c>
      <c r="AT13" s="59" t="s">
        <v>47</v>
      </c>
      <c r="AU13" s="15">
        <f t="shared" si="10"/>
        <v>0.85661647839007093</v>
      </c>
      <c r="AV13" s="3">
        <f t="shared" si="11"/>
        <v>0.1195744032708824</v>
      </c>
      <c r="AW13" s="3">
        <f t="shared" si="12"/>
        <v>3.2137999301432427</v>
      </c>
      <c r="AX13" s="3">
        <f t="shared" si="13"/>
        <v>2.139427023037388</v>
      </c>
      <c r="AY13" s="3">
        <f t="shared" si="14"/>
        <v>3.2027822658450997</v>
      </c>
      <c r="AZ13" s="3">
        <f t="shared" si="15"/>
        <v>3.2333255333921307</v>
      </c>
      <c r="BA13" s="3">
        <f t="shared" si="16"/>
        <v>6.7623507874956763</v>
      </c>
      <c r="BB13" s="3">
        <f t="shared" si="17"/>
        <v>2.4618861091720583</v>
      </c>
      <c r="BC13" s="3">
        <f t="shared" si="18"/>
        <v>2.9326503088972005</v>
      </c>
      <c r="BD13" s="4">
        <f t="shared" si="19"/>
        <v>0.91940199321319505</v>
      </c>
      <c r="BF13" s="10">
        <f t="shared" si="20"/>
        <v>25.841814832856947</v>
      </c>
      <c r="BG13">
        <f t="shared" si="21"/>
        <v>97.601965301232681</v>
      </c>
    </row>
    <row r="14" spans="1:59" ht="15.75" thickBot="1" x14ac:dyDescent="0.3">
      <c r="A14" s="7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70"/>
      <c r="S14" s="62"/>
      <c r="T14" s="62"/>
      <c r="U14" s="62"/>
      <c r="V14" s="62"/>
      <c r="W14" s="62"/>
      <c r="X14" s="62"/>
      <c r="Z14" s="93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T14" s="94"/>
      <c r="AU14" s="94"/>
      <c r="AV14" s="95"/>
      <c r="AW14" s="95"/>
      <c r="AX14" s="95"/>
      <c r="AY14" s="95"/>
      <c r="AZ14" s="95"/>
      <c r="BA14" s="95"/>
      <c r="BB14" s="95"/>
      <c r="BC14" s="95"/>
      <c r="BD14" s="96"/>
      <c r="BE14" s="95"/>
      <c r="BF14" s="94"/>
      <c r="BG14" s="94"/>
    </row>
    <row r="15" spans="1:59" x14ac:dyDescent="0.25">
      <c r="A15" s="79" t="s">
        <v>24</v>
      </c>
      <c r="B15" s="69">
        <f t="shared" ref="B15:R15" si="24">+SUM(B4:B13)</f>
        <v>3.1398356303554551</v>
      </c>
      <c r="C15" s="69">
        <f t="shared" si="24"/>
        <v>0.35166019971694906</v>
      </c>
      <c r="D15" s="69">
        <f t="shared" si="24"/>
        <v>1.2008626598517522E-2</v>
      </c>
      <c r="E15" s="69">
        <f t="shared" si="24"/>
        <v>0</v>
      </c>
      <c r="F15" s="69">
        <f t="shared" si="24"/>
        <v>9.1566757402846102E-2</v>
      </c>
      <c r="G15" s="69">
        <f t="shared" si="24"/>
        <v>3.0991331644968714E-3</v>
      </c>
      <c r="H15" s="69">
        <f t="shared" si="24"/>
        <v>0</v>
      </c>
      <c r="I15" s="69">
        <f t="shared" si="24"/>
        <v>-3.4253127721595542E-2</v>
      </c>
      <c r="J15" s="69">
        <f t="shared" si="24"/>
        <v>0</v>
      </c>
      <c r="K15" s="69">
        <f t="shared" si="24"/>
        <v>3.0175066174230242E-2</v>
      </c>
      <c r="L15" s="69">
        <f t="shared" si="24"/>
        <v>7.535570750603296E-2</v>
      </c>
      <c r="M15" s="69">
        <f t="shared" si="24"/>
        <v>-3.8256757840636542E-2</v>
      </c>
      <c r="N15" s="69">
        <f t="shared" si="24"/>
        <v>0</v>
      </c>
      <c r="O15" s="69">
        <f t="shared" si="24"/>
        <v>0</v>
      </c>
      <c r="P15" s="69">
        <f t="shared" si="24"/>
        <v>0</v>
      </c>
      <c r="Q15" s="69">
        <f t="shared" si="24"/>
        <v>0</v>
      </c>
      <c r="R15" s="70">
        <f t="shared" si="24"/>
        <v>-3.0548282030171108</v>
      </c>
      <c r="S15" s="62"/>
      <c r="T15" s="62"/>
      <c r="U15" s="62"/>
      <c r="V15" s="62"/>
      <c r="W15" s="62"/>
      <c r="X15" s="62"/>
      <c r="Z15" s="9" t="s">
        <v>24</v>
      </c>
      <c r="AA15" s="10">
        <f t="shared" ref="AA15:AJ15" si="25">+SUM(AA4,AA5,AA6,AA7,AA8,AA9,AA10,AA11,AA12,AA13)</f>
        <v>32.207508560780852</v>
      </c>
      <c r="AB15" s="10">
        <f t="shared" si="25"/>
        <v>139.85526899882458</v>
      </c>
      <c r="AC15" s="10">
        <f t="shared" si="25"/>
        <v>-47.089830402492836</v>
      </c>
      <c r="AD15" s="10">
        <f t="shared" si="25"/>
        <v>-38.84061531435033</v>
      </c>
      <c r="AE15" s="10">
        <f t="shared" si="25"/>
        <v>15.678455792149293</v>
      </c>
      <c r="AF15" s="10">
        <f t="shared" si="25"/>
        <v>19.2193039953832</v>
      </c>
      <c r="AG15" s="10">
        <f t="shared" si="25"/>
        <v>-802.90555383879689</v>
      </c>
      <c r="AH15" s="10">
        <f t="shared" si="25"/>
        <v>3.1715578701245732</v>
      </c>
      <c r="AI15" s="10">
        <f t="shared" si="25"/>
        <v>2.1092633901900086</v>
      </c>
      <c r="AJ15" s="11">
        <f t="shared" si="25"/>
        <v>-35.815213510746915</v>
      </c>
      <c r="AT15" s="9" t="s">
        <v>24</v>
      </c>
      <c r="AU15" s="103">
        <f t="shared" ref="AU15:BD15" si="26">+SUM(AU4,AU5,AU6,AU7,AU8,AU9,AU10,AU11,AU12,AU13)</f>
        <v>11.644802090204374</v>
      </c>
      <c r="AV15" s="103">
        <f t="shared" si="26"/>
        <v>20.156062175301152</v>
      </c>
      <c r="AW15" s="103">
        <f t="shared" si="26"/>
        <v>15.702102611891828</v>
      </c>
      <c r="AX15" s="103">
        <f t="shared" si="26"/>
        <v>16.988384638489883</v>
      </c>
      <c r="AY15" s="103">
        <f t="shared" si="26"/>
        <v>16.514861309108333</v>
      </c>
      <c r="AZ15" s="103">
        <f t="shared" si="26"/>
        <v>13.845552520961618</v>
      </c>
      <c r="BA15" s="103">
        <f t="shared" si="26"/>
        <v>22.09588067717932</v>
      </c>
      <c r="BB15" s="103">
        <f t="shared" si="26"/>
        <v>18.319643519113697</v>
      </c>
      <c r="BC15" s="103">
        <f t="shared" si="26"/>
        <v>17.474206272156806</v>
      </c>
      <c r="BD15" s="115">
        <f t="shared" si="26"/>
        <v>12.287942128210458</v>
      </c>
    </row>
    <row r="16" spans="1:59" ht="15.75" thickBot="1" x14ac:dyDescent="0.3">
      <c r="A16" s="80" t="s">
        <v>25</v>
      </c>
      <c r="B16" s="71">
        <f>+SUMSQ(B4:B13)</f>
        <v>0.99999999999999478</v>
      </c>
      <c r="C16" s="71">
        <f>+SUMSQ(C4:C13)</f>
        <v>0.99999999419184527</v>
      </c>
      <c r="D16" s="71">
        <f>+SUMSQ(D4:D13)</f>
        <v>0.9999999939892511</v>
      </c>
      <c r="E16" s="71"/>
      <c r="F16" s="71">
        <f>+SUMSQ(F4:F13)</f>
        <v>0.99999994929748781</v>
      </c>
      <c r="G16" s="71">
        <f>+SUMSQ(G4:G13)</f>
        <v>0.99999997366398397</v>
      </c>
      <c r="H16" s="71"/>
      <c r="I16" s="71">
        <f>+SUMSQ(I4:I13)</f>
        <v>1.0000000283660824</v>
      </c>
      <c r="J16" s="71"/>
      <c r="K16" s="71">
        <f>+SUMSQ(K4:K13)</f>
        <v>1.0000000047245374</v>
      </c>
      <c r="L16" s="71">
        <f>+SUMSQ(L4:L13)</f>
        <v>0.99999726811503886</v>
      </c>
      <c r="M16" s="71">
        <f>+SUMSQ(M4:M13)</f>
        <v>0.99990837332102278</v>
      </c>
      <c r="N16" s="71"/>
      <c r="O16" s="71"/>
      <c r="P16" s="71"/>
      <c r="Q16" s="71"/>
      <c r="R16" s="72">
        <f>+SUMSQ(R4:R13)</f>
        <v>1.0063921925600512</v>
      </c>
      <c r="S16" s="62"/>
      <c r="T16" s="62"/>
      <c r="U16" s="62"/>
      <c r="V16" s="62"/>
      <c r="W16" s="62"/>
      <c r="X16" s="62"/>
      <c r="Z16" s="12" t="s">
        <v>25</v>
      </c>
      <c r="AA16" s="13">
        <f t="shared" ref="AA16:AJ16" si="27">+SUMSQ(AA4,AA5,AA6,AA7,AA8,AA9,AA10,AA11,AA12,AA13)</f>
        <v>104.63601349802421</v>
      </c>
      <c r="AB16" s="13">
        <f t="shared" si="27"/>
        <v>6674.5939360666061</v>
      </c>
      <c r="AC16" s="13">
        <f t="shared" si="27"/>
        <v>1182.9454267455744</v>
      </c>
      <c r="AD16" s="13">
        <f t="shared" si="27"/>
        <v>2443.8441267389439</v>
      </c>
      <c r="AE16" s="13">
        <f t="shared" si="27"/>
        <v>2016.9572449881475</v>
      </c>
      <c r="AF16" s="13">
        <f t="shared" si="27"/>
        <v>757.71719243859502</v>
      </c>
      <c r="AG16" s="13">
        <f t="shared" si="27"/>
        <v>749806.49104971834</v>
      </c>
      <c r="AH16" s="13">
        <f t="shared" si="27"/>
        <v>1577.9481541239875</v>
      </c>
      <c r="AI16" s="13">
        <f t="shared" si="27"/>
        <v>1115.9087165982946</v>
      </c>
      <c r="AJ16" s="14">
        <f t="shared" si="27"/>
        <v>141.38032330685499</v>
      </c>
      <c r="AT16" s="12" t="s">
        <v>25</v>
      </c>
      <c r="AU16" s="13">
        <f t="shared" ref="AU16:BD16" si="28">+SUMSQ(AU4,AU5,AU6,AU7,AU8,AU9,AU10,AU11,AU12,AU13)</f>
        <v>13.671697070814785</v>
      </c>
      <c r="AV16" s="13">
        <f t="shared" si="28"/>
        <v>51.264613099497033</v>
      </c>
      <c r="AW16" s="13">
        <f t="shared" si="28"/>
        <v>31.941201788947204</v>
      </c>
      <c r="AX16" s="13">
        <f t="shared" si="28"/>
        <v>37.343964068120869</v>
      </c>
      <c r="AY16" s="13">
        <f t="shared" si="28"/>
        <v>36.540736704261789</v>
      </c>
      <c r="AZ16" s="13">
        <f t="shared" si="28"/>
        <v>23.752229331062473</v>
      </c>
      <c r="BA16" s="13">
        <f t="shared" si="28"/>
        <v>80.538999110515235</v>
      </c>
      <c r="BB16" s="13">
        <f t="shared" si="28"/>
        <v>42.245832858091404</v>
      </c>
      <c r="BC16" s="13">
        <f t="shared" si="28"/>
        <v>38.026711419437412</v>
      </c>
      <c r="BD16" s="14">
        <f t="shared" si="28"/>
        <v>16.004623810965914</v>
      </c>
    </row>
    <row r="17" spans="1:60" x14ac:dyDescent="0.25">
      <c r="A17" s="60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spans="1:60" x14ac:dyDescent="0.25">
      <c r="A18" s="60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</row>
    <row r="19" spans="1:60" ht="15.75" thickBot="1" x14ac:dyDescent="0.3">
      <c r="A19" s="60"/>
      <c r="B19" s="62" t="s">
        <v>22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</row>
    <row r="20" spans="1:60" ht="15.75" thickBot="1" x14ac:dyDescent="0.3">
      <c r="A20" s="77"/>
      <c r="B20" s="64" t="s">
        <v>0</v>
      </c>
      <c r="C20" s="64" t="s">
        <v>1</v>
      </c>
      <c r="D20" s="64" t="s">
        <v>2</v>
      </c>
      <c r="E20" s="64" t="s">
        <v>3</v>
      </c>
      <c r="F20" s="64" t="s">
        <v>4</v>
      </c>
      <c r="G20" s="64" t="s">
        <v>5</v>
      </c>
      <c r="H20" s="64" t="s">
        <v>6</v>
      </c>
      <c r="I20" s="64" t="s">
        <v>7</v>
      </c>
      <c r="J20" s="64" t="s">
        <v>8</v>
      </c>
      <c r="K20" s="64" t="s">
        <v>9</v>
      </c>
      <c r="L20" s="64" t="s">
        <v>10</v>
      </c>
      <c r="M20" s="64" t="s">
        <v>11</v>
      </c>
      <c r="N20" s="64" t="s">
        <v>12</v>
      </c>
      <c r="O20" s="64" t="s">
        <v>13</v>
      </c>
      <c r="P20" s="64" t="s">
        <v>14</v>
      </c>
      <c r="Q20" s="64" t="s">
        <v>15</v>
      </c>
      <c r="R20" s="64" t="s">
        <v>16</v>
      </c>
      <c r="S20" s="65" t="s">
        <v>17</v>
      </c>
      <c r="T20" s="62"/>
      <c r="U20" s="62"/>
      <c r="V20" s="62"/>
      <c r="W20" s="62"/>
      <c r="X20" s="62"/>
      <c r="Z20" s="102" t="s">
        <v>55</v>
      </c>
      <c r="AA20" s="90" t="s">
        <v>0</v>
      </c>
      <c r="AB20" s="91" t="s">
        <v>1</v>
      </c>
      <c r="AC20" s="91" t="s">
        <v>2</v>
      </c>
      <c r="AD20" s="91" t="s">
        <v>4</v>
      </c>
      <c r="AE20" s="91" t="s">
        <v>5</v>
      </c>
      <c r="AF20" s="91" t="s">
        <v>7</v>
      </c>
      <c r="AG20" s="91" t="s">
        <v>9</v>
      </c>
      <c r="AH20" s="91" t="s">
        <v>10</v>
      </c>
      <c r="AI20" s="91" t="s">
        <v>11</v>
      </c>
      <c r="AJ20" s="91" t="s">
        <v>16</v>
      </c>
      <c r="AK20" s="92" t="s">
        <v>17</v>
      </c>
      <c r="AM20" s="107" t="s">
        <v>24</v>
      </c>
      <c r="AN20" s="108" t="s">
        <v>25</v>
      </c>
      <c r="AT20" s="101" t="s">
        <v>52</v>
      </c>
      <c r="AU20" s="91" t="s">
        <v>0</v>
      </c>
      <c r="AV20" s="91" t="s">
        <v>1</v>
      </c>
      <c r="AW20" s="91" t="s">
        <v>2</v>
      </c>
      <c r="AX20" s="91" t="s">
        <v>4</v>
      </c>
      <c r="AY20" s="91" t="s">
        <v>5</v>
      </c>
      <c r="AZ20" s="91" t="s">
        <v>7</v>
      </c>
      <c r="BA20" s="91" t="s">
        <v>9</v>
      </c>
      <c r="BB20" s="91" t="s">
        <v>10</v>
      </c>
      <c r="BC20" s="91" t="s">
        <v>11</v>
      </c>
      <c r="BD20" s="91" t="s">
        <v>16</v>
      </c>
      <c r="BE20" s="91" t="s">
        <v>17</v>
      </c>
      <c r="BG20" s="107" t="s">
        <v>24</v>
      </c>
      <c r="BH20" s="108" t="s">
        <v>25</v>
      </c>
    </row>
    <row r="21" spans="1:60" x14ac:dyDescent="0.25">
      <c r="A21" s="78" t="s">
        <v>0</v>
      </c>
      <c r="B21" s="69">
        <v>0.25735972389698403</v>
      </c>
      <c r="C21" s="69">
        <v>3.0378814488871E-2</v>
      </c>
      <c r="D21" s="69">
        <v>0.247353252046915</v>
      </c>
      <c r="E21" s="69">
        <v>0</v>
      </c>
      <c r="F21" s="69">
        <v>0.60415655264742896</v>
      </c>
      <c r="G21" s="69">
        <v>-3.9295119300305097E-2</v>
      </c>
      <c r="H21" s="69">
        <v>0</v>
      </c>
      <c r="I21" s="69">
        <v>-0.246355446238503</v>
      </c>
      <c r="J21" s="69">
        <v>0</v>
      </c>
      <c r="K21" s="69">
        <v>-0.12419073558723701</v>
      </c>
      <c r="L21" s="69">
        <v>0.58901335740604399</v>
      </c>
      <c r="M21" s="69">
        <v>0.235618374631797</v>
      </c>
      <c r="N21" s="69">
        <v>0</v>
      </c>
      <c r="O21" s="69">
        <v>0</v>
      </c>
      <c r="P21" s="69">
        <v>0</v>
      </c>
      <c r="Q21" s="69">
        <v>0</v>
      </c>
      <c r="R21" s="81">
        <v>-1.6824810030658199E-9</v>
      </c>
      <c r="S21" s="82">
        <v>-4.0851894208858099E-7</v>
      </c>
      <c r="T21" s="62"/>
      <c r="U21" s="62"/>
      <c r="V21" s="62"/>
      <c r="W21" s="62"/>
      <c r="X21" s="62"/>
      <c r="Z21" s="59" t="s">
        <v>34</v>
      </c>
      <c r="AA21" s="2">
        <f t="shared" ref="AA21:AC29" si="29">1/B21</f>
        <v>3.8856118776389428</v>
      </c>
      <c r="AB21" s="7">
        <f t="shared" si="29"/>
        <v>32.917676901655952</v>
      </c>
      <c r="AC21" s="7">
        <f t="shared" si="29"/>
        <v>4.0428011021675676</v>
      </c>
      <c r="AD21" s="7">
        <f t="shared" ref="AD21:AD31" si="30">1/F21</f>
        <v>1.6552001225807702</v>
      </c>
      <c r="AE21" s="7">
        <f t="shared" ref="AE21:AE31" si="31">1/G21</f>
        <v>-25.448453085425186</v>
      </c>
      <c r="AF21" s="7">
        <f t="shared" ref="AF21:AF31" si="32">1/I21</f>
        <v>-4.0591755338417581</v>
      </c>
      <c r="AG21" s="7">
        <f t="shared" ref="AG21:AG31" si="33">1/K21</f>
        <v>-8.052130420771654</v>
      </c>
      <c r="AH21" s="7">
        <f t="shared" ref="AH21:AH31" si="34">1/L21</f>
        <v>1.6977543674118023</v>
      </c>
      <c r="AI21" s="7">
        <f t="shared" ref="AI21:AI31" si="35">1/M21</f>
        <v>4.2441511684422286</v>
      </c>
      <c r="AJ21" s="7">
        <f t="shared" ref="AJ21:AJ31" si="36">1/R21</f>
        <v>-594360351.27754676</v>
      </c>
      <c r="AK21" s="8">
        <f t="shared" ref="AK21:AK31" si="37">1/S21</f>
        <v>-2447866.908906186</v>
      </c>
      <c r="AM21" s="2">
        <f t="shared" ref="AM21:AM31" si="38">+SUM(AA21,AB21,AC21,AD21,AE21,AF21,AG21,AH21,AI21,AJ21,AK21)</f>
        <v>-596808207.30301654</v>
      </c>
      <c r="AN21" s="8">
        <f t="shared" ref="AN21:AN31" si="39">+SUMSQ(AA21,AB21,AC21,AD21,AE21,AF21,AG21,AH21,AI21,AJ21,AK21)</f>
        <v>3.5327021922317434E+17</v>
      </c>
      <c r="AT21" s="59" t="s">
        <v>34</v>
      </c>
      <c r="AU21" s="2">
        <f t="shared" ref="AU21:AU31" si="40">+LN(ABS(AA21))</f>
        <v>1.3572804688799489</v>
      </c>
      <c r="AV21" s="7">
        <f t="shared" ref="AV21:AV31" si="41">+LN(ABS(AB21))</f>
        <v>3.494009805325391</v>
      </c>
      <c r="AW21" s="7">
        <f t="shared" ref="AW21:AW31" si="42">+LN(ABS(AC21))</f>
        <v>1.3969377938431398</v>
      </c>
      <c r="AX21" s="7">
        <f t="shared" ref="AX21:AX31" si="43">+LN(ABS(AD21))</f>
        <v>0.50392192150717452</v>
      </c>
      <c r="AY21" s="7">
        <f t="shared" ref="AY21:AY31" si="44">+LN(ABS(AE21))</f>
        <v>3.2366549586511728</v>
      </c>
      <c r="AZ21" s="7">
        <f t="shared" ref="AZ21:AZ31" si="45">+LN(ABS(AF21))</f>
        <v>1.4009798825097135</v>
      </c>
      <c r="BA21" s="7">
        <f t="shared" ref="BA21:BA31" si="46">+LN(ABS(AG21))</f>
        <v>2.0859367049602864</v>
      </c>
      <c r="BB21" s="7">
        <f t="shared" ref="BB21:BB31" si="47">+LN(ABS(AH21))</f>
        <v>0.52930641747896134</v>
      </c>
      <c r="BC21" s="7">
        <f t="shared" ref="BC21:BC31" si="48">+LN(ABS(AI21))</f>
        <v>1.4455418394487285</v>
      </c>
      <c r="BD21" s="7">
        <f t="shared" ref="BD21:BD31" si="49">+LN(ABS(AJ21))</f>
        <v>20.202996345370394</v>
      </c>
      <c r="BE21" s="8">
        <f t="shared" ref="BE21:BE31" si="50">+LN(ABS(AK21))</f>
        <v>14.710727553859515</v>
      </c>
      <c r="BG21" s="2">
        <f t="shared" ref="BG21:BG31" si="51">+SUM(AU21,AV21,AW21,AX21,AY21,AZ21,BA21,BB21,BC21,BD21,BE21)</f>
        <v>50.364293691834419</v>
      </c>
      <c r="BH21" s="8">
        <f t="shared" ref="BH21:BH31" si="52">+SUMSQ(AU21,AV21,AW21,AX21,AY21,AZ21,BA21,BB21,BC21,BD21,BE21)</f>
        <v>659.9818221715268</v>
      </c>
    </row>
    <row r="22" spans="1:60" x14ac:dyDescent="0.25">
      <c r="A22" s="78" t="s">
        <v>1</v>
      </c>
      <c r="B22" s="69">
        <v>0.27906806466732698</v>
      </c>
      <c r="C22" s="69">
        <v>0.24079966577811199</v>
      </c>
      <c r="D22" s="69">
        <v>-2.4647620087702E-2</v>
      </c>
      <c r="E22" s="69">
        <v>0</v>
      </c>
      <c r="F22" s="69">
        <v>-0.55872426474564796</v>
      </c>
      <c r="G22" s="69">
        <v>0.21639957248383301</v>
      </c>
      <c r="H22" s="69">
        <v>0</v>
      </c>
      <c r="I22" s="69">
        <v>4.6067352728177302E-2</v>
      </c>
      <c r="J22" s="69">
        <v>0</v>
      </c>
      <c r="K22" s="69">
        <v>-0.21890904863800401</v>
      </c>
      <c r="L22" s="69">
        <v>0.30625287546433899</v>
      </c>
      <c r="M22" s="69">
        <v>-5.8676720339135898E-3</v>
      </c>
      <c r="N22" s="69">
        <v>0</v>
      </c>
      <c r="O22" s="69">
        <v>0</v>
      </c>
      <c r="P22" s="69">
        <v>0</v>
      </c>
      <c r="Q22" s="69">
        <v>0</v>
      </c>
      <c r="R22" s="81">
        <v>1.15807958734313E-8</v>
      </c>
      <c r="S22" s="82">
        <v>-5.6600227012184499E-7</v>
      </c>
      <c r="T22" s="62"/>
      <c r="U22" s="62"/>
      <c r="V22" s="62"/>
      <c r="W22" s="62"/>
      <c r="X22" s="62"/>
      <c r="Z22" s="59" t="s">
        <v>35</v>
      </c>
      <c r="AA22" s="15">
        <f t="shared" si="29"/>
        <v>3.5833551975647433</v>
      </c>
      <c r="AB22" s="3">
        <f t="shared" si="29"/>
        <v>4.1528296842465853</v>
      </c>
      <c r="AC22" s="3">
        <f t="shared" si="29"/>
        <v>-40.571868457959269</v>
      </c>
      <c r="AD22" s="3">
        <f t="shared" si="30"/>
        <v>-1.789791607592409</v>
      </c>
      <c r="AE22" s="3">
        <f t="shared" si="31"/>
        <v>4.6210812180542034</v>
      </c>
      <c r="AF22" s="3">
        <f t="shared" si="32"/>
        <v>21.707346760308749</v>
      </c>
      <c r="AG22" s="3">
        <f t="shared" si="33"/>
        <v>-4.568107194388463</v>
      </c>
      <c r="AH22" s="3">
        <f t="shared" si="34"/>
        <v>3.2652754638917441</v>
      </c>
      <c r="AI22" s="3">
        <f t="shared" si="35"/>
        <v>-170.42533976341298</v>
      </c>
      <c r="AJ22" s="3">
        <f t="shared" si="36"/>
        <v>86349851.161283597</v>
      </c>
      <c r="AK22" s="4">
        <f t="shared" si="37"/>
        <v>-1766777.3660779258</v>
      </c>
      <c r="AM22" s="15">
        <f t="shared" si="38"/>
        <v>84582893.769986972</v>
      </c>
      <c r="AN22" s="4">
        <f t="shared" si="39"/>
        <v>7459418297868363</v>
      </c>
      <c r="AT22" s="59" t="s">
        <v>35</v>
      </c>
      <c r="AU22" s="15">
        <f t="shared" si="40"/>
        <v>1.2762995675329221</v>
      </c>
      <c r="AV22" s="3">
        <f t="shared" si="41"/>
        <v>1.4237899535130856</v>
      </c>
      <c r="AW22" s="3">
        <f t="shared" si="42"/>
        <v>3.7030749313207596</v>
      </c>
      <c r="AX22" s="3">
        <f t="shared" si="43"/>
        <v>0.58209919273585353</v>
      </c>
      <c r="AY22" s="3">
        <f t="shared" si="44"/>
        <v>1.5306287075947886</v>
      </c>
      <c r="AZ22" s="3">
        <f t="shared" si="45"/>
        <v>3.0776507636306714</v>
      </c>
      <c r="BA22" s="3">
        <f t="shared" si="46"/>
        <v>1.5190989384506335</v>
      </c>
      <c r="BB22" s="3">
        <f t="shared" si="47"/>
        <v>1.1833441278959682</v>
      </c>
      <c r="BC22" s="3">
        <f t="shared" si="48"/>
        <v>5.1382973108711125</v>
      </c>
      <c r="BD22" s="3">
        <f t="shared" si="49"/>
        <v>18.273917638887653</v>
      </c>
      <c r="BE22" s="4">
        <f t="shared" si="50"/>
        <v>14.384667747935291</v>
      </c>
      <c r="BG22" s="15">
        <f t="shared" si="51"/>
        <v>52.092868880368734</v>
      </c>
      <c r="BH22" s="4">
        <f t="shared" si="52"/>
        <v>600.48727655443122</v>
      </c>
    </row>
    <row r="23" spans="1:60" x14ac:dyDescent="0.25">
      <c r="A23" s="78" t="s">
        <v>2</v>
      </c>
      <c r="B23" s="69">
        <v>0.28109121164858503</v>
      </c>
      <c r="C23" s="69">
        <v>0.20785576127157099</v>
      </c>
      <c r="D23" s="69">
        <v>0.61841680146526701</v>
      </c>
      <c r="E23" s="69">
        <v>0</v>
      </c>
      <c r="F23" s="69">
        <v>-0.31371747276344503</v>
      </c>
      <c r="G23" s="69">
        <v>6.3430715668983201E-2</v>
      </c>
      <c r="H23" s="69">
        <v>0</v>
      </c>
      <c r="I23" s="69">
        <v>-0.30086440373423501</v>
      </c>
      <c r="J23" s="69">
        <v>0</v>
      </c>
      <c r="K23" s="69">
        <v>0.24080309754527701</v>
      </c>
      <c r="L23" s="69">
        <v>-0.16370812270848301</v>
      </c>
      <c r="M23" s="69">
        <v>0.14755874789644699</v>
      </c>
      <c r="N23" s="69">
        <v>0</v>
      </c>
      <c r="O23" s="69">
        <v>0</v>
      </c>
      <c r="P23" s="69">
        <v>0</v>
      </c>
      <c r="Q23" s="69">
        <v>0</v>
      </c>
      <c r="R23" s="81">
        <v>-2.6645302738063401E-8</v>
      </c>
      <c r="S23" s="82">
        <v>6.30705594079131E-7</v>
      </c>
      <c r="T23" s="62"/>
      <c r="U23" s="62"/>
      <c r="V23" s="62"/>
      <c r="W23" s="62"/>
      <c r="X23" s="62"/>
      <c r="Z23" s="59" t="s">
        <v>36</v>
      </c>
      <c r="AA23" s="15">
        <f t="shared" si="29"/>
        <v>3.5575640879522812</v>
      </c>
      <c r="AB23" s="3">
        <f t="shared" si="29"/>
        <v>4.8110285415349363</v>
      </c>
      <c r="AC23" s="3">
        <f t="shared" si="29"/>
        <v>1.6170323924424688</v>
      </c>
      <c r="AD23" s="3">
        <f t="shared" si="30"/>
        <v>-3.1875814604500472</v>
      </c>
      <c r="AE23" s="3">
        <f t="shared" si="31"/>
        <v>15.765232812736292</v>
      </c>
      <c r="AF23" s="3">
        <f t="shared" si="32"/>
        <v>-3.3237564417335927</v>
      </c>
      <c r="AG23" s="3">
        <f t="shared" si="33"/>
        <v>4.1527705008527764</v>
      </c>
      <c r="AH23" s="3">
        <f t="shared" si="34"/>
        <v>-6.1084323945288395</v>
      </c>
      <c r="AI23" s="3">
        <f t="shared" si="35"/>
        <v>6.7769618152478142</v>
      </c>
      <c r="AJ23" s="3">
        <f t="shared" si="36"/>
        <v>-37530067.11278525</v>
      </c>
      <c r="AK23" s="4">
        <f t="shared" si="37"/>
        <v>1585525.8132917967</v>
      </c>
      <c r="AM23" s="15">
        <f t="shared" si="38"/>
        <v>-35944517.238673598</v>
      </c>
      <c r="AN23" s="4">
        <f t="shared" si="39"/>
        <v>1411019829595188.3</v>
      </c>
      <c r="AT23" s="59" t="s">
        <v>36</v>
      </c>
      <c r="AU23" s="15">
        <f t="shared" si="40"/>
        <v>1.2690760657042932</v>
      </c>
      <c r="AV23" s="3">
        <f t="shared" si="41"/>
        <v>1.5709108952573863</v>
      </c>
      <c r="AW23" s="3">
        <f t="shared" si="42"/>
        <v>0.4805926128262768</v>
      </c>
      <c r="AX23" s="3">
        <f t="shared" si="43"/>
        <v>1.1592624663776125</v>
      </c>
      <c r="AY23" s="3">
        <f t="shared" si="44"/>
        <v>2.7578070605845442</v>
      </c>
      <c r="AZ23" s="3">
        <f t="shared" si="45"/>
        <v>1.2010956016653069</v>
      </c>
      <c r="BA23" s="3">
        <f t="shared" si="46"/>
        <v>1.4237757020700854</v>
      </c>
      <c r="BB23" s="3">
        <f t="shared" si="47"/>
        <v>1.809670176358454</v>
      </c>
      <c r="BC23" s="3">
        <f t="shared" si="48"/>
        <v>1.9135288916756283</v>
      </c>
      <c r="BD23" s="3">
        <f t="shared" si="49"/>
        <v>17.440652959353283</v>
      </c>
      <c r="BE23" s="4">
        <f t="shared" si="50"/>
        <v>14.276426653680607</v>
      </c>
      <c r="BG23" s="15">
        <f t="shared" si="51"/>
        <v>45.302799085553481</v>
      </c>
      <c r="BH23" s="4">
        <f t="shared" si="52"/>
        <v>531.65767411739091</v>
      </c>
    </row>
    <row r="24" spans="1:60" x14ac:dyDescent="0.25">
      <c r="A24" s="78" t="s">
        <v>4</v>
      </c>
      <c r="B24" s="69">
        <v>0.27525289966008498</v>
      </c>
      <c r="C24" s="69">
        <v>0.17753509954576199</v>
      </c>
      <c r="D24" s="69">
        <v>0.25331055373163702</v>
      </c>
      <c r="E24" s="69">
        <v>0</v>
      </c>
      <c r="F24" s="69">
        <v>0.24957956413309401</v>
      </c>
      <c r="G24" s="69">
        <v>0.203856243186781</v>
      </c>
      <c r="H24" s="69">
        <v>0</v>
      </c>
      <c r="I24" s="69">
        <v>-3.8422893280466899E-2</v>
      </c>
      <c r="J24" s="69">
        <v>0</v>
      </c>
      <c r="K24" s="69">
        <v>-0.17514130198622599</v>
      </c>
      <c r="L24" s="69">
        <v>-0.380108358654968</v>
      </c>
      <c r="M24" s="69">
        <v>-0.45424266025904803</v>
      </c>
      <c r="N24" s="69">
        <v>0</v>
      </c>
      <c r="O24" s="69">
        <v>0</v>
      </c>
      <c r="P24" s="69">
        <v>0</v>
      </c>
      <c r="Q24" s="69">
        <v>0</v>
      </c>
      <c r="R24" s="81">
        <v>3.13882823323724E-8</v>
      </c>
      <c r="S24" s="82">
        <v>-9.1801635162255001E-7</v>
      </c>
      <c r="T24" s="62"/>
      <c r="U24" s="62"/>
      <c r="V24" s="62"/>
      <c r="W24" s="62"/>
      <c r="X24" s="62"/>
      <c r="Z24" s="59" t="s">
        <v>38</v>
      </c>
      <c r="AA24" s="15">
        <f t="shared" si="29"/>
        <v>3.6330225811786869</v>
      </c>
      <c r="AB24" s="3">
        <f t="shared" si="29"/>
        <v>5.6326889869022034</v>
      </c>
      <c r="AC24" s="3">
        <f t="shared" si="29"/>
        <v>3.9477233982892903</v>
      </c>
      <c r="AD24" s="3">
        <f t="shared" si="30"/>
        <v>4.0067383059725481</v>
      </c>
      <c r="AE24" s="3">
        <f t="shared" si="31"/>
        <v>4.9054175843109267</v>
      </c>
      <c r="AF24" s="3">
        <f t="shared" si="32"/>
        <v>-26.026150417682665</v>
      </c>
      <c r="AG24" s="3">
        <f t="shared" si="33"/>
        <v>-5.7096754943539541</v>
      </c>
      <c r="AH24" s="3">
        <f t="shared" si="34"/>
        <v>-2.6308287550911769</v>
      </c>
      <c r="AI24" s="3">
        <f t="shared" si="35"/>
        <v>-2.2014665012522481</v>
      </c>
      <c r="AJ24" s="3">
        <f t="shared" si="36"/>
        <v>31859022.720993146</v>
      </c>
      <c r="AK24" s="4">
        <f t="shared" si="37"/>
        <v>-1089305.2157867861</v>
      </c>
      <c r="AM24" s="15">
        <f t="shared" si="38"/>
        <v>30769703.06267605</v>
      </c>
      <c r="AN24" s="4">
        <f t="shared" si="39"/>
        <v>1016183914590720.1</v>
      </c>
      <c r="AT24" s="59" t="s">
        <v>38</v>
      </c>
      <c r="AU24" s="15">
        <f t="shared" si="40"/>
        <v>1.2900649687932928</v>
      </c>
      <c r="AV24" s="3">
        <f t="shared" si="41"/>
        <v>1.7285869456956324</v>
      </c>
      <c r="AW24" s="3">
        <f t="shared" si="42"/>
        <v>1.373139057893249</v>
      </c>
      <c r="AX24" s="3">
        <f t="shared" si="43"/>
        <v>1.3879775203055325</v>
      </c>
      <c r="AY24" s="3">
        <f t="shared" si="44"/>
        <v>1.5903402238096886</v>
      </c>
      <c r="AZ24" s="3">
        <f t="shared" si="45"/>
        <v>3.2591018178538356</v>
      </c>
      <c r="BA24" s="3">
        <f t="shared" si="46"/>
        <v>1.7421621909415785</v>
      </c>
      <c r="BB24" s="3">
        <f t="shared" si="47"/>
        <v>0.96729891255530254</v>
      </c>
      <c r="BC24" s="3">
        <f t="shared" si="48"/>
        <v>0.78912372976914802</v>
      </c>
      <c r="BD24" s="3">
        <f t="shared" si="49"/>
        <v>17.276831187807264</v>
      </c>
      <c r="BE24" s="4">
        <f t="shared" si="50"/>
        <v>13.901050634259557</v>
      </c>
      <c r="BG24" s="15">
        <f t="shared" si="51"/>
        <v>45.305677189684076</v>
      </c>
      <c r="BH24" s="4">
        <f t="shared" si="52"/>
        <v>517.9368167832273</v>
      </c>
    </row>
    <row r="25" spans="1:60" x14ac:dyDescent="0.25">
      <c r="A25" s="78" t="s">
        <v>5</v>
      </c>
      <c r="B25" s="69">
        <v>0.27946846220486599</v>
      </c>
      <c r="C25" s="69">
        <v>7.7560564290041406E-2</v>
      </c>
      <c r="D25" s="69">
        <v>0.234760887781537</v>
      </c>
      <c r="E25" s="69">
        <v>0</v>
      </c>
      <c r="F25" s="69">
        <v>0.123613048633356</v>
      </c>
      <c r="G25" s="69">
        <v>7.4903444259600702E-2</v>
      </c>
      <c r="H25" s="69">
        <v>0</v>
      </c>
      <c r="I25" s="69">
        <v>0.63003502978769599</v>
      </c>
      <c r="J25" s="69">
        <v>0</v>
      </c>
      <c r="K25" s="69">
        <v>0.222988773167663</v>
      </c>
      <c r="L25" s="69">
        <v>0.11735155584802601</v>
      </c>
      <c r="M25" s="69">
        <v>-9.1116979147966598E-2</v>
      </c>
      <c r="N25" s="69">
        <v>0</v>
      </c>
      <c r="O25" s="69">
        <v>0</v>
      </c>
      <c r="P25" s="69">
        <v>0</v>
      </c>
      <c r="Q25" s="69">
        <v>0</v>
      </c>
      <c r="R25" s="81">
        <v>4.3401332578037797E-9</v>
      </c>
      <c r="S25" s="82">
        <v>-3.52539851789621E-7</v>
      </c>
      <c r="T25" s="62"/>
      <c r="U25" s="62"/>
      <c r="V25" s="62"/>
      <c r="W25" s="62"/>
      <c r="X25" s="62"/>
      <c r="Z25" s="59" t="s">
        <v>39</v>
      </c>
      <c r="AA25" s="15">
        <f t="shared" si="29"/>
        <v>3.5782212851872499</v>
      </c>
      <c r="AB25" s="3">
        <f t="shared" si="29"/>
        <v>12.893150135685612</v>
      </c>
      <c r="AC25" s="3">
        <f t="shared" si="29"/>
        <v>4.2596533411075557</v>
      </c>
      <c r="AD25" s="3">
        <f t="shared" si="30"/>
        <v>8.0897608388096813</v>
      </c>
      <c r="AE25" s="3">
        <f t="shared" si="31"/>
        <v>13.350520925769386</v>
      </c>
      <c r="AF25" s="3">
        <f t="shared" si="32"/>
        <v>1.5872133337363348</v>
      </c>
      <c r="AG25" s="3">
        <f t="shared" si="33"/>
        <v>4.4845307043691847</v>
      </c>
      <c r="AH25" s="3">
        <f t="shared" si="34"/>
        <v>8.5214038516458341</v>
      </c>
      <c r="AI25" s="3">
        <f t="shared" si="35"/>
        <v>-10.97490291437429</v>
      </c>
      <c r="AJ25" s="3">
        <f t="shared" si="36"/>
        <v>230407671.97687981</v>
      </c>
      <c r="AK25" s="4">
        <f t="shared" si="37"/>
        <v>-2836558.7462626845</v>
      </c>
      <c r="AM25" s="15">
        <f t="shared" si="38"/>
        <v>227571159.0201686</v>
      </c>
      <c r="AN25" s="4">
        <f t="shared" si="39"/>
        <v>5.3095741371327096E+16</v>
      </c>
      <c r="AT25" s="59" t="s">
        <v>39</v>
      </c>
      <c r="AU25" s="15">
        <f t="shared" si="40"/>
        <v>1.2748658292298265</v>
      </c>
      <c r="AV25" s="3">
        <f t="shared" si="41"/>
        <v>2.5566961731049958</v>
      </c>
      <c r="AW25" s="3">
        <f t="shared" si="42"/>
        <v>1.4491877816432626</v>
      </c>
      <c r="AX25" s="3">
        <f t="shared" si="43"/>
        <v>2.0905991680635401</v>
      </c>
      <c r="AY25" s="3">
        <f t="shared" si="44"/>
        <v>2.5915554047418552</v>
      </c>
      <c r="AZ25" s="3">
        <f t="shared" si="45"/>
        <v>0.46197985830472643</v>
      </c>
      <c r="BA25" s="3">
        <f t="shared" si="46"/>
        <v>1.5006338533289751</v>
      </c>
      <c r="BB25" s="3">
        <f t="shared" si="47"/>
        <v>2.1425810985878551</v>
      </c>
      <c r="BC25" s="3">
        <f t="shared" si="48"/>
        <v>2.3956111128514288</v>
      </c>
      <c r="BD25" s="3">
        <f t="shared" si="49"/>
        <v>19.25536078474239</v>
      </c>
      <c r="BE25" s="4">
        <f t="shared" si="50"/>
        <v>14.858102166361963</v>
      </c>
      <c r="BG25" s="15">
        <f t="shared" si="51"/>
        <v>50.57717323096081</v>
      </c>
      <c r="BH25" s="4">
        <f t="shared" si="52"/>
        <v>625.67594038385096</v>
      </c>
    </row>
    <row r="26" spans="1:60" x14ac:dyDescent="0.25">
      <c r="A26" s="78" t="s">
        <v>7</v>
      </c>
      <c r="B26" s="69">
        <v>0.270890399734729</v>
      </c>
      <c r="C26" s="69">
        <v>0.129720859963078</v>
      </c>
      <c r="D26" s="69">
        <v>-0.24956804061100599</v>
      </c>
      <c r="E26" s="69">
        <v>0</v>
      </c>
      <c r="F26" s="69">
        <v>-0.21688351437712</v>
      </c>
      <c r="G26" s="69">
        <v>-0.25428412451347299</v>
      </c>
      <c r="H26" s="69">
        <v>0</v>
      </c>
      <c r="I26" s="69">
        <v>-0.355260211873137</v>
      </c>
      <c r="J26" s="69">
        <v>0</v>
      </c>
      <c r="K26" s="69">
        <v>-0.23897387029141801</v>
      </c>
      <c r="L26" s="69">
        <v>0.13299933385224699</v>
      </c>
      <c r="M26" s="69">
        <v>7.9398965249827105E-2</v>
      </c>
      <c r="N26" s="69">
        <v>0</v>
      </c>
      <c r="O26" s="69">
        <v>0</v>
      </c>
      <c r="P26" s="69">
        <v>0</v>
      </c>
      <c r="Q26" s="69">
        <v>0</v>
      </c>
      <c r="R26" s="81">
        <v>2.1980979598565901E-8</v>
      </c>
      <c r="S26" s="82">
        <v>-7.62529796408881E-7</v>
      </c>
      <c r="T26" s="62"/>
      <c r="U26" s="62"/>
      <c r="V26" s="62"/>
      <c r="W26" s="62"/>
      <c r="X26" s="62"/>
      <c r="Z26" s="59" t="s">
        <v>41</v>
      </c>
      <c r="AA26" s="15">
        <f t="shared" si="29"/>
        <v>3.6915298621850603</v>
      </c>
      <c r="AB26" s="3">
        <f t="shared" si="29"/>
        <v>7.7088603967367044</v>
      </c>
      <c r="AC26" s="3">
        <f t="shared" si="29"/>
        <v>-4.0069233125833978</v>
      </c>
      <c r="AD26" s="3">
        <f t="shared" si="30"/>
        <v>-4.6107699926938031</v>
      </c>
      <c r="AE26" s="3">
        <f t="shared" si="31"/>
        <v>-3.9326088559925654</v>
      </c>
      <c r="AF26" s="3">
        <f t="shared" si="32"/>
        <v>-2.8148381568749916</v>
      </c>
      <c r="AG26" s="3">
        <f t="shared" si="33"/>
        <v>-4.1845579133004982</v>
      </c>
      <c r="AH26" s="3">
        <f t="shared" si="34"/>
        <v>7.5188346515399127</v>
      </c>
      <c r="AI26" s="3">
        <f t="shared" si="35"/>
        <v>12.594622572895275</v>
      </c>
      <c r="AJ26" s="3">
        <f t="shared" si="36"/>
        <v>45493877.809942678</v>
      </c>
      <c r="AK26" s="4">
        <f t="shared" si="37"/>
        <v>-1311424.1629762931</v>
      </c>
      <c r="AM26" s="15">
        <f t="shared" si="38"/>
        <v>44182465.611115634</v>
      </c>
      <c r="AN26" s="4">
        <f t="shared" si="39"/>
        <v>2071412751521599.3</v>
      </c>
      <c r="AT26" s="59" t="s">
        <v>41</v>
      </c>
      <c r="AU26" s="15">
        <f t="shared" si="40"/>
        <v>1.3060409689290504</v>
      </c>
      <c r="AV26" s="3">
        <f t="shared" si="41"/>
        <v>2.0423703681857308</v>
      </c>
      <c r="AW26" s="3">
        <f t="shared" si="42"/>
        <v>1.3880236931088497</v>
      </c>
      <c r="AX26" s="3">
        <f t="shared" si="43"/>
        <v>1.5283948696758729</v>
      </c>
      <c r="AY26" s="3">
        <f t="shared" si="44"/>
        <v>1.3693030366841714</v>
      </c>
      <c r="AZ26" s="3">
        <f t="shared" si="45"/>
        <v>1.0349047668216289</v>
      </c>
      <c r="BA26" s="3">
        <f t="shared" si="46"/>
        <v>1.4314010623521236</v>
      </c>
      <c r="BB26" s="3">
        <f t="shared" si="47"/>
        <v>2.0174111594026485</v>
      </c>
      <c r="BC26" s="3">
        <f t="shared" si="48"/>
        <v>2.5332699429320122</v>
      </c>
      <c r="BD26" s="3">
        <f t="shared" si="49"/>
        <v>17.633088321240393</v>
      </c>
      <c r="BE26" s="4">
        <f t="shared" si="50"/>
        <v>14.086624251970791</v>
      </c>
      <c r="BG26" s="15">
        <f t="shared" si="51"/>
        <v>46.370832441303271</v>
      </c>
      <c r="BH26" s="4">
        <f t="shared" si="52"/>
        <v>534.98073901833379</v>
      </c>
    </row>
    <row r="27" spans="1:60" x14ac:dyDescent="0.25">
      <c r="A27" s="78" t="s">
        <v>9</v>
      </c>
      <c r="B27" s="69">
        <v>0.27011048559214601</v>
      </c>
      <c r="C27" s="69">
        <v>0.20756472440393101</v>
      </c>
      <c r="D27" s="69">
        <v>-0.23615607613262499</v>
      </c>
      <c r="E27" s="69">
        <v>0</v>
      </c>
      <c r="F27" s="69">
        <v>-8.8928553598343493E-2</v>
      </c>
      <c r="G27" s="69">
        <v>-0.32705614634459201</v>
      </c>
      <c r="H27" s="69">
        <v>0</v>
      </c>
      <c r="I27" s="69">
        <v>0.32125071078742201</v>
      </c>
      <c r="J27" s="69">
        <v>0</v>
      </c>
      <c r="K27" s="69">
        <v>0.42169612999787498</v>
      </c>
      <c r="L27" s="69">
        <v>0.21942444640661499</v>
      </c>
      <c r="M27" s="69">
        <v>-2.36861891884223E-3</v>
      </c>
      <c r="N27" s="69">
        <v>0</v>
      </c>
      <c r="O27" s="69">
        <v>0</v>
      </c>
      <c r="P27" s="69">
        <v>0</v>
      </c>
      <c r="Q27" s="69">
        <v>0</v>
      </c>
      <c r="R27" s="81">
        <v>-1.55948931041397E-9</v>
      </c>
      <c r="S27" s="82">
        <v>-2.4536637252963102E-7</v>
      </c>
      <c r="T27" s="62"/>
      <c r="U27" s="62"/>
      <c r="V27" s="62"/>
      <c r="W27" s="62"/>
      <c r="X27" s="62"/>
      <c r="Z27" s="59" t="s">
        <v>43</v>
      </c>
      <c r="AA27" s="15">
        <f t="shared" si="29"/>
        <v>3.7021887462375394</v>
      </c>
      <c r="AB27" s="3">
        <f t="shared" si="29"/>
        <v>4.8177743249568339</v>
      </c>
      <c r="AC27" s="3">
        <f t="shared" si="29"/>
        <v>-4.2344877014233635</v>
      </c>
      <c r="AD27" s="3">
        <f t="shared" si="30"/>
        <v>-11.244982174303884</v>
      </c>
      <c r="AE27" s="3">
        <f t="shared" si="31"/>
        <v>-3.0575789850663218</v>
      </c>
      <c r="AF27" s="3">
        <f t="shared" si="32"/>
        <v>3.1128335795705677</v>
      </c>
      <c r="AG27" s="3">
        <f t="shared" si="33"/>
        <v>2.3713758056187029</v>
      </c>
      <c r="AH27" s="3">
        <f t="shared" si="34"/>
        <v>4.5573773404760107</v>
      </c>
      <c r="AI27" s="3">
        <f t="shared" si="35"/>
        <v>-422.18695124194795</v>
      </c>
      <c r="AJ27" s="3">
        <f t="shared" si="36"/>
        <v>-641235559.18093967</v>
      </c>
      <c r="AK27" s="4">
        <f t="shared" si="37"/>
        <v>-4075538.1012091935</v>
      </c>
      <c r="AM27" s="15">
        <f t="shared" si="38"/>
        <v>-645311519.44459915</v>
      </c>
      <c r="AN27" s="4">
        <f t="shared" si="39"/>
        <v>4.1119965236908531E+17</v>
      </c>
      <c r="AT27" s="59" t="s">
        <v>43</v>
      </c>
      <c r="AU27" s="15">
        <f t="shared" si="40"/>
        <v>1.3089241977888249</v>
      </c>
      <c r="AV27" s="3">
        <f t="shared" si="41"/>
        <v>1.5723120631116005</v>
      </c>
      <c r="AW27" s="3">
        <f t="shared" si="42"/>
        <v>1.4432623530001338</v>
      </c>
      <c r="AX27" s="3">
        <f t="shared" si="43"/>
        <v>2.419922000199163</v>
      </c>
      <c r="AY27" s="3">
        <f t="shared" si="44"/>
        <v>1.1176234214642664</v>
      </c>
      <c r="AZ27" s="3">
        <f t="shared" si="45"/>
        <v>1.1355334302073046</v>
      </c>
      <c r="BA27" s="3">
        <f t="shared" si="46"/>
        <v>0.86347029541691933</v>
      </c>
      <c r="BB27" s="3">
        <f t="shared" si="47"/>
        <v>1.5167473134347218</v>
      </c>
      <c r="BC27" s="3">
        <f t="shared" si="48"/>
        <v>6.0454482283566584</v>
      </c>
      <c r="BD27" s="3">
        <f t="shared" si="49"/>
        <v>20.278907434399873</v>
      </c>
      <c r="BE27" s="4">
        <f t="shared" si="50"/>
        <v>15.220513345315839</v>
      </c>
      <c r="BG27" s="15">
        <f t="shared" si="51"/>
        <v>52.922664082695306</v>
      </c>
      <c r="BH27" s="4">
        <f t="shared" si="52"/>
        <v>697.15465564283807</v>
      </c>
    </row>
    <row r="28" spans="1:60" x14ac:dyDescent="0.25">
      <c r="A28" s="78" t="s">
        <v>10</v>
      </c>
      <c r="B28" s="69">
        <v>0.27503039073295399</v>
      </c>
      <c r="C28" s="69">
        <v>0.10549267027361101</v>
      </c>
      <c r="D28" s="69">
        <v>-8.9479793628621795E-2</v>
      </c>
      <c r="E28" s="69">
        <v>0</v>
      </c>
      <c r="F28" s="69">
        <v>0.106597132373784</v>
      </c>
      <c r="G28" s="69">
        <v>-9.2278035726739704E-2</v>
      </c>
      <c r="H28" s="69">
        <v>0</v>
      </c>
      <c r="I28" s="69">
        <v>0.33917770705581701</v>
      </c>
      <c r="J28" s="69">
        <v>0</v>
      </c>
      <c r="K28" s="69">
        <v>-0.48572702074103102</v>
      </c>
      <c r="L28" s="69">
        <v>-0.41356119254618701</v>
      </c>
      <c r="M28" s="69">
        <v>0.57314990682623301</v>
      </c>
      <c r="N28" s="69">
        <v>0</v>
      </c>
      <c r="O28" s="69">
        <v>0</v>
      </c>
      <c r="P28" s="69">
        <v>0</v>
      </c>
      <c r="Q28" s="69">
        <v>0</v>
      </c>
      <c r="R28" s="81">
        <v>-8.69254729407922E-9</v>
      </c>
      <c r="S28" s="82">
        <v>5.7040795420201601E-7</v>
      </c>
      <c r="T28" s="62"/>
      <c r="U28" s="62"/>
      <c r="V28" s="62"/>
      <c r="W28" s="62"/>
      <c r="X28" s="62"/>
      <c r="Z28" s="59" t="s">
        <v>44</v>
      </c>
      <c r="AA28" s="15">
        <f t="shared" si="29"/>
        <v>3.6359618198374632</v>
      </c>
      <c r="AB28" s="3">
        <f t="shared" si="29"/>
        <v>9.4793315725760898</v>
      </c>
      <c r="AC28" s="3">
        <f t="shared" si="29"/>
        <v>-11.175707491575295</v>
      </c>
      <c r="AD28" s="3">
        <f t="shared" si="30"/>
        <v>9.3811153989911205</v>
      </c>
      <c r="AE28" s="3">
        <f t="shared" si="31"/>
        <v>-10.836814981208217</v>
      </c>
      <c r="AF28" s="3">
        <f t="shared" si="32"/>
        <v>2.9483069765414576</v>
      </c>
      <c r="AG28" s="3">
        <f t="shared" si="33"/>
        <v>-2.0587695501773564</v>
      </c>
      <c r="AH28" s="3">
        <f t="shared" si="34"/>
        <v>-2.4180218502690356</v>
      </c>
      <c r="AI28" s="3">
        <f t="shared" si="35"/>
        <v>1.7447442424572861</v>
      </c>
      <c r="AJ28" s="3">
        <f t="shared" si="36"/>
        <v>-115041076.70269829</v>
      </c>
      <c r="AK28" s="4">
        <f t="shared" si="37"/>
        <v>1753131.2328892234</v>
      </c>
      <c r="AM28" s="15">
        <f t="shared" si="38"/>
        <v>-113287944.76966293</v>
      </c>
      <c r="AN28" s="4">
        <f t="shared" si="39"/>
        <v>1.32375227980363E+16</v>
      </c>
      <c r="AT28" s="59" t="s">
        <v>44</v>
      </c>
      <c r="AU28" s="15">
        <f t="shared" si="40"/>
        <v>1.2908736756653436</v>
      </c>
      <c r="AV28" s="3">
        <f t="shared" si="41"/>
        <v>2.2491138045591068</v>
      </c>
      <c r="AW28" s="3">
        <f t="shared" si="42"/>
        <v>2.4137424487037058</v>
      </c>
      <c r="AX28" s="3">
        <f t="shared" si="43"/>
        <v>2.2386986684210064</v>
      </c>
      <c r="AY28" s="3">
        <f t="shared" si="44"/>
        <v>2.3829491319159248</v>
      </c>
      <c r="AZ28" s="3">
        <f t="shared" si="45"/>
        <v>1.0812310993473635</v>
      </c>
      <c r="BA28" s="3">
        <f t="shared" si="46"/>
        <v>0.72210849860420312</v>
      </c>
      <c r="BB28" s="3">
        <f t="shared" si="47"/>
        <v>0.88294978865674945</v>
      </c>
      <c r="BC28" s="3">
        <f t="shared" si="48"/>
        <v>0.55660797898549874</v>
      </c>
      <c r="BD28" s="3">
        <f t="shared" si="49"/>
        <v>18.560799811269934</v>
      </c>
      <c r="BE28" s="4">
        <f t="shared" si="50"/>
        <v>14.376914022989109</v>
      </c>
      <c r="BG28" s="15">
        <f t="shared" si="51"/>
        <v>46.755988929117947</v>
      </c>
      <c r="BH28" s="4">
        <f t="shared" si="52"/>
        <v>577.22009925831765</v>
      </c>
    </row>
    <row r="29" spans="1:60" x14ac:dyDescent="0.25">
      <c r="A29" s="78" t="s">
        <v>11</v>
      </c>
      <c r="B29" s="69">
        <v>0.28062848377653299</v>
      </c>
      <c r="C29" s="69">
        <v>0.21346528709097401</v>
      </c>
      <c r="D29" s="69">
        <v>-0.25961834766520497</v>
      </c>
      <c r="E29" s="69">
        <v>0</v>
      </c>
      <c r="F29" s="69">
        <v>0.20841522422813399</v>
      </c>
      <c r="G29" s="69">
        <v>-0.39392870306737499</v>
      </c>
      <c r="H29" s="69">
        <v>0</v>
      </c>
      <c r="I29" s="69">
        <v>-0.281786684960252</v>
      </c>
      <c r="J29" s="69">
        <v>0</v>
      </c>
      <c r="K29" s="69">
        <v>0.31240807264755999</v>
      </c>
      <c r="L29" s="69">
        <v>-0.33492829875166003</v>
      </c>
      <c r="M29" s="69">
        <v>-0.117477744505961</v>
      </c>
      <c r="N29" s="69">
        <v>0</v>
      </c>
      <c r="O29" s="69">
        <v>0</v>
      </c>
      <c r="P29" s="69">
        <v>0</v>
      </c>
      <c r="Q29" s="69">
        <v>0</v>
      </c>
      <c r="R29" s="81">
        <v>-5.2382916512437602E-9</v>
      </c>
      <c r="S29" s="82">
        <v>6.7068684592893002E-8</v>
      </c>
      <c r="T29" s="62"/>
      <c r="U29" s="62"/>
      <c r="V29" s="62"/>
      <c r="W29" s="62"/>
      <c r="X29" s="62"/>
      <c r="Z29" s="59" t="s">
        <v>45</v>
      </c>
      <c r="AA29" s="15">
        <f t="shared" si="29"/>
        <v>3.563430149864292</v>
      </c>
      <c r="AB29" s="3">
        <f t="shared" si="29"/>
        <v>4.6846024176934344</v>
      </c>
      <c r="AC29" s="3">
        <f t="shared" si="29"/>
        <v>-3.851807890286576</v>
      </c>
      <c r="AD29" s="3">
        <f t="shared" si="30"/>
        <v>4.7981139751354585</v>
      </c>
      <c r="AE29" s="3">
        <f t="shared" si="31"/>
        <v>-2.538530430033088</v>
      </c>
      <c r="AF29" s="3">
        <f t="shared" si="32"/>
        <v>-3.5487837196461469</v>
      </c>
      <c r="AG29" s="3">
        <f t="shared" si="33"/>
        <v>3.2009416130809778</v>
      </c>
      <c r="AH29" s="3">
        <f t="shared" si="34"/>
        <v>-2.9857136698427267</v>
      </c>
      <c r="AI29" s="3">
        <f t="shared" si="35"/>
        <v>-8.512250590146957</v>
      </c>
      <c r="AJ29" s="3">
        <f t="shared" si="36"/>
        <v>-190901932.6487031</v>
      </c>
      <c r="AK29" s="4">
        <f t="shared" si="37"/>
        <v>14910088.159175944</v>
      </c>
      <c r="AM29" s="15">
        <f t="shared" si="38"/>
        <v>-175991849.67952532</v>
      </c>
      <c r="AN29" s="4">
        <f t="shared" si="39"/>
        <v>3.666585861792456E+16</v>
      </c>
      <c r="AT29" s="59" t="s">
        <v>45</v>
      </c>
      <c r="AU29" s="15">
        <f t="shared" si="40"/>
        <v>1.2707236062142284</v>
      </c>
      <c r="AV29" s="3">
        <f t="shared" si="41"/>
        <v>1.5442810492704286</v>
      </c>
      <c r="AW29" s="3">
        <f t="shared" si="42"/>
        <v>1.3485426199732362</v>
      </c>
      <c r="AX29" s="3">
        <f t="shared" si="43"/>
        <v>1.5682229188530501</v>
      </c>
      <c r="AY29" s="3">
        <f t="shared" si="44"/>
        <v>0.93158534274062843</v>
      </c>
      <c r="AZ29" s="3">
        <f t="shared" si="45"/>
        <v>1.2666049305974916</v>
      </c>
      <c r="BA29" s="3">
        <f t="shared" si="46"/>
        <v>1.1634450206092433</v>
      </c>
      <c r="BB29" s="3">
        <f t="shared" si="47"/>
        <v>1.0938388036426598</v>
      </c>
      <c r="BC29" s="3">
        <f t="shared" si="48"/>
        <v>2.1415063717978775</v>
      </c>
      <c r="BD29" s="3">
        <f t="shared" si="49"/>
        <v>19.067270412524788</v>
      </c>
      <c r="BE29" s="4">
        <f t="shared" si="50"/>
        <v>16.517548599478367</v>
      </c>
      <c r="BG29" s="15">
        <f t="shared" si="51"/>
        <v>47.913569675702</v>
      </c>
      <c r="BH29" s="4">
        <f t="shared" si="52"/>
        <v>654.27592196990781</v>
      </c>
    </row>
    <row r="30" spans="1:60" x14ac:dyDescent="0.25">
      <c r="A30" s="78" t="s">
        <v>16</v>
      </c>
      <c r="B30" s="69">
        <v>0.386139034181397</v>
      </c>
      <c r="C30" s="69">
        <v>-0.85219347975090398</v>
      </c>
      <c r="D30" s="69">
        <v>0.12518029890407001</v>
      </c>
      <c r="E30" s="69">
        <v>0</v>
      </c>
      <c r="F30" s="69">
        <v>-0.15404860544059401</v>
      </c>
      <c r="G30" s="69">
        <v>-0.18871374688189499</v>
      </c>
      <c r="H30" s="69">
        <v>0</v>
      </c>
      <c r="I30" s="69">
        <v>-1.22494545115862E-2</v>
      </c>
      <c r="J30" s="69">
        <v>0</v>
      </c>
      <c r="K30" s="69">
        <v>6.4818945339393599E-2</v>
      </c>
      <c r="L30" s="69">
        <v>-6.90888841461548E-2</v>
      </c>
      <c r="M30" s="69">
        <v>3.0255573464987098E-2</v>
      </c>
      <c r="N30" s="69">
        <v>0</v>
      </c>
      <c r="O30" s="69">
        <v>0</v>
      </c>
      <c r="P30" s="69">
        <v>0</v>
      </c>
      <c r="Q30" s="69">
        <v>0</v>
      </c>
      <c r="R30" s="81">
        <v>9.3453958822200695E-9</v>
      </c>
      <c r="S30" s="82">
        <v>-3.9040835663516098E-7</v>
      </c>
      <c r="T30" s="62"/>
      <c r="U30" s="62"/>
      <c r="V30" s="62"/>
      <c r="W30" s="62"/>
      <c r="X30" s="62"/>
      <c r="Z30" s="59" t="s">
        <v>47</v>
      </c>
      <c r="AA30" s="15">
        <f t="shared" ref="AA30:AC31" si="53">1/B30</f>
        <v>2.589740770756237</v>
      </c>
      <c r="AB30" s="3">
        <f t="shared" si="53"/>
        <v>-1.1734424444227147</v>
      </c>
      <c r="AC30" s="3">
        <f t="shared" si="53"/>
        <v>7.9884774901067663</v>
      </c>
      <c r="AD30" s="3">
        <f t="shared" si="30"/>
        <v>-6.4914576613004877</v>
      </c>
      <c r="AE30" s="3">
        <f t="shared" si="31"/>
        <v>-5.2990310272724441</v>
      </c>
      <c r="AF30" s="3">
        <f t="shared" si="32"/>
        <v>-81.636288297911193</v>
      </c>
      <c r="AG30" s="3">
        <f t="shared" si="33"/>
        <v>15.427588257784437</v>
      </c>
      <c r="AH30" s="3">
        <f t="shared" si="34"/>
        <v>-14.474108423643658</v>
      </c>
      <c r="AI30" s="3">
        <f t="shared" si="35"/>
        <v>33.051761559146719</v>
      </c>
      <c r="AJ30" s="3">
        <f t="shared" si="36"/>
        <v>107004562.73902036</v>
      </c>
      <c r="AK30" s="4">
        <f t="shared" si="37"/>
        <v>-2561420.5818204507</v>
      </c>
      <c r="AM30" s="15">
        <f t="shared" si="38"/>
        <v>104443092.14044014</v>
      </c>
      <c r="AN30" s="4">
        <f t="shared" si="39"/>
        <v>1.1456537322374264E+16</v>
      </c>
      <c r="AT30" s="59" t="s">
        <v>47</v>
      </c>
      <c r="AU30" s="15">
        <f t="shared" si="40"/>
        <v>0.95155778219115172</v>
      </c>
      <c r="AV30" s="3">
        <f t="shared" si="41"/>
        <v>0.15994168902409309</v>
      </c>
      <c r="AW30" s="3">
        <f t="shared" si="42"/>
        <v>2.0780001896942957</v>
      </c>
      <c r="AX30" s="3">
        <f t="shared" si="43"/>
        <v>1.8704871066218247</v>
      </c>
      <c r="AY30" s="3">
        <f t="shared" si="44"/>
        <v>1.6675239788006058</v>
      </c>
      <c r="AZ30" s="3">
        <f t="shared" si="45"/>
        <v>4.4022738726493085</v>
      </c>
      <c r="BA30" s="3">
        <f t="shared" si="46"/>
        <v>2.7361573520059537</v>
      </c>
      <c r="BB30" s="3">
        <f t="shared" si="47"/>
        <v>2.6723614273405478</v>
      </c>
      <c r="BC30" s="3">
        <f t="shared" si="48"/>
        <v>3.4980748647002065</v>
      </c>
      <c r="BD30" s="3">
        <f t="shared" si="49"/>
        <v>18.488382033937768</v>
      </c>
      <c r="BE30" s="4">
        <f t="shared" si="50"/>
        <v>14.75607257732109</v>
      </c>
      <c r="BG30" s="15">
        <f t="shared" si="51"/>
        <v>53.280832874286844</v>
      </c>
      <c r="BH30" s="4">
        <f t="shared" si="52"/>
        <v>617.33505038315172</v>
      </c>
    </row>
    <row r="31" spans="1:60" ht="15.75" thickBot="1" x14ac:dyDescent="0.3">
      <c r="A31" s="78" t="s">
        <v>17</v>
      </c>
      <c r="B31" s="69">
        <v>0.41613608315598799</v>
      </c>
      <c r="C31" s="69">
        <v>-0.13227751996229001</v>
      </c>
      <c r="D31" s="69">
        <v>-0.44557502946572702</v>
      </c>
      <c r="E31" s="69">
        <v>0</v>
      </c>
      <c r="F31" s="69">
        <v>9.5707194753682306E-2</v>
      </c>
      <c r="G31" s="69">
        <v>0.53074678541654396</v>
      </c>
      <c r="H31" s="69">
        <v>0</v>
      </c>
      <c r="I31" s="69">
        <v>-7.3039339327002295E-2</v>
      </c>
      <c r="J31" s="69">
        <v>0</v>
      </c>
      <c r="K31" s="69">
        <v>-4.09243435757395E-2</v>
      </c>
      <c r="L31" s="69">
        <v>4.7839692934081003E-2</v>
      </c>
      <c r="M31" s="69">
        <v>-0.25762416808759703</v>
      </c>
      <c r="N31" s="69">
        <v>0</v>
      </c>
      <c r="O31" s="69">
        <v>0</v>
      </c>
      <c r="P31" s="69">
        <v>0</v>
      </c>
      <c r="Q31" s="69">
        <v>0</v>
      </c>
      <c r="R31" s="81">
        <v>-3.2689715786433102E-8</v>
      </c>
      <c r="S31" s="82">
        <v>5.6720259968464503E-7</v>
      </c>
      <c r="T31" s="62"/>
      <c r="U31" s="62"/>
      <c r="V31" s="62"/>
      <c r="W31" s="62"/>
      <c r="X31" s="62"/>
      <c r="Z31" s="59" t="s">
        <v>48</v>
      </c>
      <c r="AA31" s="16">
        <f t="shared" si="53"/>
        <v>2.4030600577002872</v>
      </c>
      <c r="AB31" s="5">
        <f t="shared" si="53"/>
        <v>-7.5598635375465335</v>
      </c>
      <c r="AC31" s="5">
        <f t="shared" si="53"/>
        <v>-2.2442909361394512</v>
      </c>
      <c r="AD31" s="5">
        <f t="shared" si="30"/>
        <v>10.448535270244406</v>
      </c>
      <c r="AE31" s="5">
        <f t="shared" si="31"/>
        <v>1.8841376480785914</v>
      </c>
      <c r="AF31" s="5">
        <f t="shared" si="32"/>
        <v>-13.69125199124446</v>
      </c>
      <c r="AG31" s="5">
        <f t="shared" si="33"/>
        <v>-24.435333902162171</v>
      </c>
      <c r="AH31" s="5">
        <f t="shared" si="34"/>
        <v>20.903144202407702</v>
      </c>
      <c r="AI31" s="5">
        <f t="shared" si="35"/>
        <v>-3.8816234028943328</v>
      </c>
      <c r="AJ31" s="5">
        <f t="shared" si="36"/>
        <v>-30590660.577569794</v>
      </c>
      <c r="AK31" s="6">
        <f t="shared" si="37"/>
        <v>1763038.4637799314</v>
      </c>
      <c r="AM31" s="16">
        <f t="shared" si="38"/>
        <v>-28827638.287276454</v>
      </c>
      <c r="AN31" s="6">
        <f t="shared" si="39"/>
        <v>938896819198267.5</v>
      </c>
      <c r="AT31" s="59" t="s">
        <v>48</v>
      </c>
      <c r="AU31" s="16">
        <f t="shared" si="40"/>
        <v>0.87674294924280238</v>
      </c>
      <c r="AV31" s="5">
        <f t="shared" si="41"/>
        <v>2.0228531394394449</v>
      </c>
      <c r="AW31" s="5">
        <f t="shared" si="42"/>
        <v>0.80838962994255603</v>
      </c>
      <c r="AX31" s="5">
        <f t="shared" si="43"/>
        <v>2.3464618030598636</v>
      </c>
      <c r="AY31" s="5">
        <f t="shared" si="44"/>
        <v>0.63347023509814215</v>
      </c>
      <c r="AZ31" s="5">
        <f t="shared" si="45"/>
        <v>2.6167570880950097</v>
      </c>
      <c r="BA31" s="5">
        <f t="shared" si="46"/>
        <v>3.1960301955422867</v>
      </c>
      <c r="BB31" s="5">
        <f t="shared" si="47"/>
        <v>3.0398995879623461</v>
      </c>
      <c r="BC31" s="5">
        <f t="shared" si="48"/>
        <v>1.3562534689369528</v>
      </c>
      <c r="BD31" s="5">
        <f t="shared" si="49"/>
        <v>17.236205310453254</v>
      </c>
      <c r="BE31" s="6">
        <f t="shared" si="50"/>
        <v>14.382549278373967</v>
      </c>
      <c r="BG31" s="16">
        <f t="shared" si="51"/>
        <v>48.515612686146618</v>
      </c>
      <c r="BH31" s="6">
        <f t="shared" si="52"/>
        <v>543.5082112433231</v>
      </c>
    </row>
    <row r="32" spans="1:60" ht="15.75" thickBot="1" x14ac:dyDescent="0.3">
      <c r="A32" s="78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70"/>
      <c r="T32" s="62"/>
      <c r="U32" s="62"/>
      <c r="V32" s="62"/>
      <c r="W32" s="62"/>
      <c r="X32" s="62"/>
      <c r="Z32" s="93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T32" s="93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5"/>
      <c r="BH32" s="5"/>
    </row>
    <row r="33" spans="1:61" x14ac:dyDescent="0.25">
      <c r="A33" s="83" t="s">
        <v>24</v>
      </c>
      <c r="B33" s="84">
        <f t="shared" ref="B33:S33" si="54">SUM(B21:B31)</f>
        <v>3.271175239251594</v>
      </c>
      <c r="C33" s="84">
        <f t="shared" si="54"/>
        <v>0.40590244739275727</v>
      </c>
      <c r="D33" s="84">
        <f t="shared" si="54"/>
        <v>0.17397688633853947</v>
      </c>
      <c r="E33" s="84">
        <f t="shared" si="54"/>
        <v>0</v>
      </c>
      <c r="F33" s="84">
        <f t="shared" si="54"/>
        <v>5.5766305844328776E-2</v>
      </c>
      <c r="G33" s="84">
        <f t="shared" si="54"/>
        <v>-0.20621911481863797</v>
      </c>
      <c r="H33" s="84">
        <f t="shared" si="54"/>
        <v>0</v>
      </c>
      <c r="I33" s="84">
        <f t="shared" si="54"/>
        <v>2.8552366433929957E-2</v>
      </c>
      <c r="J33" s="84">
        <f t="shared" si="54"/>
        <v>0</v>
      </c>
      <c r="K33" s="84">
        <f t="shared" si="54"/>
        <v>-2.1151302121886928E-2</v>
      </c>
      <c r="L33" s="84">
        <f t="shared" si="54"/>
        <v>5.1486405103899131E-2</v>
      </c>
      <c r="M33" s="84">
        <f t="shared" si="54"/>
        <v>0.13728372511596271</v>
      </c>
      <c r="N33" s="84">
        <f t="shared" si="54"/>
        <v>0</v>
      </c>
      <c r="O33" s="84">
        <f t="shared" si="54"/>
        <v>0</v>
      </c>
      <c r="P33" s="84">
        <f t="shared" si="54"/>
        <v>0</v>
      </c>
      <c r="Q33" s="84">
        <f t="shared" si="54"/>
        <v>0</v>
      </c>
      <c r="R33" s="84">
        <f t="shared" si="54"/>
        <v>2.1277591610941756E-9</v>
      </c>
      <c r="S33" s="85">
        <f t="shared" si="54"/>
        <v>-1.807997108637585E-6</v>
      </c>
      <c r="T33" s="62"/>
      <c r="U33" s="62"/>
      <c r="V33" s="62"/>
      <c r="W33" s="62"/>
      <c r="X33" s="62"/>
      <c r="Z33" s="9" t="s">
        <v>24</v>
      </c>
      <c r="AA33" s="10">
        <f t="shared" ref="AA33:AK33" si="55">+SUM(AA21,AA22,AA23,AA24,AA25,AA26,AA27,AA28,AA29,AA30,AA31)</f>
        <v>37.823686436102783</v>
      </c>
      <c r="AB33" s="10">
        <f t="shared" si="55"/>
        <v>78.3646369800191</v>
      </c>
      <c r="AC33" s="10">
        <f t="shared" si="55"/>
        <v>-44.229398065853708</v>
      </c>
      <c r="AD33" s="10">
        <f t="shared" si="55"/>
        <v>11.054881015393356</v>
      </c>
      <c r="AE33" s="10">
        <f t="shared" si="55"/>
        <v>-10.586627176048422</v>
      </c>
      <c r="AF33" s="10">
        <f t="shared" si="55"/>
        <v>-105.7445439087777</v>
      </c>
      <c r="AG33" s="10">
        <f t="shared" si="55"/>
        <v>-19.371367593448017</v>
      </c>
      <c r="AH33" s="10">
        <f t="shared" si="55"/>
        <v>17.846684783997567</v>
      </c>
      <c r="AI33" s="10">
        <f t="shared" si="55"/>
        <v>-559.77029305583949</v>
      </c>
      <c r="AJ33" s="10">
        <f t="shared" si="55"/>
        <v>-1108544661.092123</v>
      </c>
      <c r="AK33" s="11">
        <f t="shared" si="55"/>
        <v>3922892.586097376</v>
      </c>
      <c r="AT33" s="9" t="s">
        <v>24</v>
      </c>
      <c r="AU33" s="10">
        <f t="shared" ref="AU33:BE33" si="56">+SUM(AU21,AU22,AU23,AU24,AU25,AU26,AU27,AU28,AU29,AU30,AU31)</f>
        <v>13.472450080171685</v>
      </c>
      <c r="AV33" s="10">
        <f t="shared" si="56"/>
        <v>20.364865886486896</v>
      </c>
      <c r="AW33" s="10">
        <f t="shared" si="56"/>
        <v>17.882893111949464</v>
      </c>
      <c r="AX33" s="10">
        <f t="shared" si="56"/>
        <v>17.696047635820499</v>
      </c>
      <c r="AY33" s="10">
        <f t="shared" si="56"/>
        <v>19.809441502085786</v>
      </c>
      <c r="AZ33" s="10">
        <f t="shared" si="56"/>
        <v>20.938113111682359</v>
      </c>
      <c r="BA33" s="10">
        <f t="shared" si="56"/>
        <v>18.384219814282289</v>
      </c>
      <c r="BB33" s="10">
        <f t="shared" si="56"/>
        <v>17.855408813316213</v>
      </c>
      <c r="BC33" s="10">
        <f t="shared" si="56"/>
        <v>27.813263740325255</v>
      </c>
      <c r="BD33" s="10">
        <f t="shared" si="56"/>
        <v>203.71441223998698</v>
      </c>
      <c r="BE33" s="11">
        <f t="shared" si="56"/>
        <v>161.47119683154608</v>
      </c>
    </row>
    <row r="34" spans="1:61" ht="15.75" thickBot="1" x14ac:dyDescent="0.3">
      <c r="A34" s="86" t="s">
        <v>25</v>
      </c>
      <c r="B34" s="87">
        <f t="shared" ref="B34:S34" si="57">SUMSQ(B21:B31)</f>
        <v>0.99999999985765908</v>
      </c>
      <c r="C34" s="87">
        <f t="shared" si="57"/>
        <v>0.99998353942415463</v>
      </c>
      <c r="D34" s="87">
        <f t="shared" si="57"/>
        <v>0.97117882109061049</v>
      </c>
      <c r="E34" s="87">
        <f t="shared" si="57"/>
        <v>0</v>
      </c>
      <c r="F34" s="87">
        <f t="shared" si="57"/>
        <v>0.9958041822046233</v>
      </c>
      <c r="G34" s="87">
        <f t="shared" si="57"/>
        <v>0.75219045722195643</v>
      </c>
      <c r="H34" s="87">
        <f t="shared" si="57"/>
        <v>0</v>
      </c>
      <c r="I34" s="87">
        <f t="shared" si="57"/>
        <v>0.98109493813199256</v>
      </c>
      <c r="J34" s="87">
        <f t="shared" si="57"/>
        <v>0</v>
      </c>
      <c r="K34" s="87">
        <f t="shared" si="57"/>
        <v>0.77607108763152688</v>
      </c>
      <c r="L34" s="87">
        <f t="shared" si="57"/>
        <v>0.98188930625646231</v>
      </c>
      <c r="M34" s="87">
        <f t="shared" si="57"/>
        <v>0.70785998430423747</v>
      </c>
      <c r="N34" s="87">
        <f t="shared" si="57"/>
        <v>0</v>
      </c>
      <c r="O34" s="87">
        <f t="shared" si="57"/>
        <v>0</v>
      </c>
      <c r="P34" s="87">
        <f t="shared" si="57"/>
        <v>0</v>
      </c>
      <c r="Q34" s="87">
        <f t="shared" si="57"/>
        <v>0</v>
      </c>
      <c r="R34" s="87">
        <f t="shared" si="57"/>
        <v>3.5955282491613752E-15</v>
      </c>
      <c r="S34" s="88">
        <f t="shared" si="57"/>
        <v>3.2977314750464461E-12</v>
      </c>
      <c r="T34" s="62"/>
      <c r="U34" s="62"/>
      <c r="V34" s="62"/>
      <c r="W34" s="62"/>
      <c r="X34" s="62"/>
      <c r="Z34" s="12" t="s">
        <v>25</v>
      </c>
      <c r="AA34" s="13">
        <f t="shared" ref="AA34:AK34" si="58">+SUMSQ(AA21,AA22,AA23,AA24,AA25,AA26,AA27,AA28,AA29,AA30,AA31)</f>
        <v>132.33049894165333</v>
      </c>
      <c r="AB34" s="13">
        <f t="shared" si="58"/>
        <v>1574.8951570741208</v>
      </c>
      <c r="AC34" s="13">
        <f t="shared" si="58"/>
        <v>1941.3365081989916</v>
      </c>
      <c r="AD34" s="13">
        <f t="shared" si="58"/>
        <v>507.64885902860533</v>
      </c>
      <c r="AE34" s="13">
        <f t="shared" si="58"/>
        <v>1300.1448542207866</v>
      </c>
      <c r="AF34" s="13">
        <f t="shared" si="58"/>
        <v>8069.4462928091025</v>
      </c>
      <c r="AG34" s="13">
        <f t="shared" si="58"/>
        <v>1028.3758501487637</v>
      </c>
      <c r="AH34" s="13">
        <f t="shared" si="58"/>
        <v>868.89805434053642</v>
      </c>
      <c r="AI34" s="13">
        <f t="shared" si="58"/>
        <v>208817.46621450695</v>
      </c>
      <c r="AJ34" s="13">
        <f t="shared" si="58"/>
        <v>8.9154821999412237E+17</v>
      </c>
      <c r="AK34" s="14">
        <f t="shared" si="58"/>
        <v>274243320349274.59</v>
      </c>
      <c r="AT34" s="12" t="s">
        <v>25</v>
      </c>
      <c r="AU34" s="13">
        <f t="shared" ref="AU34:BE34" si="59">+SUMSQ(AU21,AU22,AU23,AU24,AU25,AU26,AU27,AU28,AU29,AU30,AU31)</f>
        <v>16.745514733966289</v>
      </c>
      <c r="AV34" s="13">
        <f t="shared" si="59"/>
        <v>44.432026519943612</v>
      </c>
      <c r="AW34" s="13">
        <f t="shared" si="59"/>
        <v>36.506738886068497</v>
      </c>
      <c r="AX34" s="13">
        <f t="shared" si="59"/>
        <v>32.901465942655427</v>
      </c>
      <c r="AY34" s="13">
        <f t="shared" si="59"/>
        <v>42.52189228181458</v>
      </c>
      <c r="AZ34" s="13">
        <f t="shared" si="59"/>
        <v>55.073725242855055</v>
      </c>
      <c r="BA34" s="13">
        <f t="shared" si="59"/>
        <v>36.343662850872242</v>
      </c>
      <c r="BB34" s="13">
        <f t="shared" si="59"/>
        <v>35.210754665836568</v>
      </c>
      <c r="BC34" s="13">
        <f t="shared" si="59"/>
        <v>100.45166624795706</v>
      </c>
      <c r="BD34" s="13">
        <f t="shared" si="59"/>
        <v>3784.6623425280154</v>
      </c>
      <c r="BE34" s="14">
        <f t="shared" si="59"/>
        <v>2375.3644176263142</v>
      </c>
    </row>
    <row r="35" spans="1:61" x14ac:dyDescent="0.25">
      <c r="A35" s="60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</row>
    <row r="36" spans="1:61" x14ac:dyDescent="0.25">
      <c r="A36" s="60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</row>
    <row r="37" spans="1:61" ht="15.75" thickBot="1" x14ac:dyDescent="0.3">
      <c r="A37" s="60"/>
      <c r="B37" s="62" t="s">
        <v>33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</row>
    <row r="38" spans="1:61" ht="15.75" thickBot="1" x14ac:dyDescent="0.3">
      <c r="A38" s="77"/>
      <c r="B38" s="64" t="s">
        <v>0</v>
      </c>
      <c r="C38" s="64" t="s">
        <v>1</v>
      </c>
      <c r="D38" s="64" t="s">
        <v>2</v>
      </c>
      <c r="E38" s="64" t="s">
        <v>3</v>
      </c>
      <c r="F38" s="64" t="s">
        <v>4</v>
      </c>
      <c r="G38" s="64" t="s">
        <v>5</v>
      </c>
      <c r="H38" s="64" t="s">
        <v>6</v>
      </c>
      <c r="I38" s="64" t="s">
        <v>7</v>
      </c>
      <c r="J38" s="64" t="s">
        <v>8</v>
      </c>
      <c r="K38" s="64" t="s">
        <v>9</v>
      </c>
      <c r="L38" s="64" t="s">
        <v>10</v>
      </c>
      <c r="M38" s="64" t="s">
        <v>11</v>
      </c>
      <c r="N38" s="64" t="s">
        <v>12</v>
      </c>
      <c r="O38" s="64" t="s">
        <v>13</v>
      </c>
      <c r="P38" s="64" t="s">
        <v>14</v>
      </c>
      <c r="Q38" s="64" t="s">
        <v>15</v>
      </c>
      <c r="R38" s="64" t="s">
        <v>16</v>
      </c>
      <c r="S38" s="64" t="s">
        <v>17</v>
      </c>
      <c r="T38" s="64" t="s">
        <v>18</v>
      </c>
      <c r="U38" s="64" t="s">
        <v>19</v>
      </c>
      <c r="V38" s="64" t="s">
        <v>20</v>
      </c>
      <c r="W38" s="65" t="s">
        <v>21</v>
      </c>
      <c r="X38" s="62"/>
      <c r="Z38" s="102" t="s">
        <v>54</v>
      </c>
      <c r="AA38" s="91" t="s">
        <v>0</v>
      </c>
      <c r="AB38" s="91" t="s">
        <v>1</v>
      </c>
      <c r="AC38" s="91" t="s">
        <v>2</v>
      </c>
      <c r="AD38" s="91" t="s">
        <v>4</v>
      </c>
      <c r="AE38" s="91" t="s">
        <v>5</v>
      </c>
      <c r="AF38" s="91" t="s">
        <v>7</v>
      </c>
      <c r="AG38" s="91" t="s">
        <v>9</v>
      </c>
      <c r="AH38" s="91" t="s">
        <v>10</v>
      </c>
      <c r="AI38" s="91" t="s">
        <v>11</v>
      </c>
      <c r="AJ38" s="91" t="s">
        <v>16</v>
      </c>
      <c r="AK38" s="91" t="s">
        <v>17</v>
      </c>
      <c r="AL38" s="91" t="s">
        <v>19</v>
      </c>
      <c r="AQ38" s="109" t="s">
        <v>24</v>
      </c>
      <c r="AR38" s="110" t="s">
        <v>25</v>
      </c>
      <c r="AT38" s="101" t="s">
        <v>53</v>
      </c>
      <c r="AU38" s="91" t="s">
        <v>0</v>
      </c>
      <c r="AV38" s="91" t="s">
        <v>1</v>
      </c>
      <c r="AW38" s="91" t="s">
        <v>2</v>
      </c>
      <c r="AX38" s="91" t="s">
        <v>4</v>
      </c>
      <c r="AY38" s="91" t="s">
        <v>5</v>
      </c>
      <c r="AZ38" s="91" t="s">
        <v>7</v>
      </c>
      <c r="BA38" s="91" t="s">
        <v>9</v>
      </c>
      <c r="BB38" s="91" t="s">
        <v>10</v>
      </c>
      <c r="BC38" s="91" t="s">
        <v>11</v>
      </c>
      <c r="BD38" s="91" t="s">
        <v>16</v>
      </c>
      <c r="BE38" s="91" t="s">
        <v>17</v>
      </c>
      <c r="BF38" s="91" t="s">
        <v>19</v>
      </c>
      <c r="BH38" s="107" t="s">
        <v>24</v>
      </c>
      <c r="BI38" s="108" t="s">
        <v>25</v>
      </c>
    </row>
    <row r="39" spans="1:61" x14ac:dyDescent="0.25">
      <c r="A39" s="78" t="s">
        <v>0</v>
      </c>
      <c r="B39" s="89">
        <v>0.233190347862577</v>
      </c>
      <c r="C39" s="89">
        <v>3.33187830534869E-2</v>
      </c>
      <c r="D39" s="89">
        <v>0.23497098956979101</v>
      </c>
      <c r="E39" s="89">
        <v>0</v>
      </c>
      <c r="F39" s="89">
        <v>-0.13190045617733401</v>
      </c>
      <c r="G39" s="89">
        <v>-3.8682390251438097E-2</v>
      </c>
      <c r="H39" s="89">
        <v>0</v>
      </c>
      <c r="I39" s="89">
        <v>0.50080820315637498</v>
      </c>
      <c r="J39" s="89">
        <v>0</v>
      </c>
      <c r="K39" s="89">
        <v>-0.104284446478332</v>
      </c>
      <c r="L39" s="89">
        <v>-0.114608856028574</v>
      </c>
      <c r="M39" s="89">
        <v>-1.48239240492954E-2</v>
      </c>
      <c r="N39" s="89">
        <v>0</v>
      </c>
      <c r="O39" s="89">
        <v>0</v>
      </c>
      <c r="P39" s="89">
        <v>0</v>
      </c>
      <c r="Q39" s="89">
        <v>0</v>
      </c>
      <c r="R39" s="89">
        <v>5.5336537757760498E-12</v>
      </c>
      <c r="S39" s="89">
        <v>7.7300841091016692E-9</v>
      </c>
      <c r="T39" s="89">
        <v>0</v>
      </c>
      <c r="U39" s="89">
        <v>-5.9526262166757904E-7</v>
      </c>
      <c r="V39" s="89">
        <v>0</v>
      </c>
      <c r="W39" s="89">
        <v>0</v>
      </c>
      <c r="X39" s="62"/>
      <c r="Z39" s="59" t="s">
        <v>34</v>
      </c>
      <c r="AA39" s="2">
        <f t="shared" ref="AA39:AC47" si="60">1/B39</f>
        <v>4.2883421598106493</v>
      </c>
      <c r="AB39" s="7">
        <f t="shared" si="60"/>
        <v>30.01310097054542</v>
      </c>
      <c r="AC39" s="7">
        <f t="shared" si="60"/>
        <v>4.2558445271516394</v>
      </c>
      <c r="AD39" s="7">
        <f t="shared" ref="AD39:AD50" si="61">1/F39</f>
        <v>-7.5814749166261155</v>
      </c>
      <c r="AE39" s="7">
        <f t="shared" ref="AE39:AE50" si="62">1/G39</f>
        <v>-25.851556573932836</v>
      </c>
      <c r="AF39" s="7">
        <f t="shared" ref="AF39:AF50" si="63">1/I39</f>
        <v>1.9967724044802733</v>
      </c>
      <c r="AG39" s="7">
        <f t="shared" ref="AG39:AG50" si="64">1/K39</f>
        <v>-9.5891576718276763</v>
      </c>
      <c r="AH39" s="7">
        <f t="shared" ref="AH39:AH50" si="65">1/L39</f>
        <v>-8.7253292167115113</v>
      </c>
      <c r="AI39" s="7">
        <f t="shared" ref="AI39:AI50" si="66">1/M39</f>
        <v>-67.458521554387701</v>
      </c>
      <c r="AJ39" s="7">
        <f t="shared" ref="AJ39:AJ50" si="67">1/R39</f>
        <v>180712426277.47488</v>
      </c>
      <c r="AK39" s="7">
        <f t="shared" ref="AK39:AK50" si="68">1/S39</f>
        <v>129364698.48013236</v>
      </c>
      <c r="AL39" s="7">
        <f t="shared" ref="AL39:AL50" si="69">1/U39</f>
        <v>-1679930.7794576159</v>
      </c>
      <c r="AQ39" s="2">
        <f t="shared" ref="AQ39:AQ50" si="70">+SUM(AA39,AB39,AC39,AD39,AE39,AF39,AG39,AH39,AI39,AJ39,AK39,AL39)</f>
        <v>180840110966.52359</v>
      </c>
      <c r="AR39" s="8">
        <f t="shared" ref="AR39:AR50" si="71">+SUMSQ(AA39,AB39,AC39,AD39,AE39,AF39,AG39,AH39,AI39,AJ39,AK39,AL39)</f>
        <v>3.2656997749139175E+22</v>
      </c>
      <c r="AT39" s="59" t="s">
        <v>34</v>
      </c>
      <c r="AU39" s="2">
        <f t="shared" ref="AU39:AU50" si="72">+LN(ABS(AA39))</f>
        <v>1.4559002153170317</v>
      </c>
      <c r="AV39" s="7">
        <f t="shared" ref="AV39:AV50" si="73">+LN(ABS(AB39))</f>
        <v>3.4016339853550712</v>
      </c>
      <c r="AW39" s="7">
        <f t="shared" ref="AW39:AW50" si="74">+LN(ABS(AC39))</f>
        <v>1.4482932210975756</v>
      </c>
      <c r="AX39" s="7">
        <f t="shared" ref="AX39:AX50" si="75">+LN(ABS(AD39))</f>
        <v>2.0257077607558722</v>
      </c>
      <c r="AY39" s="7">
        <f t="shared" ref="AY39:AY50" si="76">+LN(ABS(AE39))</f>
        <v>3.2523708147675787</v>
      </c>
      <c r="AZ39" s="7">
        <f t="shared" ref="AZ39:AZ50" si="77">+LN(ABS(AF39))</f>
        <v>0.69153207922581816</v>
      </c>
      <c r="BA39" s="7">
        <f t="shared" ref="BA39:BA50" si="78">+LN(ABS(AG39))</f>
        <v>2.2606330510260015</v>
      </c>
      <c r="BB39" s="7">
        <f t="shared" ref="BB39:BB50" si="79">+LN(ABS(AH39))</f>
        <v>2.1662301999510203</v>
      </c>
      <c r="BC39" s="7">
        <f t="shared" ref="BC39:BC50" si="80">+LN(ABS(AI39))</f>
        <v>4.2115129135081961</v>
      </c>
      <c r="BD39" s="7">
        <f t="shared" ref="BD39:BD50" si="81">+LN(ABS(AJ39))</f>
        <v>25.920172799626126</v>
      </c>
      <c r="BE39" s="7">
        <f t="shared" ref="BE39:BE50" si="82">+LN(ABS(AK39))</f>
        <v>18.678146093539308</v>
      </c>
      <c r="BF39" s="7">
        <f t="shared" ref="BF39:BF50" si="83">+LN(ABS(AL39))</f>
        <v>14.334263147826787</v>
      </c>
      <c r="BH39" s="2">
        <f t="shared" ref="BH39:BH50" si="84">+SUM(AU39,AV39,AW39,AX39,AY39,AZ39,BA39,BB39,BC39,BD39,BE39,BF39)</f>
        <v>79.846396281996391</v>
      </c>
      <c r="BI39" s="8">
        <f t="shared" ref="BI39:BI50" si="85">+SUMSQ(AU39,AV39,AW39,AX39,AY39,AZ39,BA39,BB39,BC39,BD39,BE39,BF39)</f>
        <v>1284.6873924633353</v>
      </c>
    </row>
    <row r="40" spans="1:61" x14ac:dyDescent="0.25">
      <c r="A40" s="78" t="s">
        <v>1</v>
      </c>
      <c r="B40" s="89">
        <v>0.25283233581766701</v>
      </c>
      <c r="C40" s="89">
        <v>0.24710342815684899</v>
      </c>
      <c r="D40" s="89">
        <v>-0.280836488485944</v>
      </c>
      <c r="E40" s="89">
        <v>0</v>
      </c>
      <c r="F40" s="89">
        <v>-8.1501110501601401E-2</v>
      </c>
      <c r="G40" s="89">
        <v>0.21768726487207701</v>
      </c>
      <c r="H40" s="89">
        <v>0</v>
      </c>
      <c r="I40" s="89">
        <v>-0.474997859824556</v>
      </c>
      <c r="J40" s="89">
        <v>0</v>
      </c>
      <c r="K40" s="89">
        <v>-0.33686776992804801</v>
      </c>
      <c r="L40" s="89">
        <v>-2.2100408475193199E-2</v>
      </c>
      <c r="M40" s="89">
        <v>-0.134670401279431</v>
      </c>
      <c r="N40" s="89">
        <v>0</v>
      </c>
      <c r="O40" s="89">
        <v>0</v>
      </c>
      <c r="P40" s="89">
        <v>0</v>
      </c>
      <c r="Q40" s="89">
        <v>0</v>
      </c>
      <c r="R40" s="89">
        <v>-4.8791455906371602E-11</v>
      </c>
      <c r="S40" s="89">
        <v>3.2003892161640302E-8</v>
      </c>
      <c r="T40" s="89">
        <v>0</v>
      </c>
      <c r="U40" s="89">
        <v>-2.5747962469913801E-6</v>
      </c>
      <c r="V40" s="89">
        <v>0</v>
      </c>
      <c r="W40" s="89">
        <v>0</v>
      </c>
      <c r="X40" s="62"/>
      <c r="Z40" s="59" t="s">
        <v>35</v>
      </c>
      <c r="AA40" s="15">
        <f t="shared" si="60"/>
        <v>3.955190291486931</v>
      </c>
      <c r="AB40" s="3">
        <f t="shared" si="60"/>
        <v>4.0468884121075392</v>
      </c>
      <c r="AC40" s="3">
        <f t="shared" si="60"/>
        <v>-3.5607908551742571</v>
      </c>
      <c r="AD40" s="3">
        <f t="shared" si="61"/>
        <v>-12.269771465020114</v>
      </c>
      <c r="AE40" s="3">
        <f t="shared" si="62"/>
        <v>4.5937459896317119</v>
      </c>
      <c r="AF40" s="3">
        <f t="shared" si="63"/>
        <v>-2.1052726434796094</v>
      </c>
      <c r="AG40" s="3">
        <f t="shared" si="64"/>
        <v>-2.9685238223104311</v>
      </c>
      <c r="AH40" s="3">
        <f t="shared" si="65"/>
        <v>-45.248032457067886</v>
      </c>
      <c r="AI40" s="3">
        <f t="shared" si="66"/>
        <v>-7.4255366472479345</v>
      </c>
      <c r="AJ40" s="3">
        <f t="shared" si="67"/>
        <v>-20495391691.507439</v>
      </c>
      <c r="AK40" s="3">
        <f t="shared" si="68"/>
        <v>31246199.523150336</v>
      </c>
      <c r="AL40" s="3">
        <f t="shared" si="69"/>
        <v>-388380.24607519468</v>
      </c>
      <c r="AQ40" s="15">
        <f t="shared" si="70"/>
        <v>-20464533933.212463</v>
      </c>
      <c r="AR40" s="4">
        <f t="shared" si="71"/>
        <v>4.2006205706413598E+20</v>
      </c>
      <c r="AT40" s="59" t="s">
        <v>35</v>
      </c>
      <c r="AU40" s="15">
        <f t="shared" si="72"/>
        <v>1.3750287142181559</v>
      </c>
      <c r="AV40" s="3">
        <f t="shared" si="73"/>
        <v>1.3979482925231095</v>
      </c>
      <c r="AW40" s="3">
        <f t="shared" si="74"/>
        <v>1.2699826705220558</v>
      </c>
      <c r="AX40" s="3">
        <f t="shared" si="75"/>
        <v>2.5071386330416301</v>
      </c>
      <c r="AY40" s="3">
        <f t="shared" si="76"/>
        <v>1.5246958109732871</v>
      </c>
      <c r="AZ40" s="3">
        <f t="shared" si="77"/>
        <v>0.74444498059015984</v>
      </c>
      <c r="BA40" s="3">
        <f t="shared" si="78"/>
        <v>1.0880647997293829</v>
      </c>
      <c r="BB40" s="3">
        <f t="shared" si="79"/>
        <v>3.812159187588823</v>
      </c>
      <c r="BC40" s="3">
        <f t="shared" si="80"/>
        <v>2.0049249578006267</v>
      </c>
      <c r="BD40" s="3">
        <f t="shared" si="81"/>
        <v>23.743465902284246</v>
      </c>
      <c r="BE40" s="3">
        <f t="shared" si="82"/>
        <v>17.257408311491758</v>
      </c>
      <c r="BF40" s="3">
        <f t="shared" si="83"/>
        <v>12.869740154361299</v>
      </c>
      <c r="BH40" s="15">
        <f t="shared" si="84"/>
        <v>69.59500241512454</v>
      </c>
      <c r="BI40" s="4">
        <f t="shared" si="85"/>
        <v>1061.5591522369332</v>
      </c>
    </row>
    <row r="41" spans="1:61" x14ac:dyDescent="0.25">
      <c r="A41" s="78" t="s">
        <v>2</v>
      </c>
      <c r="B41" s="89">
        <v>0.25466826573038398</v>
      </c>
      <c r="C41" s="89">
        <v>0.21385770273469601</v>
      </c>
      <c r="D41" s="89">
        <v>-0.163078470830084</v>
      </c>
      <c r="E41" s="89">
        <v>0</v>
      </c>
      <c r="F41" s="89">
        <v>-0.69725475097128198</v>
      </c>
      <c r="G41" s="89">
        <v>2.8968695301546801E-2</v>
      </c>
      <c r="H41" s="89">
        <v>0</v>
      </c>
      <c r="I41" s="89">
        <v>0.10113743161960601</v>
      </c>
      <c r="J41" s="89">
        <v>0</v>
      </c>
      <c r="K41" s="89">
        <v>-0.16257211678824501</v>
      </c>
      <c r="L41" s="89">
        <v>-0.17531689200794501</v>
      </c>
      <c r="M41" s="89">
        <v>0.27384820659846298</v>
      </c>
      <c r="N41" s="89">
        <v>0</v>
      </c>
      <c r="O41" s="89">
        <v>0</v>
      </c>
      <c r="P41" s="89">
        <v>0</v>
      </c>
      <c r="Q41" s="89">
        <v>0</v>
      </c>
      <c r="R41" s="89">
        <v>1.82398879964369E-10</v>
      </c>
      <c r="S41" s="89">
        <v>-6.7666387102482006E-8</v>
      </c>
      <c r="T41" s="89">
        <v>0</v>
      </c>
      <c r="U41" s="89">
        <v>5.4515403784502098E-6</v>
      </c>
      <c r="V41" s="89">
        <v>0</v>
      </c>
      <c r="W41" s="89">
        <v>0</v>
      </c>
      <c r="X41" s="62"/>
      <c r="Z41" s="59" t="s">
        <v>36</v>
      </c>
      <c r="AA41" s="15">
        <f t="shared" si="60"/>
        <v>3.9266769148956118</v>
      </c>
      <c r="AB41" s="3">
        <f t="shared" si="60"/>
        <v>4.676006462299668</v>
      </c>
      <c r="AC41" s="3">
        <f t="shared" si="60"/>
        <v>-6.1320172730950357</v>
      </c>
      <c r="AD41" s="3">
        <f t="shared" si="61"/>
        <v>-1.4341960361073069</v>
      </c>
      <c r="AE41" s="3">
        <f t="shared" si="62"/>
        <v>34.520022030353722</v>
      </c>
      <c r="AF41" s="3">
        <f t="shared" si="63"/>
        <v>9.8875360386959326</v>
      </c>
      <c r="AG41" s="3">
        <f t="shared" si="64"/>
        <v>-6.1511163153674717</v>
      </c>
      <c r="AH41" s="3">
        <f t="shared" si="65"/>
        <v>-5.7039569236413454</v>
      </c>
      <c r="AI41" s="3">
        <f t="shared" si="66"/>
        <v>3.6516580204093718</v>
      </c>
      <c r="AJ41" s="3">
        <f t="shared" si="67"/>
        <v>5482489805.8329449</v>
      </c>
      <c r="AK41" s="3">
        <f t="shared" si="68"/>
        <v>-14778386.179913541</v>
      </c>
      <c r="AL41" s="3">
        <f t="shared" si="69"/>
        <v>183434.39295670865</v>
      </c>
      <c r="AQ41" s="15">
        <f t="shared" si="70"/>
        <v>5467894891.2866011</v>
      </c>
      <c r="AR41" s="4">
        <f t="shared" si="71"/>
        <v>3.0057912905408422E+19</v>
      </c>
      <c r="AT41" s="59" t="s">
        <v>36</v>
      </c>
      <c r="AU41" s="15">
        <f t="shared" si="72"/>
        <v>1.367793499457429</v>
      </c>
      <c r="AV41" s="3">
        <f t="shared" si="73"/>
        <v>1.5424444256233383</v>
      </c>
      <c r="AW41" s="3">
        <f t="shared" si="74"/>
        <v>1.8135237778834601</v>
      </c>
      <c r="AX41" s="3">
        <f t="shared" si="75"/>
        <v>0.36060443862714431</v>
      </c>
      <c r="AY41" s="3">
        <f t="shared" si="76"/>
        <v>3.5415395044060354</v>
      </c>
      <c r="AZ41" s="3">
        <f t="shared" si="77"/>
        <v>2.2912749779615602</v>
      </c>
      <c r="BA41" s="3">
        <f t="shared" si="78"/>
        <v>1.8166335800405256</v>
      </c>
      <c r="BB41" s="3">
        <f t="shared" si="79"/>
        <v>1.7411601311271927</v>
      </c>
      <c r="BC41" s="3">
        <f t="shared" si="80"/>
        <v>1.2951813166200694</v>
      </c>
      <c r="BD41" s="3">
        <f t="shared" si="81"/>
        <v>22.424825178853393</v>
      </c>
      <c r="BE41" s="3">
        <f t="shared" si="82"/>
        <v>16.508676278071682</v>
      </c>
      <c r="BF41" s="3">
        <f t="shared" si="83"/>
        <v>12.119612350976041</v>
      </c>
      <c r="BH41" s="15">
        <f t="shared" si="84"/>
        <v>66.823269459647861</v>
      </c>
      <c r="BI41" s="4">
        <f t="shared" si="85"/>
        <v>955.76481210681618</v>
      </c>
    </row>
    <row r="42" spans="1:61" x14ac:dyDescent="0.25">
      <c r="A42" s="78" t="s">
        <v>4</v>
      </c>
      <c r="B42" s="89">
        <v>0.249388924041233</v>
      </c>
      <c r="C42" s="89">
        <v>0.18213283464017299</v>
      </c>
      <c r="D42" s="89">
        <v>2.4476841427439999E-2</v>
      </c>
      <c r="E42" s="89">
        <v>0</v>
      </c>
      <c r="F42" s="89">
        <v>-0.222953845484436</v>
      </c>
      <c r="G42" s="89">
        <v>0.21149532311414099</v>
      </c>
      <c r="H42" s="89">
        <v>0</v>
      </c>
      <c r="I42" s="89">
        <v>0.28289389510622198</v>
      </c>
      <c r="J42" s="89">
        <v>0</v>
      </c>
      <c r="K42" s="89">
        <v>0.160108965149524</v>
      </c>
      <c r="L42" s="89">
        <v>0.37415097590449697</v>
      </c>
      <c r="M42" s="89">
        <v>-0.368208621591603</v>
      </c>
      <c r="N42" s="89">
        <v>0</v>
      </c>
      <c r="O42" s="89">
        <v>0</v>
      </c>
      <c r="P42" s="89">
        <v>0</v>
      </c>
      <c r="Q42" s="89">
        <v>0</v>
      </c>
      <c r="R42" s="89">
        <v>-2.1330120222558501E-10</v>
      </c>
      <c r="S42" s="89">
        <v>1.0289480353364E-7</v>
      </c>
      <c r="T42" s="89">
        <v>0</v>
      </c>
      <c r="U42" s="89">
        <v>-8.2045717774999703E-6</v>
      </c>
      <c r="V42" s="89">
        <v>0</v>
      </c>
      <c r="W42" s="89">
        <v>0</v>
      </c>
      <c r="X42" s="62"/>
      <c r="Z42" s="59" t="s">
        <v>38</v>
      </c>
      <c r="AA42" s="15">
        <f t="shared" si="60"/>
        <v>4.0098011723835167</v>
      </c>
      <c r="AB42" s="3">
        <f t="shared" si="60"/>
        <v>5.4904981958669312</v>
      </c>
      <c r="AC42" s="3">
        <f t="shared" si="60"/>
        <v>40.854944579529793</v>
      </c>
      <c r="AD42" s="3">
        <f t="shared" si="61"/>
        <v>-4.4852332455948067</v>
      </c>
      <c r="AE42" s="3">
        <f t="shared" si="62"/>
        <v>4.7282369429054203</v>
      </c>
      <c r="AF42" s="3">
        <f t="shared" si="63"/>
        <v>3.534894238790542</v>
      </c>
      <c r="AG42" s="3">
        <f t="shared" si="64"/>
        <v>6.2457464456541274</v>
      </c>
      <c r="AH42" s="3">
        <f t="shared" si="65"/>
        <v>2.6727178716627287</v>
      </c>
      <c r="AI42" s="3">
        <f t="shared" si="66"/>
        <v>-2.7158516703857782</v>
      </c>
      <c r="AJ42" s="3">
        <f t="shared" si="67"/>
        <v>-4688206112.13626</v>
      </c>
      <c r="AK42" s="3">
        <f t="shared" si="68"/>
        <v>9718663.7775450349</v>
      </c>
      <c r="AL42" s="3">
        <f t="shared" si="69"/>
        <v>-121883.26546698964</v>
      </c>
      <c r="AQ42" s="15">
        <f t="shared" si="70"/>
        <v>-4678609271.2884274</v>
      </c>
      <c r="AR42" s="4">
        <f t="shared" si="71"/>
        <v>2.1979371017152938E+19</v>
      </c>
      <c r="AT42" s="59" t="s">
        <v>38</v>
      </c>
      <c r="AU42" s="15">
        <f t="shared" si="72"/>
        <v>1.3887416571424489</v>
      </c>
      <c r="AV42" s="3">
        <f t="shared" si="73"/>
        <v>1.703018997463815</v>
      </c>
      <c r="AW42" s="3">
        <f t="shared" si="74"/>
        <v>3.7100278563195297</v>
      </c>
      <c r="AX42" s="3">
        <f t="shared" si="75"/>
        <v>1.5007904998652668</v>
      </c>
      <c r="AY42" s="3">
        <f t="shared" si="76"/>
        <v>1.5535523936758027</v>
      </c>
      <c r="AZ42" s="3">
        <f t="shared" si="77"/>
        <v>1.2626833805956117</v>
      </c>
      <c r="BA42" s="3">
        <f t="shared" si="78"/>
        <v>1.8319006633609685</v>
      </c>
      <c r="BB42" s="3">
        <f t="shared" si="79"/>
        <v>0.98309588413497773</v>
      </c>
      <c r="BC42" s="3">
        <f t="shared" si="80"/>
        <v>0.99910559494506856</v>
      </c>
      <c r="BD42" s="3">
        <f t="shared" si="81"/>
        <v>22.268315854154025</v>
      </c>
      <c r="BE42" s="3">
        <f t="shared" si="82"/>
        <v>16.089558695540571</v>
      </c>
      <c r="BF42" s="3">
        <f t="shared" si="83"/>
        <v>11.710819025216855</v>
      </c>
      <c r="BH42" s="15">
        <f t="shared" si="84"/>
        <v>65.001610502414934</v>
      </c>
      <c r="BI42" s="4">
        <f t="shared" si="85"/>
        <v>922.06907206135611</v>
      </c>
    </row>
    <row r="43" spans="1:61" x14ac:dyDescent="0.25">
      <c r="A43" s="78" t="s">
        <v>5</v>
      </c>
      <c r="B43" s="89">
        <v>0.25321202469264198</v>
      </c>
      <c r="C43" s="89">
        <v>8.2065680021061502E-2</v>
      </c>
      <c r="D43" s="89">
        <v>4.5051914149738997E-2</v>
      </c>
      <c r="E43" s="89">
        <v>0</v>
      </c>
      <c r="F43" s="89">
        <v>-0.204047198332131</v>
      </c>
      <c r="G43" s="89">
        <v>7.2382373558878096E-2</v>
      </c>
      <c r="H43" s="89">
        <v>0</v>
      </c>
      <c r="I43" s="89">
        <v>-0.24479797244242699</v>
      </c>
      <c r="J43" s="89">
        <v>0</v>
      </c>
      <c r="K43" s="89">
        <v>0.60852846415402595</v>
      </c>
      <c r="L43" s="89">
        <v>-0.14115695344661899</v>
      </c>
      <c r="M43" s="89">
        <v>-0.135970356888439</v>
      </c>
      <c r="N43" s="89">
        <v>0</v>
      </c>
      <c r="O43" s="89">
        <v>0</v>
      </c>
      <c r="P43" s="89">
        <v>0</v>
      </c>
      <c r="Q43" s="89">
        <v>0</v>
      </c>
      <c r="R43" s="89">
        <v>-8.9207684352345494E-11</v>
      </c>
      <c r="S43" s="89">
        <v>4.9426303036399702E-8</v>
      </c>
      <c r="T43" s="89">
        <v>0</v>
      </c>
      <c r="U43" s="89">
        <v>-3.9003268395078896E-6</v>
      </c>
      <c r="V43" s="89">
        <v>0</v>
      </c>
      <c r="W43" s="89">
        <v>0</v>
      </c>
      <c r="X43" s="62"/>
      <c r="Z43" s="59" t="s">
        <v>39</v>
      </c>
      <c r="AA43" s="15">
        <f t="shared" si="60"/>
        <v>3.9492595235705594</v>
      </c>
      <c r="AB43" s="3">
        <f t="shared" si="60"/>
        <v>12.185361770515494</v>
      </c>
      <c r="AC43" s="3">
        <f t="shared" si="60"/>
        <v>22.196615146612885</v>
      </c>
      <c r="AD43" s="3">
        <f t="shared" si="61"/>
        <v>-4.9008269075681374</v>
      </c>
      <c r="AE43" s="3">
        <f t="shared" si="62"/>
        <v>13.815518210197522</v>
      </c>
      <c r="AF43" s="3">
        <f t="shared" si="63"/>
        <v>-4.0850011543097473</v>
      </c>
      <c r="AG43" s="3">
        <f t="shared" si="64"/>
        <v>1.6433085038843604</v>
      </c>
      <c r="AH43" s="3">
        <f t="shared" si="65"/>
        <v>-7.0843127142026887</v>
      </c>
      <c r="AI43" s="3">
        <f t="shared" si="66"/>
        <v>-7.3545442027520771</v>
      </c>
      <c r="AJ43" s="3">
        <f t="shared" si="67"/>
        <v>-11209796636.467758</v>
      </c>
      <c r="AK43" s="3">
        <f t="shared" si="68"/>
        <v>20232142.372929573</v>
      </c>
      <c r="AL43" s="3">
        <f t="shared" si="69"/>
        <v>-256388.76974888894</v>
      </c>
      <c r="AQ43" s="15">
        <f t="shared" si="70"/>
        <v>-11189820852.499199</v>
      </c>
      <c r="AR43" s="4">
        <f t="shared" si="71"/>
        <v>1.2565995003628406E+20</v>
      </c>
      <c r="AT43" s="59" t="s">
        <v>39</v>
      </c>
      <c r="AU43" s="15">
        <f t="shared" si="72"/>
        <v>1.3735280989525609</v>
      </c>
      <c r="AV43" s="3">
        <f t="shared" si="73"/>
        <v>2.5002353764612604</v>
      </c>
      <c r="AW43" s="3">
        <f t="shared" si="74"/>
        <v>3.0999398063800752</v>
      </c>
      <c r="AX43" s="3">
        <f t="shared" si="75"/>
        <v>1.5894039475253385</v>
      </c>
      <c r="AY43" s="3">
        <f t="shared" si="76"/>
        <v>2.6257924683629699</v>
      </c>
      <c r="AZ43" s="3">
        <f t="shared" si="77"/>
        <v>1.4073220108846918</v>
      </c>
      <c r="BA43" s="3">
        <f t="shared" si="78"/>
        <v>0.49671159007418603</v>
      </c>
      <c r="BB43" s="3">
        <f t="shared" si="79"/>
        <v>1.9578828626790155</v>
      </c>
      <c r="BC43" s="3">
        <f t="shared" si="80"/>
        <v>1.9953183810592976</v>
      </c>
      <c r="BD43" s="3">
        <f t="shared" si="81"/>
        <v>23.140053932605245</v>
      </c>
      <c r="BE43" s="3">
        <f t="shared" si="82"/>
        <v>16.822783104324259</v>
      </c>
      <c r="BF43" s="3">
        <f t="shared" si="83"/>
        <v>12.454450203338093</v>
      </c>
      <c r="BH43" s="15">
        <f t="shared" si="84"/>
        <v>69.463421782647004</v>
      </c>
      <c r="BI43" s="4">
        <f t="shared" si="85"/>
        <v>1010.7917098130665</v>
      </c>
    </row>
    <row r="44" spans="1:61" x14ac:dyDescent="0.25">
      <c r="A44" s="78" t="s">
        <v>7</v>
      </c>
      <c r="B44" s="89">
        <v>0.24542766860187201</v>
      </c>
      <c r="C44" s="89">
        <v>0.13558640091820601</v>
      </c>
      <c r="D44" s="89">
        <v>-0.223739728997774</v>
      </c>
      <c r="E44" s="89">
        <v>0</v>
      </c>
      <c r="F44" s="89">
        <v>0.19211972306473701</v>
      </c>
      <c r="G44" s="89">
        <v>-0.26714046129972802</v>
      </c>
      <c r="H44" s="89">
        <v>0</v>
      </c>
      <c r="I44" s="89">
        <v>-1.1805678281208E-3</v>
      </c>
      <c r="J44" s="89">
        <v>0</v>
      </c>
      <c r="K44" s="89">
        <v>-0.48571530120664502</v>
      </c>
      <c r="L44" s="89">
        <v>9.3178469316534104E-2</v>
      </c>
      <c r="M44" s="89">
        <v>-4.08455723031231E-2</v>
      </c>
      <c r="N44" s="89">
        <v>0</v>
      </c>
      <c r="O44" s="89">
        <v>0</v>
      </c>
      <c r="P44" s="89">
        <v>0</v>
      </c>
      <c r="Q44" s="89">
        <v>0</v>
      </c>
      <c r="R44" s="89">
        <v>2.7344835665299701E-11</v>
      </c>
      <c r="S44" s="89">
        <v>-1.11026464368616E-9</v>
      </c>
      <c r="T44" s="89">
        <v>0</v>
      </c>
      <c r="U44" s="89">
        <v>2.7315830806550599E-8</v>
      </c>
      <c r="V44" s="89">
        <v>0</v>
      </c>
      <c r="W44" s="89">
        <v>0</v>
      </c>
      <c r="X44" s="62"/>
      <c r="Z44" s="59" t="s">
        <v>41</v>
      </c>
      <c r="AA44" s="15">
        <f t="shared" si="60"/>
        <v>4.0745202270660874</v>
      </c>
      <c r="AB44" s="3">
        <f t="shared" si="60"/>
        <v>7.3753709312135296</v>
      </c>
      <c r="AC44" s="3">
        <f t="shared" si="60"/>
        <v>-4.4694789096215857</v>
      </c>
      <c r="AD44" s="3">
        <f t="shared" si="61"/>
        <v>5.20508766121341</v>
      </c>
      <c r="AE44" s="3">
        <f t="shared" si="62"/>
        <v>-3.7433490798610749</v>
      </c>
      <c r="AF44" s="3">
        <f t="shared" si="63"/>
        <v>-847.05001794922396</v>
      </c>
      <c r="AG44" s="3">
        <f t="shared" si="64"/>
        <v>-2.0588192249981336</v>
      </c>
      <c r="AH44" s="3">
        <f t="shared" si="65"/>
        <v>10.732093018215684</v>
      </c>
      <c r="AI44" s="3">
        <f t="shared" si="66"/>
        <v>-24.482457794416529</v>
      </c>
      <c r="AJ44" s="3">
        <f t="shared" si="67"/>
        <v>36569976584.975021</v>
      </c>
      <c r="AK44" s="3">
        <f t="shared" si="68"/>
        <v>-900686161.34611535</v>
      </c>
      <c r="AL44" s="3">
        <f t="shared" si="69"/>
        <v>36608807.803868458</v>
      </c>
      <c r="AQ44" s="15">
        <f t="shared" si="70"/>
        <v>35705898377.015724</v>
      </c>
      <c r="AR44" s="4">
        <f t="shared" si="71"/>
        <v>1.3381757631916716E+21</v>
      </c>
      <c r="AT44" s="59" t="s">
        <v>41</v>
      </c>
      <c r="AU44" s="15">
        <f t="shared" si="72"/>
        <v>1.4047530040721321</v>
      </c>
      <c r="AV44" s="3">
        <f t="shared" si="73"/>
        <v>1.998146196718861</v>
      </c>
      <c r="AW44" s="3">
        <f t="shared" si="74"/>
        <v>1.4972718268013527</v>
      </c>
      <c r="AX44" s="3">
        <f t="shared" si="75"/>
        <v>1.6496365436567948</v>
      </c>
      <c r="AY44" s="3">
        <f t="shared" si="76"/>
        <v>1.3199806866257744</v>
      </c>
      <c r="AZ44" s="3">
        <f t="shared" si="77"/>
        <v>6.741759745977232</v>
      </c>
      <c r="BA44" s="3">
        <f t="shared" si="78"/>
        <v>0.72213262671581979</v>
      </c>
      <c r="BB44" s="3">
        <f t="shared" si="79"/>
        <v>2.3732385998958949</v>
      </c>
      <c r="BC44" s="3">
        <f t="shared" si="80"/>
        <v>3.1979568527030873</v>
      </c>
      <c r="BD44" s="3">
        <f t="shared" si="81"/>
        <v>24.322493428827897</v>
      </c>
      <c r="BE44" s="3">
        <f t="shared" si="82"/>
        <v>20.61866743230388</v>
      </c>
      <c r="BF44" s="3">
        <f t="shared" si="83"/>
        <v>17.415799419798855</v>
      </c>
      <c r="BH44" s="15">
        <f t="shared" si="84"/>
        <v>83.26183636409759</v>
      </c>
      <c r="BI44" s="4">
        <f t="shared" si="85"/>
        <v>1394.5265840853017</v>
      </c>
    </row>
    <row r="45" spans="1:61" x14ac:dyDescent="0.25">
      <c r="A45" s="78" t="s">
        <v>9</v>
      </c>
      <c r="B45" s="89">
        <v>0.24472306405258501</v>
      </c>
      <c r="C45" s="89">
        <v>0.212903397707324</v>
      </c>
      <c r="D45" s="89">
        <v>-0.149808100057262</v>
      </c>
      <c r="E45" s="89">
        <v>0</v>
      </c>
      <c r="F45" s="89">
        <v>0.21036616181701201</v>
      </c>
      <c r="G45" s="89">
        <v>-0.34175842052364902</v>
      </c>
      <c r="H45" s="89">
        <v>0</v>
      </c>
      <c r="I45" s="89">
        <v>-0.22832503743645499</v>
      </c>
      <c r="J45" s="89">
        <v>0</v>
      </c>
      <c r="K45" s="89">
        <v>0.30613024548086798</v>
      </c>
      <c r="L45" s="89">
        <v>-0.415111321941323</v>
      </c>
      <c r="M45" s="89">
        <v>-4.61694964158893E-2</v>
      </c>
      <c r="N45" s="89">
        <v>0</v>
      </c>
      <c r="O45" s="89">
        <v>0</v>
      </c>
      <c r="P45" s="89">
        <v>0</v>
      </c>
      <c r="Q45" s="89">
        <v>0</v>
      </c>
      <c r="R45" s="89">
        <v>-1.06732552714639E-11</v>
      </c>
      <c r="S45" s="89">
        <v>1.5180493800158699E-8</v>
      </c>
      <c r="T45" s="89">
        <v>0</v>
      </c>
      <c r="U45" s="89">
        <v>-1.2186632696379599E-6</v>
      </c>
      <c r="V45" s="89">
        <v>0</v>
      </c>
      <c r="W45" s="89">
        <v>0</v>
      </c>
      <c r="X45" s="62"/>
      <c r="Z45" s="59" t="s">
        <v>43</v>
      </c>
      <c r="AA45" s="15">
        <f t="shared" si="60"/>
        <v>4.0862515507942661</v>
      </c>
      <c r="AB45" s="3">
        <f t="shared" si="60"/>
        <v>4.6969659045774801</v>
      </c>
      <c r="AC45" s="3">
        <f t="shared" si="60"/>
        <v>-6.6752064782729663</v>
      </c>
      <c r="AD45" s="3">
        <f t="shared" si="61"/>
        <v>4.7536162249794467</v>
      </c>
      <c r="AE45" s="3">
        <f t="shared" si="62"/>
        <v>-2.9260434855351338</v>
      </c>
      <c r="AF45" s="3">
        <f t="shared" si="63"/>
        <v>-4.379721169555526</v>
      </c>
      <c r="AG45" s="3">
        <f t="shared" si="64"/>
        <v>3.2665834714541342</v>
      </c>
      <c r="AH45" s="3">
        <f t="shared" si="65"/>
        <v>-2.4089923525173145</v>
      </c>
      <c r="AI45" s="3">
        <f t="shared" si="66"/>
        <v>-21.659322228514682</v>
      </c>
      <c r="AJ45" s="3">
        <f t="shared" si="67"/>
        <v>-93692128087.070862</v>
      </c>
      <c r="AK45" s="3">
        <f t="shared" si="68"/>
        <v>65874009.973874882</v>
      </c>
      <c r="AL45" s="3">
        <f t="shared" si="69"/>
        <v>-820571.21512908128</v>
      </c>
      <c r="AQ45" s="15">
        <f t="shared" si="70"/>
        <v>-93627074669.557983</v>
      </c>
      <c r="AR45" s="4">
        <f t="shared" si="71"/>
        <v>8.7782192055426199E+21</v>
      </c>
      <c r="AT45" s="59" t="s">
        <v>43</v>
      </c>
      <c r="AU45" s="15">
        <f t="shared" si="72"/>
        <v>1.4076280585714798</v>
      </c>
      <c r="AV45" s="3">
        <f t="shared" si="73"/>
        <v>1.546916748039904</v>
      </c>
      <c r="AW45" s="3">
        <f t="shared" si="74"/>
        <v>1.8984001368824972</v>
      </c>
      <c r="AX45" s="3">
        <f t="shared" si="75"/>
        <v>1.5589056389186828</v>
      </c>
      <c r="AY45" s="3">
        <f t="shared" si="76"/>
        <v>1.0736511642561695</v>
      </c>
      <c r="AZ45" s="3">
        <f t="shared" si="77"/>
        <v>1.4769850624431464</v>
      </c>
      <c r="BA45" s="3">
        <f t="shared" si="78"/>
        <v>1.1837446287618998</v>
      </c>
      <c r="BB45" s="3">
        <f t="shared" si="79"/>
        <v>0.87920854908112611</v>
      </c>
      <c r="BC45" s="3">
        <f t="shared" si="80"/>
        <v>3.0754359496942785</v>
      </c>
      <c r="BD45" s="3">
        <f t="shared" si="81"/>
        <v>25.263280010784012</v>
      </c>
      <c r="BE45" s="3">
        <f t="shared" si="82"/>
        <v>18.00325453585328</v>
      </c>
      <c r="BF45" s="3">
        <f t="shared" si="83"/>
        <v>13.617755980540569</v>
      </c>
      <c r="BH45" s="15">
        <f t="shared" si="84"/>
        <v>70.985166463827042</v>
      </c>
      <c r="BI45" s="4">
        <f t="shared" si="85"/>
        <v>1173.1690237757221</v>
      </c>
    </row>
    <row r="46" spans="1:61" x14ac:dyDescent="0.25">
      <c r="A46" s="78" t="s">
        <v>10</v>
      </c>
      <c r="B46" s="89">
        <v>0.249188591925848</v>
      </c>
      <c r="C46" s="89">
        <v>0.11016539556848</v>
      </c>
      <c r="D46" s="89">
        <v>-1.7057437481533801E-2</v>
      </c>
      <c r="E46" s="89">
        <v>0</v>
      </c>
      <c r="F46" s="89">
        <v>0.11196431342509799</v>
      </c>
      <c r="G46" s="89">
        <v>-9.1914804076507206E-2</v>
      </c>
      <c r="H46" s="89">
        <v>0</v>
      </c>
      <c r="I46" s="89">
        <v>-0.174692235565898</v>
      </c>
      <c r="J46" s="89">
        <v>0</v>
      </c>
      <c r="K46" s="89">
        <v>0.19137668807736999</v>
      </c>
      <c r="L46" s="89">
        <v>0.66039688050967904</v>
      </c>
      <c r="M46" s="89">
        <v>0.57318760373878297</v>
      </c>
      <c r="N46" s="89">
        <v>0</v>
      </c>
      <c r="O46" s="89">
        <v>0</v>
      </c>
      <c r="P46" s="89">
        <v>0</v>
      </c>
      <c r="Q46" s="89">
        <v>0</v>
      </c>
      <c r="R46" s="89">
        <v>3.99541490627404E-10</v>
      </c>
      <c r="S46" s="89">
        <v>-1.614253459818E-7</v>
      </c>
      <c r="T46" s="89">
        <v>0</v>
      </c>
      <c r="U46" s="89">
        <v>1.2853830052252899E-5</v>
      </c>
      <c r="V46" s="89">
        <v>0</v>
      </c>
      <c r="W46" s="89">
        <v>0</v>
      </c>
      <c r="X46" s="62"/>
      <c r="Z46" s="59" t="s">
        <v>44</v>
      </c>
      <c r="AA46" s="15">
        <f t="shared" si="60"/>
        <v>4.0130248029074052</v>
      </c>
      <c r="AB46" s="3">
        <f t="shared" si="60"/>
        <v>9.0772605575440366</v>
      </c>
      <c r="AC46" s="3">
        <f t="shared" si="60"/>
        <v>-58.625453036693777</v>
      </c>
      <c r="AD46" s="3">
        <f t="shared" si="61"/>
        <v>8.9314172472372739</v>
      </c>
      <c r="AE46" s="3">
        <f t="shared" si="62"/>
        <v>-10.879640228222966</v>
      </c>
      <c r="AF46" s="3">
        <f t="shared" si="63"/>
        <v>-5.7243528698376327</v>
      </c>
      <c r="AG46" s="3">
        <f t="shared" si="64"/>
        <v>5.2252968219186595</v>
      </c>
      <c r="AH46" s="3">
        <f t="shared" si="65"/>
        <v>1.514240950423968</v>
      </c>
      <c r="AI46" s="3">
        <f t="shared" si="66"/>
        <v>1.7446294956087831</v>
      </c>
      <c r="AJ46" s="3">
        <f t="shared" si="67"/>
        <v>2502868972.2053394</v>
      </c>
      <c r="AK46" s="3">
        <f t="shared" si="68"/>
        <v>-6194814.0418589879</v>
      </c>
      <c r="AL46" s="3">
        <f t="shared" si="69"/>
        <v>77797.823367419536</v>
      </c>
      <c r="AQ46" s="15">
        <f t="shared" si="70"/>
        <v>2496751911.2632718</v>
      </c>
      <c r="AR46" s="4">
        <f t="shared" si="71"/>
        <v>6.2643914738017311E+18</v>
      </c>
      <c r="AT46" s="59" t="s">
        <v>44</v>
      </c>
      <c r="AU46" s="15">
        <f t="shared" si="72"/>
        <v>1.3895452719054515</v>
      </c>
      <c r="AV46" s="3">
        <f t="shared" si="73"/>
        <v>2.2057724463813773</v>
      </c>
      <c r="AW46" s="3">
        <f t="shared" si="74"/>
        <v>4.0711689544413829</v>
      </c>
      <c r="AX46" s="3">
        <f t="shared" si="75"/>
        <v>2.1895750885934628</v>
      </c>
      <c r="AY46" s="3">
        <f t="shared" si="76"/>
        <v>2.3868931736221444</v>
      </c>
      <c r="AZ46" s="3">
        <f t="shared" si="77"/>
        <v>1.7447295072150504</v>
      </c>
      <c r="BA46" s="3">
        <f t="shared" si="78"/>
        <v>1.6535116042600699</v>
      </c>
      <c r="BB46" s="3">
        <f t="shared" si="79"/>
        <v>0.41491429058499613</v>
      </c>
      <c r="BC46" s="3">
        <f t="shared" si="80"/>
        <v>0.55654220967721713</v>
      </c>
      <c r="BD46" s="3">
        <f t="shared" si="81"/>
        <v>21.640703499725923</v>
      </c>
      <c r="BE46" s="3">
        <f t="shared" si="82"/>
        <v>15.63922305513867</v>
      </c>
      <c r="BF46" s="3">
        <f t="shared" si="83"/>
        <v>11.261868732492585</v>
      </c>
      <c r="BH46" s="15">
        <f t="shared" si="84"/>
        <v>65.154447834038336</v>
      </c>
      <c r="BI46" s="4">
        <f t="shared" si="85"/>
        <v>879.85729075214897</v>
      </c>
    </row>
    <row r="47" spans="1:61" x14ac:dyDescent="0.25">
      <c r="A47" s="78" t="s">
        <v>11</v>
      </c>
      <c r="B47" s="89">
        <v>0.25425232026691502</v>
      </c>
      <c r="C47" s="89">
        <v>0.219016146547761</v>
      </c>
      <c r="D47" s="89">
        <v>-0.13393242554399901</v>
      </c>
      <c r="E47" s="89">
        <v>0</v>
      </c>
      <c r="F47" s="89">
        <v>0.25973042782344402</v>
      </c>
      <c r="G47" s="89">
        <v>-0.40586893980136901</v>
      </c>
      <c r="H47" s="89">
        <v>0</v>
      </c>
      <c r="I47" s="89">
        <v>0.42673502924415402</v>
      </c>
      <c r="J47" s="89">
        <v>0</v>
      </c>
      <c r="K47" s="89">
        <v>9.3044019818790402E-2</v>
      </c>
      <c r="L47" s="89">
        <v>-8.9947112393062204E-2</v>
      </c>
      <c r="M47" s="89">
        <v>4.11638658832943E-2</v>
      </c>
      <c r="N47" s="89">
        <v>0</v>
      </c>
      <c r="O47" s="89">
        <v>0</v>
      </c>
      <c r="P47" s="89">
        <v>0</v>
      </c>
      <c r="Q47" s="89">
        <v>0</v>
      </c>
      <c r="R47" s="89">
        <v>6.0918004166784795E-11</v>
      </c>
      <c r="S47" s="89">
        <v>-1.5194080085533701E-8</v>
      </c>
      <c r="T47" s="89">
        <v>0</v>
      </c>
      <c r="U47" s="89">
        <v>1.1923185311012001E-6</v>
      </c>
      <c r="V47" s="89">
        <v>0</v>
      </c>
      <c r="W47" s="89">
        <v>0</v>
      </c>
      <c r="X47" s="62"/>
      <c r="Z47" s="59" t="s">
        <v>45</v>
      </c>
      <c r="AA47" s="15">
        <f t="shared" si="60"/>
        <v>3.9331007833092588</v>
      </c>
      <c r="AB47" s="3">
        <f t="shared" si="60"/>
        <v>4.5658734105338183</v>
      </c>
      <c r="AC47" s="3">
        <f t="shared" si="60"/>
        <v>-7.466451801632485</v>
      </c>
      <c r="AD47" s="3">
        <f t="shared" si="61"/>
        <v>3.8501457391036458</v>
      </c>
      <c r="AE47" s="3">
        <f t="shared" si="62"/>
        <v>-2.4638495384480441</v>
      </c>
      <c r="AF47" s="3">
        <f t="shared" si="63"/>
        <v>2.3433745333051994</v>
      </c>
      <c r="AG47" s="3">
        <f t="shared" si="64"/>
        <v>10.747600995180221</v>
      </c>
      <c r="AH47" s="3">
        <f t="shared" si="65"/>
        <v>-11.11764428445545</v>
      </c>
      <c r="AI47" s="3">
        <f t="shared" si="66"/>
        <v>24.293150765653284</v>
      </c>
      <c r="AJ47" s="3">
        <f t="shared" si="67"/>
        <v>16415508250.436813</v>
      </c>
      <c r="AK47" s="3">
        <f t="shared" si="68"/>
        <v>-65815106.565885551</v>
      </c>
      <c r="AL47" s="3">
        <f t="shared" si="69"/>
        <v>838702.05311362667</v>
      </c>
      <c r="AQ47" s="15">
        <f t="shared" si="70"/>
        <v>16350531874.609343</v>
      </c>
      <c r="AR47" s="4">
        <f t="shared" si="71"/>
        <v>2.6947324345183247E+20</v>
      </c>
      <c r="AT47" s="59" t="s">
        <v>45</v>
      </c>
      <c r="AU47" s="15">
        <f t="shared" si="72"/>
        <v>1.369428118168206</v>
      </c>
      <c r="AV47" s="3">
        <f t="shared" si="73"/>
        <v>1.5186098233548617</v>
      </c>
      <c r="AW47" s="3">
        <f t="shared" si="74"/>
        <v>2.0104198932117532</v>
      </c>
      <c r="AX47" s="3">
        <f t="shared" si="75"/>
        <v>1.3481110018958717</v>
      </c>
      <c r="AY47" s="3">
        <f t="shared" si="76"/>
        <v>0.90172497986525446</v>
      </c>
      <c r="AZ47" s="3">
        <f t="shared" si="77"/>
        <v>0.85159199878021885</v>
      </c>
      <c r="BA47" s="3">
        <f t="shared" si="78"/>
        <v>2.3746825664300015</v>
      </c>
      <c r="BB47" s="3">
        <f t="shared" si="79"/>
        <v>2.4085334214570597</v>
      </c>
      <c r="BC47" s="3">
        <f t="shared" si="80"/>
        <v>3.190194449120336</v>
      </c>
      <c r="BD47" s="3">
        <f t="shared" si="81"/>
        <v>23.521492349981514</v>
      </c>
      <c r="BE47" s="3">
        <f t="shared" si="82"/>
        <v>18.002359953013556</v>
      </c>
      <c r="BF47" s="3">
        <f t="shared" si="83"/>
        <v>13.639610800940922</v>
      </c>
      <c r="BH47" s="15">
        <f t="shared" si="84"/>
        <v>71.136759356219557</v>
      </c>
      <c r="BI47" s="4">
        <f t="shared" si="85"/>
        <v>1096.5810576646031</v>
      </c>
    </row>
    <row r="48" spans="1:61" x14ac:dyDescent="0.25">
      <c r="A48" s="78" t="s">
        <v>16</v>
      </c>
      <c r="B48" s="89">
        <v>0.34986317950311602</v>
      </c>
      <c r="C48" s="89">
        <v>-0.84340372816078801</v>
      </c>
      <c r="D48" s="89">
        <v>-0.22024065275002899</v>
      </c>
      <c r="E48" s="89">
        <v>0</v>
      </c>
      <c r="F48" s="89">
        <v>-0.175807914160794</v>
      </c>
      <c r="G48" s="89">
        <v>-0.212278521223665</v>
      </c>
      <c r="H48" s="89">
        <v>0</v>
      </c>
      <c r="I48" s="89">
        <v>-4.0371627158480403E-2</v>
      </c>
      <c r="J48" s="89">
        <v>0</v>
      </c>
      <c r="K48" s="89">
        <v>4.3530784446128802E-3</v>
      </c>
      <c r="L48" s="89">
        <v>-6.2329021111842296E-3</v>
      </c>
      <c r="M48" s="89">
        <v>2.20647962686072E-2</v>
      </c>
      <c r="N48" s="89">
        <v>0</v>
      </c>
      <c r="O48" s="89">
        <v>0</v>
      </c>
      <c r="P48" s="89">
        <v>0</v>
      </c>
      <c r="Q48" s="89">
        <v>0</v>
      </c>
      <c r="R48" s="89">
        <v>5.30569847717702E-11</v>
      </c>
      <c r="S48" s="89">
        <v>-7.74215406794247E-9</v>
      </c>
      <c r="T48" s="89">
        <v>0</v>
      </c>
      <c r="U48" s="89">
        <v>6.5355089104646095E-7</v>
      </c>
      <c r="V48" s="89">
        <v>0</v>
      </c>
      <c r="W48" s="89">
        <v>0</v>
      </c>
      <c r="X48" s="62"/>
      <c r="Z48" s="59" t="s">
        <v>47</v>
      </c>
      <c r="AA48" s="15">
        <f t="shared" ref="AA48:AC50" si="86">1/B48</f>
        <v>2.8582601959435219</v>
      </c>
      <c r="AB48" s="3">
        <f t="shared" si="86"/>
        <v>-1.185671780442211</v>
      </c>
      <c r="AC48" s="3">
        <f t="shared" si="86"/>
        <v>-4.5404878141865588</v>
      </c>
      <c r="AD48" s="3">
        <f t="shared" si="61"/>
        <v>-5.6880260753528962</v>
      </c>
      <c r="AE48" s="3">
        <f t="shared" si="62"/>
        <v>-4.7107921905408441</v>
      </c>
      <c r="AF48" s="3">
        <f t="shared" si="63"/>
        <v>-24.769871079866583</v>
      </c>
      <c r="AG48" s="3">
        <f t="shared" si="64"/>
        <v>229.7224855291874</v>
      </c>
      <c r="AH48" s="3">
        <f t="shared" si="65"/>
        <v>-160.43890665403111</v>
      </c>
      <c r="AI48" s="3">
        <f t="shared" si="66"/>
        <v>45.321062013282898</v>
      </c>
      <c r="AJ48" s="3">
        <f t="shared" si="67"/>
        <v>18847659818.996456</v>
      </c>
      <c r="AK48" s="3">
        <f t="shared" si="68"/>
        <v>-129163019.90690774</v>
      </c>
      <c r="AL48" s="3">
        <f t="shared" si="69"/>
        <v>1530102.7260460272</v>
      </c>
      <c r="AQ48" s="15">
        <f t="shared" si="70"/>
        <v>18720026978.383648</v>
      </c>
      <c r="AR48" s="4">
        <f t="shared" si="71"/>
        <v>3.5525096607953945E+20</v>
      </c>
      <c r="AT48" s="59" t="s">
        <v>47</v>
      </c>
      <c r="AU48" s="15">
        <f t="shared" si="72"/>
        <v>1.0502131166315232</v>
      </c>
      <c r="AV48" s="3">
        <f t="shared" si="73"/>
        <v>0.17030951728486843</v>
      </c>
      <c r="AW48" s="3">
        <f t="shared" si="74"/>
        <v>1.5130344543398409</v>
      </c>
      <c r="AX48" s="3">
        <f t="shared" si="75"/>
        <v>1.7383632767648511</v>
      </c>
      <c r="AY48" s="3">
        <f t="shared" si="76"/>
        <v>1.5498560872061893</v>
      </c>
      <c r="AZ48" s="3">
        <f t="shared" si="77"/>
        <v>3.2096280387992531</v>
      </c>
      <c r="BA48" s="3">
        <f t="shared" si="78"/>
        <v>5.4368719957581586</v>
      </c>
      <c r="BB48" s="3">
        <f t="shared" si="79"/>
        <v>5.0779132262066744</v>
      </c>
      <c r="BC48" s="3">
        <f t="shared" si="80"/>
        <v>3.8137718695410867</v>
      </c>
      <c r="BD48" s="3">
        <f t="shared" si="81"/>
        <v>23.659654595600145</v>
      </c>
      <c r="BE48" s="3">
        <f t="shared" si="82"/>
        <v>18.676585884712228</v>
      </c>
      <c r="BF48" s="3">
        <f t="shared" si="83"/>
        <v>14.240845432321303</v>
      </c>
      <c r="BH48" s="15">
        <f t="shared" si="84"/>
        <v>80.137047495166129</v>
      </c>
      <c r="BI48" s="4">
        <f t="shared" si="85"/>
        <v>1200.4323293259918</v>
      </c>
    </row>
    <row r="49" spans="1:61" x14ac:dyDescent="0.25">
      <c r="A49" s="78" t="s">
        <v>17</v>
      </c>
      <c r="B49" s="89">
        <v>0.37703044985161899</v>
      </c>
      <c r="C49" s="89">
        <v>-0.12358893946746401</v>
      </c>
      <c r="D49" s="89">
        <v>-0.23725299621897999</v>
      </c>
      <c r="E49" s="89">
        <v>0</v>
      </c>
      <c r="F49" s="89">
        <v>0.42532351056392098</v>
      </c>
      <c r="G49" s="89">
        <v>0.58995536640871005</v>
      </c>
      <c r="H49" s="89">
        <v>0</v>
      </c>
      <c r="I49" s="89">
        <v>0.16411994411379799</v>
      </c>
      <c r="J49" s="89">
        <v>0</v>
      </c>
      <c r="K49" s="89">
        <v>2.1703038360942801E-2</v>
      </c>
      <c r="L49" s="89">
        <v>-2.82803142690434E-2</v>
      </c>
      <c r="M49" s="89">
        <v>-0.143750119847733</v>
      </c>
      <c r="N49" s="89">
        <v>0</v>
      </c>
      <c r="O49" s="89">
        <v>0</v>
      </c>
      <c r="P49" s="89">
        <v>0</v>
      </c>
      <c r="Q49" s="89">
        <v>0</v>
      </c>
      <c r="R49" s="89">
        <v>-3.8452654932576199E-11</v>
      </c>
      <c r="S49" s="89">
        <v>3.3014833131799198E-8</v>
      </c>
      <c r="T49" s="89">
        <v>0</v>
      </c>
      <c r="U49" s="89">
        <v>-2.6015726238094502E-6</v>
      </c>
      <c r="V49" s="89">
        <v>0</v>
      </c>
      <c r="W49" s="89">
        <v>0</v>
      </c>
      <c r="X49" s="62"/>
      <c r="Z49" s="59" t="s">
        <v>48</v>
      </c>
      <c r="AA49" s="15">
        <f t="shared" si="86"/>
        <v>2.652305670254357</v>
      </c>
      <c r="AB49" s="3">
        <f t="shared" si="86"/>
        <v>-8.0913389524089236</v>
      </c>
      <c r="AC49" s="3">
        <f t="shared" si="86"/>
        <v>-4.2149098891759369</v>
      </c>
      <c r="AD49" s="3">
        <f t="shared" si="61"/>
        <v>2.3511514768467334</v>
      </c>
      <c r="AE49" s="3">
        <f t="shared" si="62"/>
        <v>1.6950434845391655</v>
      </c>
      <c r="AF49" s="3">
        <f t="shared" si="63"/>
        <v>6.0931046826741362</v>
      </c>
      <c r="AG49" s="3">
        <f t="shared" si="64"/>
        <v>46.076497832654574</v>
      </c>
      <c r="AH49" s="3">
        <f t="shared" si="65"/>
        <v>-35.36028597442548</v>
      </c>
      <c r="AI49" s="3">
        <f t="shared" si="66"/>
        <v>-6.9565159393205915</v>
      </c>
      <c r="AJ49" s="3">
        <f t="shared" si="67"/>
        <v>-26006006652.945648</v>
      </c>
      <c r="AK49" s="3">
        <f t="shared" si="68"/>
        <v>30289415.548698347</v>
      </c>
      <c r="AL49" s="3">
        <f t="shared" si="69"/>
        <v>-384382.88858364156</v>
      </c>
      <c r="AQ49" s="15">
        <f t="shared" si="70"/>
        <v>-25976101616.040482</v>
      </c>
      <c r="AR49" s="4">
        <f t="shared" si="71"/>
        <v>6.7631329962949791E+20</v>
      </c>
      <c r="AT49" s="59" t="s">
        <v>48</v>
      </c>
      <c r="AU49" s="15">
        <f t="shared" si="72"/>
        <v>0.97542932595856757</v>
      </c>
      <c r="AV49" s="3">
        <f t="shared" si="73"/>
        <v>2.0907942244718942</v>
      </c>
      <c r="AW49" s="3">
        <f t="shared" si="74"/>
        <v>1.438628212619347</v>
      </c>
      <c r="AX49" s="3">
        <f t="shared" si="75"/>
        <v>0.854905198297641</v>
      </c>
      <c r="AY49" s="3">
        <f t="shared" si="76"/>
        <v>0.52770839509871803</v>
      </c>
      <c r="AZ49" s="3">
        <f t="shared" si="77"/>
        <v>1.8071577519285729</v>
      </c>
      <c r="BA49" s="3">
        <f t="shared" si="78"/>
        <v>3.8303030116038284</v>
      </c>
      <c r="BB49" s="3">
        <f t="shared" si="79"/>
        <v>3.5655893252487716</v>
      </c>
      <c r="BC49" s="3">
        <f t="shared" si="80"/>
        <v>1.9396787655816647</v>
      </c>
      <c r="BD49" s="3">
        <f t="shared" si="81"/>
        <v>23.981593373398994</v>
      </c>
      <c r="BE49" s="3">
        <f t="shared" si="82"/>
        <v>17.226308887627379</v>
      </c>
      <c r="BF49" s="3">
        <f t="shared" si="83"/>
        <v>12.859394440476756</v>
      </c>
      <c r="BH49" s="15">
        <f t="shared" si="84"/>
        <v>71.097490912312139</v>
      </c>
      <c r="BI49" s="4">
        <f t="shared" si="85"/>
        <v>1080.0412582873057</v>
      </c>
    </row>
    <row r="50" spans="1:61" ht="15.75" thickBot="1" x14ac:dyDescent="0.3">
      <c r="A50" s="78" t="s">
        <v>19</v>
      </c>
      <c r="B50" s="89">
        <v>0.42321562035781402</v>
      </c>
      <c r="C50" s="89">
        <v>-4.1949490409550101E-2</v>
      </c>
      <c r="D50" s="89">
        <v>0.79536885523788103</v>
      </c>
      <c r="E50" s="89">
        <v>0</v>
      </c>
      <c r="F50" s="89">
        <v>0.10580849091632</v>
      </c>
      <c r="G50" s="89">
        <v>6.2943630114834304E-3</v>
      </c>
      <c r="H50" s="89">
        <v>0</v>
      </c>
      <c r="I50" s="89">
        <v>-0.20690352559514</v>
      </c>
      <c r="J50" s="89">
        <v>0</v>
      </c>
      <c r="K50" s="89">
        <v>-0.188755991505073</v>
      </c>
      <c r="L50" s="89">
        <v>-7.2620995251873294E-2</v>
      </c>
      <c r="M50" s="89">
        <v>2.01363388001338E-2</v>
      </c>
      <c r="N50" s="89">
        <v>0</v>
      </c>
      <c r="O50" s="89">
        <v>0</v>
      </c>
      <c r="P50" s="89">
        <v>0</v>
      </c>
      <c r="Q50" s="89">
        <v>0</v>
      </c>
      <c r="R50" s="89">
        <v>4.1219750155238503E-11</v>
      </c>
      <c r="S50" s="89">
        <v>5.1495925965716896E-10</v>
      </c>
      <c r="T50" s="89">
        <v>0</v>
      </c>
      <c r="U50" s="89">
        <v>-5.89563728095931E-8</v>
      </c>
      <c r="V50" s="89">
        <v>0</v>
      </c>
      <c r="W50" s="89">
        <v>0</v>
      </c>
      <c r="X50" s="62"/>
      <c r="Z50" s="59" t="s">
        <v>49</v>
      </c>
      <c r="AA50" s="15">
        <f t="shared" si="86"/>
        <v>2.362861746819588</v>
      </c>
      <c r="AB50" s="3">
        <f t="shared" si="86"/>
        <v>-23.838191840641354</v>
      </c>
      <c r="AC50" s="3">
        <f t="shared" si="86"/>
        <v>1.2572782972510501</v>
      </c>
      <c r="AD50" s="3">
        <f t="shared" si="61"/>
        <v>9.4510373538061589</v>
      </c>
      <c r="AE50" s="3">
        <f t="shared" si="62"/>
        <v>158.87231133247334</v>
      </c>
      <c r="AF50" s="3">
        <f t="shared" si="63"/>
        <v>-4.8331704214492577</v>
      </c>
      <c r="AG50" s="3">
        <f t="shared" si="64"/>
        <v>-5.2978450751489072</v>
      </c>
      <c r="AH50" s="3">
        <f t="shared" si="65"/>
        <v>-13.770122490495675</v>
      </c>
      <c r="AI50" s="3">
        <f t="shared" si="66"/>
        <v>49.66146080107449</v>
      </c>
      <c r="AJ50" s="3">
        <f t="shared" si="67"/>
        <v>24260214975.439701</v>
      </c>
      <c r="AK50" s="3">
        <f t="shared" si="68"/>
        <v>1941901191.6898901</v>
      </c>
      <c r="AL50" s="3">
        <f t="shared" si="69"/>
        <v>-16961694.764188152</v>
      </c>
      <c r="AQ50" s="15">
        <f t="shared" si="70"/>
        <v>26185154646.231026</v>
      </c>
      <c r="AR50" s="4">
        <f t="shared" si="71"/>
        <v>5.9232929859192462E+20</v>
      </c>
      <c r="AT50" s="59" t="s">
        <v>49</v>
      </c>
      <c r="AU50" s="15">
        <f t="shared" si="72"/>
        <v>0.85987348901095262</v>
      </c>
      <c r="AV50" s="3">
        <f t="shared" si="73"/>
        <v>3.1712889937100437</v>
      </c>
      <c r="AW50" s="3">
        <f t="shared" si="74"/>
        <v>0.22894930307539194</v>
      </c>
      <c r="AX50" s="3">
        <f t="shared" si="75"/>
        <v>2.2461245083705892</v>
      </c>
      <c r="AY50" s="3">
        <f t="shared" si="76"/>
        <v>5.0681008062033879</v>
      </c>
      <c r="AZ50" s="3">
        <f t="shared" si="77"/>
        <v>1.5755026542833119</v>
      </c>
      <c r="BA50" s="3">
        <f t="shared" si="78"/>
        <v>1.6673001482835692</v>
      </c>
      <c r="BB50" s="3">
        <f t="shared" si="79"/>
        <v>2.6225012081618324</v>
      </c>
      <c r="BC50" s="3">
        <f t="shared" si="80"/>
        <v>3.905229195698011</v>
      </c>
      <c r="BD50" s="3">
        <f t="shared" si="81"/>
        <v>23.912103601735492</v>
      </c>
      <c r="BE50" s="3">
        <f t="shared" si="82"/>
        <v>21.386933325855779</v>
      </c>
      <c r="BF50" s="3">
        <f t="shared" si="83"/>
        <v>16.646468110469382</v>
      </c>
      <c r="BH50" s="15">
        <f t="shared" si="84"/>
        <v>83.29037534485775</v>
      </c>
      <c r="BI50" s="4">
        <f t="shared" si="85"/>
        <v>1375.2645375245202</v>
      </c>
    </row>
    <row r="51" spans="1:61" ht="15.75" thickBot="1" x14ac:dyDescent="0.3">
      <c r="A51" s="78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62"/>
      <c r="Z51" s="93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P51" s="15"/>
      <c r="AQ51" s="3"/>
      <c r="AR51" s="3"/>
      <c r="AT51" s="96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</row>
    <row r="52" spans="1:61" x14ac:dyDescent="0.25">
      <c r="A52" s="83" t="s">
        <v>24</v>
      </c>
      <c r="B52" s="84">
        <v>2.6886999999999999</v>
      </c>
      <c r="C52" s="84">
        <v>-0.74719999999999998</v>
      </c>
      <c r="D52" s="84">
        <v>-1.3112999999999999</v>
      </c>
      <c r="E52" s="84">
        <v>0</v>
      </c>
      <c r="F52" s="84">
        <v>0.31109999999999999</v>
      </c>
      <c r="G52" s="84">
        <v>-0.54239999999999999</v>
      </c>
      <c r="H52" s="84">
        <v>0</v>
      </c>
      <c r="I52" s="84">
        <v>9.4399999999999998E-2</v>
      </c>
      <c r="J52" s="84">
        <v>0</v>
      </c>
      <c r="K52" s="84">
        <v>4.1500000000000002E-2</v>
      </c>
      <c r="L52" s="84">
        <v>-0.12</v>
      </c>
      <c r="M52" s="84">
        <v>-0.26090000000000002</v>
      </c>
      <c r="N52" s="84">
        <v>0</v>
      </c>
      <c r="O52" s="84">
        <v>0</v>
      </c>
      <c r="P52" s="84">
        <v>0</v>
      </c>
      <c r="Q52" s="84">
        <v>0</v>
      </c>
      <c r="R52" s="84">
        <v>-32093920.611200001</v>
      </c>
      <c r="S52" s="84">
        <v>904515534.36580002</v>
      </c>
      <c r="T52" s="84">
        <v>0</v>
      </c>
      <c r="U52" s="84">
        <v>-400417248.0126</v>
      </c>
      <c r="V52" s="84">
        <v>0</v>
      </c>
      <c r="W52" s="85">
        <v>0</v>
      </c>
      <c r="X52" s="62"/>
      <c r="Z52" s="97" t="s">
        <v>24</v>
      </c>
      <c r="AA52" s="99">
        <f t="shared" ref="AA52:AL52" si="87">SUM(AA39,AA40,AA41,AA42,AA43,AA44,AA45,AA46,AA47,AA48,AA49,AA50)</f>
        <v>44.109595039241754</v>
      </c>
      <c r="AB52" s="10">
        <f t="shared" si="87"/>
        <v>49.012124041711431</v>
      </c>
      <c r="AC52" s="10">
        <f t="shared" si="87"/>
        <v>-27.120113507307234</v>
      </c>
      <c r="AD52" s="10">
        <f t="shared" si="87"/>
        <v>-1.8170729430827084</v>
      </c>
      <c r="AE52" s="10">
        <f t="shared" si="87"/>
        <v>167.64964689355998</v>
      </c>
      <c r="AF52" s="10">
        <f t="shared" si="87"/>
        <v>-869.09172538977612</v>
      </c>
      <c r="AG52" s="10">
        <f t="shared" si="87"/>
        <v>276.86205749028085</v>
      </c>
      <c r="AH52" s="10">
        <f t="shared" si="87"/>
        <v>-274.93853122724607</v>
      </c>
      <c r="AI52" s="10">
        <f t="shared" si="87"/>
        <v>-13.380788940996482</v>
      </c>
      <c r="AJ52" s="10">
        <f t="shared" si="87"/>
        <v>128699615505.23318</v>
      </c>
      <c r="AK52" s="10">
        <f t="shared" si="87"/>
        <v>1111988833.3255396</v>
      </c>
      <c r="AL52" s="10">
        <f t="shared" si="87"/>
        <v>18625612.870702673</v>
      </c>
      <c r="AT52" s="97" t="s">
        <v>24</v>
      </c>
      <c r="AU52" s="99">
        <f t="shared" ref="AU52:BF52" si="88">SUM(AU39,AU40,AU41,AU42,AU43,AU44,AU45,AU46,AU47,AU48,AU49,AU50)</f>
        <v>15.417862569405939</v>
      </c>
      <c r="AV52" s="10">
        <f t="shared" si="88"/>
        <v>23.247119027388401</v>
      </c>
      <c r="AW52" s="10">
        <f t="shared" si="88"/>
        <v>23.999640113574262</v>
      </c>
      <c r="AX52" s="10">
        <f t="shared" si="88"/>
        <v>19.569266536313144</v>
      </c>
      <c r="AY52" s="10">
        <f t="shared" si="88"/>
        <v>25.325866285063313</v>
      </c>
      <c r="AZ52" s="10">
        <f t="shared" si="88"/>
        <v>23.804612188684629</v>
      </c>
      <c r="BA52" s="10">
        <f t="shared" si="88"/>
        <v>24.362490266044411</v>
      </c>
      <c r="BB52" s="10">
        <f t="shared" si="88"/>
        <v>28.002426886117387</v>
      </c>
      <c r="BC52" s="10">
        <f t="shared" si="88"/>
        <v>30.184852455948942</v>
      </c>
      <c r="BD52" s="10">
        <f t="shared" si="88"/>
        <v>283.79815452757703</v>
      </c>
      <c r="BE52" s="10">
        <f t="shared" si="88"/>
        <v>214.90990555747234</v>
      </c>
      <c r="BF52" s="10">
        <f t="shared" si="88"/>
        <v>163.17062779875945</v>
      </c>
    </row>
    <row r="53" spans="1:61" ht="15.75" thickBot="1" x14ac:dyDescent="0.3">
      <c r="A53" s="86" t="s">
        <v>25</v>
      </c>
      <c r="B53" s="87">
        <f t="shared" ref="B53:W53" si="89">+SUMSQ(B39:B50)</f>
        <v>0.99999999992872546</v>
      </c>
      <c r="C53" s="87">
        <f t="shared" si="89"/>
        <v>0.99999235789987306</v>
      </c>
      <c r="D53" s="87">
        <f t="shared" si="89"/>
        <v>0.99144120676897929</v>
      </c>
      <c r="E53" s="87">
        <f t="shared" si="89"/>
        <v>0</v>
      </c>
      <c r="F53" s="87">
        <f t="shared" si="89"/>
        <v>0.98571178618446853</v>
      </c>
      <c r="G53" s="87">
        <f t="shared" si="89"/>
        <v>0.85418263311091858</v>
      </c>
      <c r="H53" s="87">
        <f t="shared" si="89"/>
        <v>0</v>
      </c>
      <c r="I53" s="87">
        <f t="shared" si="89"/>
        <v>0.96274377851234316</v>
      </c>
      <c r="J53" s="87">
        <f t="shared" si="89"/>
        <v>0</v>
      </c>
      <c r="K53" s="87">
        <f t="shared" si="89"/>
        <v>0.95776270864055379</v>
      </c>
      <c r="L53" s="87">
        <f t="shared" si="89"/>
        <v>0.83560046259295928</v>
      </c>
      <c r="M53" s="87">
        <f t="shared" si="89"/>
        <v>0.60300913337015338</v>
      </c>
      <c r="N53" s="87">
        <f t="shared" si="89"/>
        <v>0</v>
      </c>
      <c r="O53" s="87">
        <f t="shared" si="89"/>
        <v>0</v>
      </c>
      <c r="P53" s="87">
        <f t="shared" si="89"/>
        <v>0</v>
      </c>
      <c r="Q53" s="87">
        <f t="shared" si="89"/>
        <v>0</v>
      </c>
      <c r="R53" s="87">
        <f t="shared" si="89"/>
        <v>2.5933477521159786E-19</v>
      </c>
      <c r="S53" s="87">
        <f t="shared" si="89"/>
        <v>4.6363911097359553E-14</v>
      </c>
      <c r="T53" s="87">
        <f t="shared" si="89"/>
        <v>0</v>
      </c>
      <c r="U53" s="87">
        <f t="shared" si="89"/>
        <v>2.9455799485650482E-10</v>
      </c>
      <c r="V53" s="87">
        <f t="shared" si="89"/>
        <v>0</v>
      </c>
      <c r="W53" s="88">
        <f t="shared" si="89"/>
        <v>0</v>
      </c>
      <c r="X53" s="62"/>
      <c r="Z53" s="98" t="s">
        <v>25</v>
      </c>
      <c r="AA53" s="100">
        <f t="shared" ref="AA53:AL53" si="90">+SUMSQ(AA39,AA40,AA41,AA42,AA43,AA44,AA45,AA46,AA47,AA48,AA49,AA50)</f>
        <v>166.78766555033604</v>
      </c>
      <c r="AB53" s="13">
        <f t="shared" si="90"/>
        <v>1932.4936021980757</v>
      </c>
      <c r="AC53" s="13">
        <f t="shared" si="90"/>
        <v>5827.3978137506156</v>
      </c>
      <c r="AD53" s="13">
        <f t="shared" si="90"/>
        <v>525.70569562647324</v>
      </c>
      <c r="AE53" s="13">
        <f t="shared" si="90"/>
        <v>27506.749730949061</v>
      </c>
      <c r="AF53" s="13">
        <f t="shared" si="90"/>
        <v>718360.57181316079</v>
      </c>
      <c r="AG53" s="13">
        <f t="shared" si="90"/>
        <v>55261.565252842891</v>
      </c>
      <c r="AH53" s="13">
        <f t="shared" si="90"/>
        <v>29640.866713951807</v>
      </c>
      <c r="AI53" s="13">
        <f t="shared" si="90"/>
        <v>10910.960852003442</v>
      </c>
      <c r="AJ53" s="13">
        <f t="shared" si="90"/>
        <v>4.526615461379413E+22</v>
      </c>
      <c r="AK53" s="13">
        <f t="shared" si="90"/>
        <v>4.6269594660022989E+18</v>
      </c>
      <c r="AL53" s="13">
        <f t="shared" si="90"/>
        <v>1634862918953157.8</v>
      </c>
      <c r="AT53" s="98" t="s">
        <v>25</v>
      </c>
      <c r="AU53" s="100">
        <f t="shared" ref="AU53:BF53" si="91">+SUMSQ(AU39,AU40,AU41,AU42,AU43,AU44,AU45,AU46,AU47,AU48,AU49,AU50)</f>
        <v>20.25110085255826</v>
      </c>
      <c r="AV53" s="13">
        <f t="shared" si="91"/>
        <v>53.070605880481324</v>
      </c>
      <c r="AW53" s="13">
        <f t="shared" si="91"/>
        <v>61.246504211718793</v>
      </c>
      <c r="AX53" s="13">
        <f t="shared" si="91"/>
        <v>35.858823597755141</v>
      </c>
      <c r="AY53" s="13">
        <f t="shared" si="91"/>
        <v>72.525045041145319</v>
      </c>
      <c r="AZ53" s="13">
        <f t="shared" si="91"/>
        <v>77.309119766658085</v>
      </c>
      <c r="BA53" s="13">
        <f t="shared" si="91"/>
        <v>70.503719644915009</v>
      </c>
      <c r="BB53" s="13">
        <f t="shared" si="91"/>
        <v>84.811131165943294</v>
      </c>
      <c r="BC53" s="13">
        <f t="shared" si="91"/>
        <v>92.143906005880126</v>
      </c>
      <c r="BD53" s="13">
        <f t="shared" si="91"/>
        <v>6727.90273110403</v>
      </c>
      <c r="BE53" s="13">
        <f t="shared" si="91"/>
        <v>3881.985983466192</v>
      </c>
      <c r="BF53" s="13">
        <f t="shared" si="91"/>
        <v>2257.135549359823</v>
      </c>
    </row>
    <row r="54" spans="1:61" x14ac:dyDescent="0.25">
      <c r="A54" s="60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</row>
    <row r="58" spans="1:61" x14ac:dyDescent="0.25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</row>
    <row r="59" spans="1:61" x14ac:dyDescent="0.25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</row>
    <row r="60" spans="1:61" x14ac:dyDescent="0.25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</row>
    <row r="61" spans="1:61" x14ac:dyDescent="0.25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61" x14ac:dyDescent="0.25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61" x14ac:dyDescent="0.25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61" x14ac:dyDescent="0.25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2:23" x14ac:dyDescent="0.25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2:23" x14ac:dyDescent="0.25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2:23" x14ac:dyDescent="0.25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2:23" x14ac:dyDescent="0.25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2:23" x14ac:dyDescent="0.25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2:23" x14ac:dyDescent="0.25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</row>
    <row r="71" spans="2:23" x14ac:dyDescent="0.25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</row>
    <row r="72" spans="2:23" x14ac:dyDescent="0.25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</row>
    <row r="73" spans="2:23" x14ac:dyDescent="0.25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</row>
    <row r="74" spans="2:23" x14ac:dyDescent="0.25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</row>
    <row r="75" spans="2:23" x14ac:dyDescent="0.25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</row>
    <row r="76" spans="2:23" x14ac:dyDescent="0.25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</row>
    <row r="77" spans="2:23" x14ac:dyDescent="0.25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</row>
    <row r="78" spans="2:23" x14ac:dyDescent="0.25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</row>
    <row r="79" spans="2:23" x14ac:dyDescent="0.2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2:23" x14ac:dyDescent="0.25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</row>
  </sheetData>
  <mergeCells count="3">
    <mergeCell ref="F2:L2"/>
    <mergeCell ref="AD2:AG2"/>
    <mergeCell ref="AX2:BA2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200-000025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stack_9p_cp_759_band5!AA39:AA50</xm:f>
              <xm:sqref>AA51</xm:sqref>
            </x14:sparkline>
            <x14:sparkline>
              <xm:f>stack_9p_cp_759_band5!AB39:AB50</xm:f>
              <xm:sqref>AB51</xm:sqref>
            </x14:sparkline>
            <x14:sparkline>
              <xm:f>stack_9p_cp_759_band5!AC39:AC50</xm:f>
              <xm:sqref>AC51</xm:sqref>
            </x14:sparkline>
            <x14:sparkline>
              <xm:f>stack_9p_cp_759_band5!AD39:AD50</xm:f>
              <xm:sqref>AD51</xm:sqref>
            </x14:sparkline>
            <x14:sparkline>
              <xm:f>stack_9p_cp_759_band5!AE39:AE50</xm:f>
              <xm:sqref>AE51</xm:sqref>
            </x14:sparkline>
            <x14:sparkline>
              <xm:f>stack_9p_cp_759_band5!AF39:AF50</xm:f>
              <xm:sqref>AF51</xm:sqref>
            </x14:sparkline>
            <x14:sparkline>
              <xm:f>stack_9p_cp_759_band5!AG39:AG50</xm:f>
              <xm:sqref>AG51</xm:sqref>
            </x14:sparkline>
            <x14:sparkline>
              <xm:f>stack_9p_cp_759_band5!AH39:AH50</xm:f>
              <xm:sqref>AH51</xm:sqref>
            </x14:sparkline>
            <x14:sparkline>
              <xm:f>stack_9p_cp_759_band5!AI39:AI50</xm:f>
              <xm:sqref>AI51</xm:sqref>
            </x14:sparkline>
            <x14:sparkline>
              <xm:f>stack_9p_cp_759_band5!AJ39:AJ50</xm:f>
              <xm:sqref>AJ51</xm:sqref>
            </x14:sparkline>
            <x14:sparkline>
              <xm:f>stack_9p_cp_759_band5!AK39:AK50</xm:f>
              <xm:sqref>AK51</xm:sqref>
            </x14:sparkline>
            <x14:sparkline>
              <xm:f>stack_9p_cp_759_band5!AL39:AL50</xm:f>
              <xm:sqref>AL51</xm:sqref>
            </x14:sparkline>
            <x14:sparkline>
              <xm:f>stack_9p_cp_759_band5!AP39:AP50</xm:f>
              <xm:sqref>AP51</xm:sqref>
            </x14:sparkline>
            <x14:sparkline>
              <xm:f>stack_9p_cp_759_band5!AQ39:AQ50</xm:f>
              <xm:sqref>AQ51</xm:sqref>
            </x14:sparkline>
            <x14:sparkline>
              <xm:f>stack_9p_cp_759_band5!AR39:AR50</xm:f>
              <xm:sqref>AR51</xm:sqref>
            </x14:sparkline>
          </x14:sparklines>
        </x14:sparklineGroup>
        <x14:sparklineGroup displayEmptyCellsAs="gap" xr2:uid="{00000000-0003-0000-0200-000026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stack_9p_cp_759_band5!AA39:AL39</xm:f>
              <xm:sqref>AP39</xm:sqref>
            </x14:sparkline>
            <x14:sparkline>
              <xm:f>stack_9p_cp_759_band5!AA40:AL40</xm:f>
              <xm:sqref>AP40</xm:sqref>
            </x14:sparkline>
            <x14:sparkline>
              <xm:f>stack_9p_cp_759_band5!AA41:AL41</xm:f>
              <xm:sqref>AP41</xm:sqref>
            </x14:sparkline>
            <x14:sparkline>
              <xm:f>stack_9p_cp_759_band5!AA42:AL42</xm:f>
              <xm:sqref>AP42</xm:sqref>
            </x14:sparkline>
            <x14:sparkline>
              <xm:f>stack_9p_cp_759_band5!AA43:AL43</xm:f>
              <xm:sqref>AP43</xm:sqref>
            </x14:sparkline>
            <x14:sparkline>
              <xm:f>stack_9p_cp_759_band5!AA44:AL44</xm:f>
              <xm:sqref>AP44</xm:sqref>
            </x14:sparkline>
            <x14:sparkline>
              <xm:f>stack_9p_cp_759_band5!AA45:AL45</xm:f>
              <xm:sqref>AP45</xm:sqref>
            </x14:sparkline>
            <x14:sparkline>
              <xm:f>stack_9p_cp_759_band5!AA46:AL46</xm:f>
              <xm:sqref>AP46</xm:sqref>
            </x14:sparkline>
            <x14:sparkline>
              <xm:f>stack_9p_cp_759_band5!AA47:AL47</xm:f>
              <xm:sqref>AP47</xm:sqref>
            </x14:sparkline>
            <x14:sparkline>
              <xm:f>stack_9p_cp_759_band5!AA48:AL48</xm:f>
              <xm:sqref>AP48</xm:sqref>
            </x14:sparkline>
            <x14:sparkline>
              <xm:f>stack_9p_cp_759_band5!AA49:AL49</xm:f>
              <xm:sqref>AP49</xm:sqref>
            </x14:sparkline>
            <x14:sparkline>
              <xm:f>stack_9p_cp_759_band5!AA50:AL50</xm:f>
              <xm:sqref>AP50</xm:sqref>
            </x14:sparkline>
            <x14:sparkline>
              <xm:f>stack_9p_cp_759_band5!AA52:AL52</xm:f>
              <xm:sqref>AP52</xm:sqref>
            </x14:sparkline>
            <x14:sparkline>
              <xm:f>stack_9p_cp_759_band5!AA53:AL53</xm:f>
              <xm:sqref>AP53</xm:sqref>
            </x14:sparkline>
          </x14:sparklines>
        </x14:sparklineGroup>
        <x14:sparklineGroup displayEmptyCellsAs="gap" xr2:uid="{00000000-0003-0000-0200-000027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stack_9p_cp_759_band5!AU39:AU50</xm:f>
              <xm:sqref>AU51</xm:sqref>
            </x14:sparkline>
            <x14:sparkline>
              <xm:f>stack_9p_cp_759_band5!AV39:AV50</xm:f>
              <xm:sqref>AV51</xm:sqref>
            </x14:sparkline>
            <x14:sparkline>
              <xm:f>stack_9p_cp_759_band5!AW39:AW50</xm:f>
              <xm:sqref>AW51</xm:sqref>
            </x14:sparkline>
            <x14:sparkline>
              <xm:f>stack_9p_cp_759_band5!AX39:AX50</xm:f>
              <xm:sqref>AX51</xm:sqref>
            </x14:sparkline>
            <x14:sparkline>
              <xm:f>stack_9p_cp_759_band5!AY39:AY50</xm:f>
              <xm:sqref>AY51</xm:sqref>
            </x14:sparkline>
            <x14:sparkline>
              <xm:f>stack_9p_cp_759_band5!AZ39:AZ50</xm:f>
              <xm:sqref>AZ51</xm:sqref>
            </x14:sparkline>
            <x14:sparkline>
              <xm:f>stack_9p_cp_759_band5!BA39:BA50</xm:f>
              <xm:sqref>BA51</xm:sqref>
            </x14:sparkline>
            <x14:sparkline>
              <xm:f>stack_9p_cp_759_band5!BB39:BB50</xm:f>
              <xm:sqref>BB51</xm:sqref>
            </x14:sparkline>
            <x14:sparkline>
              <xm:f>stack_9p_cp_759_band5!BC39:BC50</xm:f>
              <xm:sqref>BC51</xm:sqref>
            </x14:sparkline>
            <x14:sparkline>
              <xm:f>stack_9p_cp_759_band5!BD39:BD50</xm:f>
              <xm:sqref>BD51</xm:sqref>
            </x14:sparkline>
            <x14:sparkline>
              <xm:f>stack_9p_cp_759_band5!BE39:BE50</xm:f>
              <xm:sqref>BE51</xm:sqref>
            </x14:sparkline>
            <x14:sparkline>
              <xm:f>stack_9p_cp_759_band5!BF39:BF50</xm:f>
              <xm:sqref>BF51</xm:sqref>
            </x14:sparkline>
          </x14:sparklines>
        </x14:sparklineGroup>
        <x14:sparklineGroup displayEmptyCellsAs="gap" xr2:uid="{00000000-0003-0000-0200-000028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stack_9p_cp_759_band5!AU21:AU31</xm:f>
              <xm:sqref>AU32</xm:sqref>
            </x14:sparkline>
            <x14:sparkline>
              <xm:f>stack_9p_cp_759_band5!AV21:AV31</xm:f>
              <xm:sqref>AV32</xm:sqref>
            </x14:sparkline>
            <x14:sparkline>
              <xm:f>stack_9p_cp_759_band5!AW21:AW31</xm:f>
              <xm:sqref>AW32</xm:sqref>
            </x14:sparkline>
            <x14:sparkline>
              <xm:f>stack_9p_cp_759_band5!AX21:AX31</xm:f>
              <xm:sqref>AX32</xm:sqref>
            </x14:sparkline>
            <x14:sparkline>
              <xm:f>stack_9p_cp_759_band5!AY21:AY31</xm:f>
              <xm:sqref>AY32</xm:sqref>
            </x14:sparkline>
            <x14:sparkline>
              <xm:f>stack_9p_cp_759_band5!AZ21:AZ31</xm:f>
              <xm:sqref>AZ32</xm:sqref>
            </x14:sparkline>
            <x14:sparkline>
              <xm:f>stack_9p_cp_759_band5!BA21:BA31</xm:f>
              <xm:sqref>BA32</xm:sqref>
            </x14:sparkline>
            <x14:sparkline>
              <xm:f>stack_9p_cp_759_band5!BB21:BB31</xm:f>
              <xm:sqref>BB32</xm:sqref>
            </x14:sparkline>
            <x14:sparkline>
              <xm:f>stack_9p_cp_759_band5!BC21:BC31</xm:f>
              <xm:sqref>BC32</xm:sqref>
            </x14:sparkline>
            <x14:sparkline>
              <xm:f>stack_9p_cp_759_band5!BD21:BD31</xm:f>
              <xm:sqref>BD32</xm:sqref>
            </x14:sparkline>
            <x14:sparkline>
              <xm:f>stack_9p_cp_759_band5!BE21:BE31</xm:f>
              <xm:sqref>BE32</xm:sqref>
            </x14:sparkline>
            <x14:sparkline>
              <xm:f>stack_9p_cp_759_band5!BF21:BF31</xm:f>
              <xm:sqref>BF32</xm:sqref>
            </x14:sparkline>
            <x14:sparkline>
              <xm:f>stack_9p_cp_759_band5!BG21:BG31</xm:f>
              <xm:sqref>BG32</xm:sqref>
            </x14:sparkline>
            <x14:sparkline>
              <xm:f>stack_9p_cp_759_band5!BH21:BH31</xm:f>
              <xm:sqref>BH32</xm:sqref>
            </x14:sparkline>
          </x14:sparklines>
        </x14:sparklineGroup>
        <x14:sparklineGroup displayEmptyCellsAs="gap" xr2:uid="{00000000-0003-0000-0200-000029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stack_9p_cp_759_band5!AU21:BE21</xm:f>
              <xm:sqref>BF21</xm:sqref>
            </x14:sparkline>
            <x14:sparkline>
              <xm:f>stack_9p_cp_759_band5!AU22:BE22</xm:f>
              <xm:sqref>BF22</xm:sqref>
            </x14:sparkline>
            <x14:sparkline>
              <xm:f>stack_9p_cp_759_band5!AU23:BE23</xm:f>
              <xm:sqref>BF23</xm:sqref>
            </x14:sparkline>
            <x14:sparkline>
              <xm:f>stack_9p_cp_759_band5!AU24:BE24</xm:f>
              <xm:sqref>BF24</xm:sqref>
            </x14:sparkline>
            <x14:sparkline>
              <xm:f>stack_9p_cp_759_band5!AU25:BE25</xm:f>
              <xm:sqref>BF25</xm:sqref>
            </x14:sparkline>
            <x14:sparkline>
              <xm:f>stack_9p_cp_759_band5!AU26:BE26</xm:f>
              <xm:sqref>BF26</xm:sqref>
            </x14:sparkline>
            <x14:sparkline>
              <xm:f>stack_9p_cp_759_band5!AU27:BE27</xm:f>
              <xm:sqref>BF27</xm:sqref>
            </x14:sparkline>
            <x14:sparkline>
              <xm:f>stack_9p_cp_759_band5!AU28:BE28</xm:f>
              <xm:sqref>BF28</xm:sqref>
            </x14:sparkline>
            <x14:sparkline>
              <xm:f>stack_9p_cp_759_band5!AU29:BE29</xm:f>
              <xm:sqref>BF29</xm:sqref>
            </x14:sparkline>
            <x14:sparkline>
              <xm:f>stack_9p_cp_759_band5!AU30:BE30</xm:f>
              <xm:sqref>BF30</xm:sqref>
            </x14:sparkline>
            <x14:sparkline>
              <xm:f>stack_9p_cp_759_band5!AU31:BE31</xm:f>
              <xm:sqref>BF31</xm:sqref>
            </x14:sparkline>
            <x14:sparkline>
              <xm:f>stack_9p_cp_759_band5!AU33:BE33</xm:f>
              <xm:sqref>BF33</xm:sqref>
            </x14:sparkline>
            <x14:sparkline>
              <xm:f>stack_9p_cp_759_band5!AU34:BE34</xm:f>
              <xm:sqref>BF34</xm:sqref>
            </x14:sparkline>
          </x14:sparklines>
        </x14:sparklineGroup>
        <x14:sparklineGroup displayEmptyCellsAs="gap" xr2:uid="{00000000-0003-0000-0200-00002A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stack_9p_cp_759_band5!AU4:BD4</xm:f>
              <xm:sqref>BE4</xm:sqref>
            </x14:sparkline>
            <x14:sparkline>
              <xm:f>stack_9p_cp_759_band5!AU5:BD5</xm:f>
              <xm:sqref>BE5</xm:sqref>
            </x14:sparkline>
            <x14:sparkline>
              <xm:f>stack_9p_cp_759_band5!AU6:BD6</xm:f>
              <xm:sqref>BE6</xm:sqref>
            </x14:sparkline>
            <x14:sparkline>
              <xm:f>stack_9p_cp_759_band5!AU7:BD7</xm:f>
              <xm:sqref>BE7</xm:sqref>
            </x14:sparkline>
            <x14:sparkline>
              <xm:f>stack_9p_cp_759_band5!AU8:BD8</xm:f>
              <xm:sqref>BE8</xm:sqref>
            </x14:sparkline>
            <x14:sparkline>
              <xm:f>stack_9p_cp_759_band5!AU9:BD9</xm:f>
              <xm:sqref>BE9</xm:sqref>
            </x14:sparkline>
            <x14:sparkline>
              <xm:f>stack_9p_cp_759_band5!AU10:BD10</xm:f>
              <xm:sqref>BE10</xm:sqref>
            </x14:sparkline>
            <x14:sparkline>
              <xm:f>stack_9p_cp_759_band5!AU11:BD11</xm:f>
              <xm:sqref>BE11</xm:sqref>
            </x14:sparkline>
            <x14:sparkline>
              <xm:f>stack_9p_cp_759_band5!AU12:BD12</xm:f>
              <xm:sqref>BE12</xm:sqref>
            </x14:sparkline>
            <x14:sparkline>
              <xm:f>stack_9p_cp_759_band5!AU13:BD13</xm:f>
              <xm:sqref>BE13</xm:sqref>
            </x14:sparkline>
            <x14:sparkline>
              <xm:f>stack_9p_cp_759_band5!AU15:BD15</xm:f>
              <xm:sqref>BE15</xm:sqref>
            </x14:sparkline>
            <x14:sparkline>
              <xm:f>stack_9p_cp_759_band5!AU16:BD16</xm:f>
              <xm:sqref>BE16</xm:sqref>
            </x14:sparkline>
          </x14:sparklines>
        </x14:sparklineGroup>
        <x14:sparklineGroup displayEmptyCellsAs="gap" xr2:uid="{00000000-0003-0000-0200-00002B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stack_9p_cp_759_band5!AU4:AU13</xm:f>
              <xm:sqref>AU14</xm:sqref>
            </x14:sparkline>
            <x14:sparkline>
              <xm:f>stack_9p_cp_759_band5!AV4:AV13</xm:f>
              <xm:sqref>AV14</xm:sqref>
            </x14:sparkline>
            <x14:sparkline>
              <xm:f>stack_9p_cp_759_band5!AW4:AW13</xm:f>
              <xm:sqref>AW14</xm:sqref>
            </x14:sparkline>
            <x14:sparkline>
              <xm:f>stack_9p_cp_759_band5!AX4:AX13</xm:f>
              <xm:sqref>AX14</xm:sqref>
            </x14:sparkline>
            <x14:sparkline>
              <xm:f>stack_9p_cp_759_band5!AY4:AY13</xm:f>
              <xm:sqref>AY14</xm:sqref>
            </x14:sparkline>
            <x14:sparkline>
              <xm:f>stack_9p_cp_759_band5!AZ4:AZ13</xm:f>
              <xm:sqref>AZ14</xm:sqref>
            </x14:sparkline>
            <x14:sparkline>
              <xm:f>stack_9p_cp_759_band5!BA4:BA13</xm:f>
              <xm:sqref>BA14</xm:sqref>
            </x14:sparkline>
            <x14:sparkline>
              <xm:f>stack_9p_cp_759_band5!BB4:BB13</xm:f>
              <xm:sqref>BB14</xm:sqref>
            </x14:sparkline>
            <x14:sparkline>
              <xm:f>stack_9p_cp_759_band5!BC4:BC13</xm:f>
              <xm:sqref>BC14</xm:sqref>
            </x14:sparkline>
            <x14:sparkline>
              <xm:f>stack_9p_cp_759_band5!BD4:BD13</xm:f>
              <xm:sqref>BD14</xm:sqref>
            </x14:sparkline>
            <x14:sparkline>
              <xm:f>stack_9p_cp_759_band5!BE4:BE13</xm:f>
              <xm:sqref>BE14</xm:sqref>
            </x14:sparkline>
            <x14:sparkline>
              <xm:f>stack_9p_cp_759_band5!BF4:BF13</xm:f>
              <xm:sqref>BF14</xm:sqref>
            </x14:sparkline>
            <x14:sparkline>
              <xm:f>stack_9p_cp_759_band5!BG4:BG13</xm:f>
              <xm:sqref>BG14</xm:sqref>
            </x14:sparkline>
          </x14:sparklines>
        </x14:sparklineGroup>
        <x14:sparklineGroup displayEmptyCellsAs="gap" xr2:uid="{00000000-0003-0000-0200-00002C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stack_9p_cp_759_band5!AU39:BF39</xm:f>
              <xm:sqref>BG39</xm:sqref>
            </x14:sparkline>
            <x14:sparkline>
              <xm:f>stack_9p_cp_759_band5!AU40:BF40</xm:f>
              <xm:sqref>BG40</xm:sqref>
            </x14:sparkline>
            <x14:sparkline>
              <xm:f>stack_9p_cp_759_band5!AU41:BF41</xm:f>
              <xm:sqref>BG41</xm:sqref>
            </x14:sparkline>
            <x14:sparkline>
              <xm:f>stack_9p_cp_759_band5!AU42:BF42</xm:f>
              <xm:sqref>BG42</xm:sqref>
            </x14:sparkline>
            <x14:sparkline>
              <xm:f>stack_9p_cp_759_band5!AU43:BF43</xm:f>
              <xm:sqref>BG43</xm:sqref>
            </x14:sparkline>
            <x14:sparkline>
              <xm:f>stack_9p_cp_759_band5!AU44:BF44</xm:f>
              <xm:sqref>BG44</xm:sqref>
            </x14:sparkline>
            <x14:sparkline>
              <xm:f>stack_9p_cp_759_band5!AU45:BF45</xm:f>
              <xm:sqref>BG45</xm:sqref>
            </x14:sparkline>
            <x14:sparkline>
              <xm:f>stack_9p_cp_759_band5!AU46:BF46</xm:f>
              <xm:sqref>BG46</xm:sqref>
            </x14:sparkline>
            <x14:sparkline>
              <xm:f>stack_9p_cp_759_band5!AU47:BF47</xm:f>
              <xm:sqref>BG47</xm:sqref>
            </x14:sparkline>
            <x14:sparkline>
              <xm:f>stack_9p_cp_759_band5!AU48:BF48</xm:f>
              <xm:sqref>BG48</xm:sqref>
            </x14:sparkline>
            <x14:sparkline>
              <xm:f>stack_9p_cp_759_band5!AU49:BF49</xm:f>
              <xm:sqref>BG49</xm:sqref>
            </x14:sparkline>
            <x14:sparkline>
              <xm:f>stack_9p_cp_759_band5!AU50:BF50</xm:f>
              <xm:sqref>BG50</xm:sqref>
            </x14:sparkline>
            <x14:sparkline>
              <xm:f>stack_9p_cp_759_band5!AU52:BF52</xm:f>
              <xm:sqref>BG52</xm:sqref>
            </x14:sparkline>
            <x14:sparkline>
              <xm:f>stack_9p_cp_759_band5!AU53:BF53</xm:f>
              <xm:sqref>BG53</xm:sqref>
            </x14:sparkline>
          </x14:sparklines>
        </x14:sparklineGroup>
        <x14:sparklineGroup displayEmptyCellsAs="gap" xr2:uid="{00000000-0003-0000-0200-00002D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stack_9p_cp_759_band5!BG39:BG50</xm:f>
              <xm:sqref>BG51</xm:sqref>
            </x14:sparkline>
            <x14:sparkline>
              <xm:f>stack_9p_cp_759_band5!BH39:BH50</xm:f>
              <xm:sqref>BH51</xm:sqref>
            </x14:sparkline>
            <x14:sparkline>
              <xm:f>stack_9p_cp_759_band5!BI39:BI50</xm:f>
              <xm:sqref>BI51</xm:sqref>
            </x14:sparkline>
          </x14:sparklines>
        </x14:sparklineGroup>
        <x14:sparklineGroup displayEmptyCellsAs="gap" xr2:uid="{00000000-0003-0000-0200-00002E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stack_9p_cp_759_band5!AA21:AA31</xm:f>
              <xm:sqref>AA32</xm:sqref>
            </x14:sparkline>
            <x14:sparkline>
              <xm:f>stack_9p_cp_759_band5!AB21:AB31</xm:f>
              <xm:sqref>AB32</xm:sqref>
            </x14:sparkline>
            <x14:sparkline>
              <xm:f>stack_9p_cp_759_band5!AC21:AC31</xm:f>
              <xm:sqref>AC32</xm:sqref>
            </x14:sparkline>
            <x14:sparkline>
              <xm:f>stack_9p_cp_759_band5!AD21:AD31</xm:f>
              <xm:sqref>AD32</xm:sqref>
            </x14:sparkline>
            <x14:sparkline>
              <xm:f>stack_9p_cp_759_band5!AE21:AE31</xm:f>
              <xm:sqref>AE32</xm:sqref>
            </x14:sparkline>
            <x14:sparkline>
              <xm:f>stack_9p_cp_759_band5!AF21:AF31</xm:f>
              <xm:sqref>AF32</xm:sqref>
            </x14:sparkline>
            <x14:sparkline>
              <xm:f>stack_9p_cp_759_band5!AG21:AG31</xm:f>
              <xm:sqref>AG32</xm:sqref>
            </x14:sparkline>
            <x14:sparkline>
              <xm:f>stack_9p_cp_759_band5!AH21:AH31</xm:f>
              <xm:sqref>AH32</xm:sqref>
            </x14:sparkline>
            <x14:sparkline>
              <xm:f>stack_9p_cp_759_band5!AI21:AI31</xm:f>
              <xm:sqref>AI32</xm:sqref>
            </x14:sparkline>
            <x14:sparkline>
              <xm:f>stack_9p_cp_759_band5!AJ21:AJ31</xm:f>
              <xm:sqref>AJ32</xm:sqref>
            </x14:sparkline>
            <x14:sparkline>
              <xm:f>stack_9p_cp_759_band5!AK21:AK31</xm:f>
              <xm:sqref>AK32</xm:sqref>
            </x14:sparkline>
          </x14:sparklines>
        </x14:sparklineGroup>
        <x14:sparklineGroup displayEmptyCellsAs="gap" xr2:uid="{00000000-0003-0000-0200-00002F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stack_9p_cp_759_band5!AA21:AK21</xm:f>
              <xm:sqref>AL21</xm:sqref>
            </x14:sparkline>
            <x14:sparkline>
              <xm:f>stack_9p_cp_759_band5!AA22:AK22</xm:f>
              <xm:sqref>AL22</xm:sqref>
            </x14:sparkline>
            <x14:sparkline>
              <xm:f>stack_9p_cp_759_band5!AA23:AK23</xm:f>
              <xm:sqref>AL23</xm:sqref>
            </x14:sparkline>
            <x14:sparkline>
              <xm:f>stack_9p_cp_759_band5!AA24:AK24</xm:f>
              <xm:sqref>AL24</xm:sqref>
            </x14:sparkline>
            <x14:sparkline>
              <xm:f>stack_9p_cp_759_band5!AA25:AK25</xm:f>
              <xm:sqref>AL25</xm:sqref>
            </x14:sparkline>
            <x14:sparkline>
              <xm:f>stack_9p_cp_759_band5!AA26:AK26</xm:f>
              <xm:sqref>AL26</xm:sqref>
            </x14:sparkline>
            <x14:sparkline>
              <xm:f>stack_9p_cp_759_band5!AA27:AK27</xm:f>
              <xm:sqref>AL27</xm:sqref>
            </x14:sparkline>
            <x14:sparkline>
              <xm:f>stack_9p_cp_759_band5!AA28:AK28</xm:f>
              <xm:sqref>AL28</xm:sqref>
            </x14:sparkline>
            <x14:sparkline>
              <xm:f>stack_9p_cp_759_band5!AA29:AK29</xm:f>
              <xm:sqref>AL29</xm:sqref>
            </x14:sparkline>
            <x14:sparkline>
              <xm:f>stack_9p_cp_759_band5!AA30:AK30</xm:f>
              <xm:sqref>AL30</xm:sqref>
            </x14:sparkline>
            <x14:sparkline>
              <xm:f>stack_9p_cp_759_band5!AA31:AK31</xm:f>
              <xm:sqref>AL31</xm:sqref>
            </x14:sparkline>
            <x14:sparkline>
              <xm:f>stack_9p_cp_759_band5!AA32:AK32</xm:f>
              <xm:sqref>AL32</xm:sqref>
            </x14:sparkline>
            <x14:sparkline>
              <xm:f>stack_9p_cp_759_band5!AA33:AK33</xm:f>
              <xm:sqref>AL33</xm:sqref>
            </x14:sparkline>
            <x14:sparkline>
              <xm:f>stack_9p_cp_759_band5!AA34:AK34</xm:f>
              <xm:sqref>AL34</xm:sqref>
            </x14:sparkline>
          </x14:sparklines>
        </x14:sparklineGroup>
        <x14:sparklineGroup displayEmptyCellsAs="gap" xr2:uid="{00000000-0003-0000-0200-00003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stack_9p_cp_759_band5!AA4:AA13</xm:f>
              <xm:sqref>AA14</xm:sqref>
            </x14:sparkline>
            <x14:sparkline>
              <xm:f>stack_9p_cp_759_band5!AB4:AB13</xm:f>
              <xm:sqref>AB14</xm:sqref>
            </x14:sparkline>
            <x14:sparkline>
              <xm:f>stack_9p_cp_759_band5!AC4:AC13</xm:f>
              <xm:sqref>AC14</xm:sqref>
            </x14:sparkline>
            <x14:sparkline>
              <xm:f>stack_9p_cp_759_band5!AD4:AD13</xm:f>
              <xm:sqref>AD14</xm:sqref>
            </x14:sparkline>
            <x14:sparkline>
              <xm:f>stack_9p_cp_759_band5!AE4:AE13</xm:f>
              <xm:sqref>AE14</xm:sqref>
            </x14:sparkline>
            <x14:sparkline>
              <xm:f>stack_9p_cp_759_band5!AF4:AF13</xm:f>
              <xm:sqref>AF14</xm:sqref>
            </x14:sparkline>
            <x14:sparkline>
              <xm:f>stack_9p_cp_759_band5!AG4:AG13</xm:f>
              <xm:sqref>AG14</xm:sqref>
            </x14:sparkline>
            <x14:sparkline>
              <xm:f>stack_9p_cp_759_band5!AH4:AH13</xm:f>
              <xm:sqref>AH14</xm:sqref>
            </x14:sparkline>
            <x14:sparkline>
              <xm:f>stack_9p_cp_759_band5!AI4:AI13</xm:f>
              <xm:sqref>AI14</xm:sqref>
            </x14:sparkline>
            <x14:sparkline>
              <xm:f>stack_9p_cp_759_band5!AJ4:AJ13</xm:f>
              <xm:sqref>AJ14</xm:sqref>
            </x14:sparkline>
          </x14:sparklines>
        </x14:sparklineGroup>
        <x14:sparklineGroup displayEmptyCellsAs="gap" xr2:uid="{00000000-0003-0000-0200-00003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stack_9p_cp_759_band5!AA4:AJ4</xm:f>
              <xm:sqref>AK4</xm:sqref>
            </x14:sparkline>
            <x14:sparkline>
              <xm:f>stack_9p_cp_759_band5!AA5:AJ5</xm:f>
              <xm:sqref>AK5</xm:sqref>
            </x14:sparkline>
            <x14:sparkline>
              <xm:f>stack_9p_cp_759_band5!AA6:AJ6</xm:f>
              <xm:sqref>AK6</xm:sqref>
            </x14:sparkline>
            <x14:sparkline>
              <xm:f>stack_9p_cp_759_band5!AA7:AJ7</xm:f>
              <xm:sqref>AK7</xm:sqref>
            </x14:sparkline>
            <x14:sparkline>
              <xm:f>stack_9p_cp_759_band5!AA8:AJ8</xm:f>
              <xm:sqref>AK8</xm:sqref>
            </x14:sparkline>
            <x14:sparkline>
              <xm:f>stack_9p_cp_759_band5!AA9:AJ9</xm:f>
              <xm:sqref>AK9</xm:sqref>
            </x14:sparkline>
            <x14:sparkline>
              <xm:f>stack_9p_cp_759_band5!AA10:AJ10</xm:f>
              <xm:sqref>AK10</xm:sqref>
            </x14:sparkline>
            <x14:sparkline>
              <xm:f>stack_9p_cp_759_band5!AA11:AJ11</xm:f>
              <xm:sqref>AK11</xm:sqref>
            </x14:sparkline>
            <x14:sparkline>
              <xm:f>stack_9p_cp_759_band5!AA12:AJ12</xm:f>
              <xm:sqref>AK12</xm:sqref>
            </x14:sparkline>
            <x14:sparkline>
              <xm:f>stack_9p_cp_759_band5!AA13:AJ13</xm:f>
              <xm:sqref>AK13</xm:sqref>
            </x14:sparkline>
            <x14:sparkline>
              <xm:f>stack_9p_cp_759_band5!AA14:AJ14</xm:f>
              <xm:sqref>AK14</xm:sqref>
            </x14:sparkline>
            <x14:sparkline>
              <xm:f>stack_9p_cp_759_band5!AA15:AJ15</xm:f>
              <xm:sqref>AK15</xm:sqref>
            </x14:sparkline>
            <x14:sparkline>
              <xm:f>stack_9p_cp_759_band5!AA16:AJ16</xm:f>
              <xm:sqref>AK16</xm:sqref>
            </x14:sparkline>
          </x14:sparklines>
        </x14:sparklineGroup>
        <x14:sparklineGroup manualMax="0" manualMin="0" displayEmptyCellsAs="gap" xr2:uid="{00000000-0003-0000-0200-00003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stack_9p_cp_759_band5!B39:W39</xm:f>
              <xm:sqref>X38</xm:sqref>
            </x14:sparkline>
            <x14:sparkline>
              <xm:f>stack_9p_cp_759_band5!B40:W40</xm:f>
              <xm:sqref>X39</xm:sqref>
            </x14:sparkline>
            <x14:sparkline>
              <xm:f>stack_9p_cp_759_band5!B41:W41</xm:f>
              <xm:sqref>X40</xm:sqref>
            </x14:sparkline>
            <x14:sparkline>
              <xm:sqref>X41</xm:sqref>
            </x14:sparkline>
            <x14:sparkline>
              <xm:f>stack_9p_cp_759_band5!B43:W43</xm:f>
              <xm:sqref>X42</xm:sqref>
            </x14:sparkline>
            <x14:sparkline>
              <xm:sqref>X43</xm:sqref>
            </x14:sparkline>
            <x14:sparkline>
              <xm:sqref>X44</xm:sqref>
            </x14:sparkline>
            <x14:sparkline>
              <xm:f>stack_9p_cp_759_band5!B46:W46</xm:f>
              <xm:sqref>X45</xm:sqref>
            </x14:sparkline>
            <x14:sparkline>
              <xm:f>stack_9p_cp_759_band5!B47:W47</xm:f>
              <xm:sqref>X46</xm:sqref>
            </x14:sparkline>
            <x14:sparkline>
              <xm:sqref>X47</xm:sqref>
            </x14:sparkline>
            <x14:sparkline>
              <xm:f>stack_9p_cp_759_band5!B49:W49</xm:f>
              <xm:sqref>X48</xm:sqref>
            </x14:sparkline>
            <x14:sparkline>
              <xm:sqref>X49</xm:sqref>
            </x14:sparkline>
            <x14:sparkline>
              <xm:sqref>X50</xm:sqref>
            </x14:sparkline>
            <x14:sparkline>
              <xm:f>stack_9p_cp_759_band5!B52:W52</xm:f>
              <xm:sqref>X51</xm:sqref>
            </x14:sparkline>
            <x14:sparkline>
              <xm:f>stack_9p_cp_759_band5!B53:W53</xm:f>
              <xm:sqref>X52</xm:sqref>
            </x14:sparkline>
          </x14:sparklines>
        </x14:sparklineGroup>
        <x14:sparklineGroup manualMax="0" manualMin="0" displayEmptyCellsAs="gap" xr2:uid="{00000000-0003-0000-0200-00003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stack_9p_cp_759_band5!B4:R4</xm:f>
              <xm:sqref>T4</xm:sqref>
            </x14:sparkline>
            <x14:sparkline>
              <xm:f>stack_9p_cp_759_band5!B5:R5</xm:f>
              <xm:sqref>T5</xm:sqref>
            </x14:sparkline>
            <x14:sparkline>
              <xm:f>stack_9p_cp_759_band5!B6:R6</xm:f>
              <xm:sqref>T6</xm:sqref>
            </x14:sparkline>
            <x14:sparkline>
              <xm:f>stack_9p_cp_759_band5!B7:R7</xm:f>
              <xm:sqref>T7</xm:sqref>
            </x14:sparkline>
            <x14:sparkline>
              <xm:f>stack_9p_cp_759_band5!B8:R8</xm:f>
              <xm:sqref>T8</xm:sqref>
            </x14:sparkline>
            <x14:sparkline>
              <xm:f>stack_9p_cp_759_band5!B9:R9</xm:f>
              <xm:sqref>T9</xm:sqref>
            </x14:sparkline>
            <x14:sparkline>
              <xm:f>stack_9p_cp_759_band5!B10:R10</xm:f>
              <xm:sqref>T10</xm:sqref>
            </x14:sparkline>
            <x14:sparkline>
              <xm:f>stack_9p_cp_759_band5!B11:R11</xm:f>
              <xm:sqref>T11</xm:sqref>
            </x14:sparkline>
            <x14:sparkline>
              <xm:f>stack_9p_cp_759_band5!B12:R12</xm:f>
              <xm:sqref>T12</xm:sqref>
            </x14:sparkline>
            <x14:sparkline>
              <xm:f>stack_9p_cp_759_band5!B13:R13</xm:f>
              <xm:sqref>T13</xm:sqref>
            </x14:sparkline>
            <x14:sparkline>
              <xm:f>stack_9p_cp_759_band5!B14:R14</xm:f>
              <xm:sqref>T14</xm:sqref>
            </x14:sparkline>
            <x14:sparkline>
              <xm:f>stack_9p_cp_759_band5!B15:R15</xm:f>
              <xm:sqref>T15</xm:sqref>
            </x14:sparkline>
            <x14:sparkline>
              <xm:f>stack_9p_cp_759_band5!B16:R16</xm:f>
              <xm:sqref>T16</xm:sqref>
            </x14:sparkline>
          </x14:sparklines>
        </x14:sparklineGroup>
        <x14:sparklineGroup manualMax="0" manualMin="0" displayEmptyCellsAs="gap" xr2:uid="{00000000-0003-0000-0200-00003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stack_9p_cp_759_band5!B21:S21</xm:f>
              <xm:sqref>U21</xm:sqref>
            </x14:sparkline>
            <x14:sparkline>
              <xm:f>stack_9p_cp_759_band5!B22:S22</xm:f>
              <xm:sqref>U22</xm:sqref>
            </x14:sparkline>
            <x14:sparkline>
              <xm:f>stack_9p_cp_759_band5!B23:S23</xm:f>
              <xm:sqref>U23</xm:sqref>
            </x14:sparkline>
            <x14:sparkline>
              <xm:f>stack_9p_cp_759_band5!B24:S24</xm:f>
              <xm:sqref>U24</xm:sqref>
            </x14:sparkline>
            <x14:sparkline>
              <xm:f>stack_9p_cp_759_band5!B25:S25</xm:f>
              <xm:sqref>U25</xm:sqref>
            </x14:sparkline>
            <x14:sparkline>
              <xm:f>stack_9p_cp_759_band5!B26:S26</xm:f>
              <xm:sqref>U26</xm:sqref>
            </x14:sparkline>
            <x14:sparkline>
              <xm:f>stack_9p_cp_759_band5!B27:S27</xm:f>
              <xm:sqref>U27</xm:sqref>
            </x14:sparkline>
            <x14:sparkline>
              <xm:f>stack_9p_cp_759_band5!B28:S28</xm:f>
              <xm:sqref>U28</xm:sqref>
            </x14:sparkline>
            <x14:sparkline>
              <xm:f>stack_9p_cp_759_band5!B29:S29</xm:f>
              <xm:sqref>U29</xm:sqref>
            </x14:sparkline>
            <x14:sparkline>
              <xm:f>stack_9p_cp_759_band5!B30:S30</xm:f>
              <xm:sqref>U30</xm:sqref>
            </x14:sparkline>
            <x14:sparkline>
              <xm:f>stack_9p_cp_759_band5!B31:S31</xm:f>
              <xm:sqref>U31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80"/>
  <sheetViews>
    <sheetView topLeftCell="A22" zoomScaleNormal="100" workbookViewId="0">
      <selection activeCell="Y60" sqref="Y60"/>
    </sheetView>
  </sheetViews>
  <sheetFormatPr baseColWidth="10" defaultColWidth="7.5703125" defaultRowHeight="15" x14ac:dyDescent="0.25"/>
  <cols>
    <col min="1" max="1" width="7.5703125" style="1"/>
    <col min="2" max="24" width="4.140625" customWidth="1"/>
    <col min="25" max="25" width="7.5703125" style="111"/>
    <col min="27" max="44" width="7.5703125" customWidth="1"/>
    <col min="45" max="45" width="8.140625" style="112" customWidth="1"/>
  </cols>
  <sheetData>
    <row r="1" spans="1:59" x14ac:dyDescent="0.25">
      <c r="A1" s="60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2" spans="1:59" ht="15.75" thickBot="1" x14ac:dyDescent="0.3">
      <c r="A2" s="60"/>
      <c r="B2" s="61" t="s">
        <v>23</v>
      </c>
      <c r="C2" s="62"/>
      <c r="D2" s="62"/>
      <c r="E2" s="62"/>
      <c r="F2" s="141" t="s">
        <v>71</v>
      </c>
      <c r="G2" s="141"/>
      <c r="H2" s="141"/>
      <c r="I2" s="141"/>
      <c r="J2" s="141"/>
      <c r="K2" s="141"/>
      <c r="L2" s="141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AD2" s="141"/>
      <c r="AE2" s="141"/>
      <c r="AF2" s="141"/>
      <c r="AG2" s="141"/>
      <c r="AX2" s="141"/>
      <c r="AY2" s="141"/>
      <c r="AZ2" s="141"/>
      <c r="BA2" s="141"/>
    </row>
    <row r="3" spans="1:59" ht="15.75" thickBot="1" x14ac:dyDescent="0.3">
      <c r="A3" s="77"/>
      <c r="B3" s="64" t="s">
        <v>0</v>
      </c>
      <c r="C3" s="64" t="s">
        <v>1</v>
      </c>
      <c r="D3" s="64" t="s">
        <v>2</v>
      </c>
      <c r="E3" s="64" t="s">
        <v>3</v>
      </c>
      <c r="F3" s="64" t="s">
        <v>4</v>
      </c>
      <c r="G3" s="64" t="s">
        <v>5</v>
      </c>
      <c r="H3" s="64" t="s">
        <v>6</v>
      </c>
      <c r="I3" s="64" t="s">
        <v>7</v>
      </c>
      <c r="J3" s="64" t="s">
        <v>8</v>
      </c>
      <c r="K3" s="64" t="s">
        <v>9</v>
      </c>
      <c r="L3" s="64" t="s">
        <v>10</v>
      </c>
      <c r="M3" s="64" t="s">
        <v>11</v>
      </c>
      <c r="N3" s="64" t="s">
        <v>12</v>
      </c>
      <c r="O3" s="64" t="s">
        <v>13</v>
      </c>
      <c r="P3" s="64" t="s">
        <v>14</v>
      </c>
      <c r="Q3" s="64" t="s">
        <v>15</v>
      </c>
      <c r="R3" s="65" t="s">
        <v>16</v>
      </c>
      <c r="S3" s="62"/>
      <c r="T3" s="62"/>
      <c r="U3" s="62"/>
      <c r="V3" s="62"/>
      <c r="W3" s="62"/>
      <c r="X3" s="62"/>
      <c r="Z3" s="101" t="s">
        <v>56</v>
      </c>
      <c r="AA3" s="91" t="s">
        <v>0</v>
      </c>
      <c r="AB3" s="91" t="s">
        <v>1</v>
      </c>
      <c r="AC3" s="91" t="s">
        <v>2</v>
      </c>
      <c r="AD3" s="91" t="s">
        <v>4</v>
      </c>
      <c r="AE3" s="91" t="s">
        <v>5</v>
      </c>
      <c r="AF3" s="91" t="s">
        <v>7</v>
      </c>
      <c r="AG3" s="91" t="s">
        <v>9</v>
      </c>
      <c r="AH3" s="91" t="s">
        <v>10</v>
      </c>
      <c r="AI3" s="91" t="s">
        <v>11</v>
      </c>
      <c r="AJ3" s="92" t="s">
        <v>16</v>
      </c>
      <c r="AL3" s="107" t="s">
        <v>24</v>
      </c>
      <c r="AM3" s="108" t="s">
        <v>25</v>
      </c>
      <c r="AT3" s="101" t="s">
        <v>51</v>
      </c>
      <c r="AU3" s="91" t="s">
        <v>0</v>
      </c>
      <c r="AV3" s="91" t="s">
        <v>1</v>
      </c>
      <c r="AW3" s="91" t="s">
        <v>2</v>
      </c>
      <c r="AX3" s="91" t="s">
        <v>4</v>
      </c>
      <c r="AY3" s="91" t="s">
        <v>5</v>
      </c>
      <c r="AZ3" s="91" t="s">
        <v>7</v>
      </c>
      <c r="BA3" s="91" t="s">
        <v>9</v>
      </c>
      <c r="BB3" s="91" t="s">
        <v>10</v>
      </c>
      <c r="BC3" s="91" t="s">
        <v>11</v>
      </c>
      <c r="BD3" s="91" t="s">
        <v>16</v>
      </c>
      <c r="BF3" s="109" t="s">
        <v>24</v>
      </c>
      <c r="BG3" s="110" t="s">
        <v>25</v>
      </c>
    </row>
    <row r="4" spans="1:59" ht="15.75" thickBot="1" x14ac:dyDescent="0.3">
      <c r="A4" s="78" t="s">
        <v>0</v>
      </c>
      <c r="B4" s="69">
        <v>0.32603534494369002</v>
      </c>
      <c r="C4" s="69">
        <v>0.197888156548991</v>
      </c>
      <c r="D4" s="69">
        <v>-0.374955316445302</v>
      </c>
      <c r="E4" s="69">
        <v>0</v>
      </c>
      <c r="F4" s="69">
        <v>-0.227879875066228</v>
      </c>
      <c r="G4" s="69">
        <v>-0.39858157173022302</v>
      </c>
      <c r="H4" s="69">
        <v>0</v>
      </c>
      <c r="I4" s="69">
        <v>-0.29898695364959998</v>
      </c>
      <c r="J4" s="69">
        <v>0</v>
      </c>
      <c r="K4" s="69">
        <v>0.24337094092474401</v>
      </c>
      <c r="L4" s="69">
        <v>-0.125222625712332</v>
      </c>
      <c r="M4" s="69">
        <v>-0.201999138091874</v>
      </c>
      <c r="N4" s="69">
        <v>0</v>
      </c>
      <c r="O4" s="69">
        <v>0</v>
      </c>
      <c r="P4" s="69">
        <v>0</v>
      </c>
      <c r="Q4" s="69">
        <v>0</v>
      </c>
      <c r="R4" s="70">
        <v>0.40656872542649403</v>
      </c>
      <c r="S4" s="62"/>
      <c r="T4" s="62"/>
      <c r="U4" s="62"/>
      <c r="V4" s="62"/>
      <c r="W4" s="62"/>
      <c r="X4" s="62"/>
      <c r="Z4" s="59" t="s">
        <v>34</v>
      </c>
      <c r="AA4" s="2">
        <f t="shared" ref="AA4:AC4" si="0">1/B4</f>
        <v>3.0671521217207638</v>
      </c>
      <c r="AB4" s="7">
        <f t="shared" si="0"/>
        <v>5.0533595210506235</v>
      </c>
      <c r="AC4" s="7">
        <f t="shared" si="0"/>
        <v>-2.6669844542553078</v>
      </c>
      <c r="AD4" s="7">
        <f t="shared" ref="AD4:AD13" si="1">1/F4</f>
        <v>-4.3882769362997642</v>
      </c>
      <c r="AE4" s="7">
        <f t="shared" ref="AE4:AE13" si="2">1/G4</f>
        <v>-2.5088967251020891</v>
      </c>
      <c r="AF4" s="7">
        <f t="shared" ref="AF4:AF13" si="3">1/I4</f>
        <v>-3.344627542417645</v>
      </c>
      <c r="AG4" s="7">
        <f t="shared" ref="AG4:AG13" si="4">1/K4</f>
        <v>4.1089539950836755</v>
      </c>
      <c r="AH4" s="7">
        <f t="shared" ref="AH4:AH13" si="5">1/L4</f>
        <v>-7.9857772851469555</v>
      </c>
      <c r="AI4" s="7">
        <f t="shared" ref="AI4:AI13" si="6">1/M4</f>
        <v>-4.9505161727233524</v>
      </c>
      <c r="AJ4" s="8">
        <f t="shared" ref="AJ4:AJ13" si="7">1/R4</f>
        <v>2.4596087634408956</v>
      </c>
      <c r="AL4" s="2">
        <f t="shared" ref="AL4:AL13" si="8">+SUM(AA4,AB4,AC4,AD4,AE4,AF4,AG4,AH4,AI4,AJ4)</f>
        <v>-11.156004714649157</v>
      </c>
      <c r="AM4" s="8">
        <f t="shared" ref="AM4:AM13" si="9">+SUMSQ(AA4,AB4,AC4,AD4,AE4,AF4,AG4,AH4,AI4,AJ4)</f>
        <v>190.00816873766968</v>
      </c>
      <c r="AT4" s="59" t="s">
        <v>34</v>
      </c>
      <c r="AU4" s="2">
        <f t="shared" ref="AU4:AU13" si="10">+LN(ABS(AA4))</f>
        <v>1.120749483419792</v>
      </c>
      <c r="AV4" s="7">
        <f t="shared" ref="AV4:AV13" si="11">+LN(ABS(AB4))</f>
        <v>1.6200532737986426</v>
      </c>
      <c r="AW4" s="7">
        <f t="shared" ref="AW4:AW13" si="12">+LN(ABS(AC4))</f>
        <v>0.98094841625724516</v>
      </c>
      <c r="AX4" s="7">
        <f t="shared" ref="AX4:AX13" si="13">+LN(ABS(AD4))</f>
        <v>1.4789366526137822</v>
      </c>
      <c r="AY4" s="7">
        <f t="shared" ref="AY4:AY13" si="14">+LN(ABS(AE4))</f>
        <v>0.91984310476034803</v>
      </c>
      <c r="AZ4" s="7">
        <f t="shared" ref="AZ4:AZ13" si="15">+LN(ABS(AF4))</f>
        <v>1.2073553398223396</v>
      </c>
      <c r="BA4" s="7">
        <f t="shared" ref="BA4:BA13" si="16">+LN(ABS(AG4))</f>
        <v>1.4131684937041773</v>
      </c>
      <c r="BB4" s="7">
        <f t="shared" ref="BB4:BB13" si="17">+LN(ABS(AH4))</f>
        <v>2.0776621200912353</v>
      </c>
      <c r="BC4" s="7">
        <f t="shared" ref="BC4:BC13" si="18">+LN(ABS(AI4))</f>
        <v>1.5994918484619463</v>
      </c>
      <c r="BD4" s="8">
        <f t="shared" ref="BD4:BD13" si="19">+LN(ABS(AJ4))</f>
        <v>0.90000229804452014</v>
      </c>
      <c r="BF4" s="10">
        <f t="shared" ref="BF4:BF13" si="20">+SUM(AU4,AV4,AW4,AX4,AY4,AZ4,BA4,BB4,BC4,BD4)</f>
        <v>13.318211030974028</v>
      </c>
      <c r="BG4">
        <f t="shared" ref="BG4:BG13" si="21">+SUMSQ(AU4,AV4,AW4,AX4,AY4,AZ4,BA4,BB4,BC4,BD4)</f>
        <v>19.016087072947933</v>
      </c>
    </row>
    <row r="5" spans="1:59" ht="15.75" thickBot="1" x14ac:dyDescent="0.3">
      <c r="A5" s="78" t="s">
        <v>1</v>
      </c>
      <c r="B5" s="69">
        <v>0.27346052581767999</v>
      </c>
      <c r="C5" s="69">
        <v>0.23868967319688</v>
      </c>
      <c r="D5" s="69">
        <v>0.45658817937068902</v>
      </c>
      <c r="E5" s="69">
        <v>0</v>
      </c>
      <c r="F5" s="69">
        <v>-0.164809577585244</v>
      </c>
      <c r="G5" s="69">
        <v>0.41555235476032998</v>
      </c>
      <c r="H5" s="69">
        <v>0</v>
      </c>
      <c r="I5" s="69">
        <v>-0.44284333416077098</v>
      </c>
      <c r="J5" s="69">
        <v>0</v>
      </c>
      <c r="K5" s="69">
        <v>-0.11699900349346599</v>
      </c>
      <c r="L5" s="69">
        <v>-0.34474286205937499</v>
      </c>
      <c r="M5" s="69">
        <v>0.32944852653555001</v>
      </c>
      <c r="N5" s="69">
        <v>0</v>
      </c>
      <c r="O5" s="69">
        <v>0</v>
      </c>
      <c r="P5" s="69">
        <v>0</v>
      </c>
      <c r="Q5" s="69">
        <v>0</v>
      </c>
      <c r="R5" s="70">
        <v>0.34815715247387602</v>
      </c>
      <c r="S5" s="62"/>
      <c r="T5" s="62"/>
      <c r="U5" s="62"/>
      <c r="V5" s="62"/>
      <c r="W5" s="62"/>
      <c r="X5" s="62"/>
      <c r="Z5" s="59" t="s">
        <v>35</v>
      </c>
      <c r="AA5" s="15">
        <f t="shared" ref="AA5:AC12" si="22">1/B5</f>
        <v>3.6568349198111108</v>
      </c>
      <c r="AB5" s="3">
        <f t="shared" si="22"/>
        <v>4.1895402788337783</v>
      </c>
      <c r="AC5" s="3">
        <f t="shared" si="22"/>
        <v>2.1901574442384604</v>
      </c>
      <c r="AD5" s="3">
        <f t="shared" si="1"/>
        <v>-6.0676085373908126</v>
      </c>
      <c r="AE5" s="3">
        <f t="shared" si="2"/>
        <v>2.4064356477458793</v>
      </c>
      <c r="AF5" s="3">
        <f t="shared" si="3"/>
        <v>-2.2581349268700008</v>
      </c>
      <c r="AG5" s="3">
        <f t="shared" si="4"/>
        <v>-8.5470813437812456</v>
      </c>
      <c r="AH5" s="3">
        <f t="shared" si="5"/>
        <v>-2.9007127051923418</v>
      </c>
      <c r="AI5" s="3">
        <f t="shared" si="6"/>
        <v>3.0353755426254496</v>
      </c>
      <c r="AJ5" s="4">
        <f t="shared" si="7"/>
        <v>2.8722661387088264</v>
      </c>
      <c r="AL5" s="15">
        <f t="shared" si="8"/>
        <v>-1.4229275412708962</v>
      </c>
      <c r="AM5" s="4">
        <f t="shared" si="9"/>
        <v>182.35760939860361</v>
      </c>
      <c r="AT5" s="59" t="s">
        <v>35</v>
      </c>
      <c r="AU5" s="15">
        <f t="shared" si="10"/>
        <v>1.2965979972708992</v>
      </c>
      <c r="AV5" s="3">
        <f t="shared" si="11"/>
        <v>1.4325910092590914</v>
      </c>
      <c r="AW5" s="3">
        <f t="shared" si="12"/>
        <v>0.78397343359060756</v>
      </c>
      <c r="AX5" s="3">
        <f t="shared" si="13"/>
        <v>1.8029645467801436</v>
      </c>
      <c r="AY5" s="3">
        <f t="shared" si="14"/>
        <v>0.87814666838784672</v>
      </c>
      <c r="AZ5" s="3">
        <f t="shared" si="15"/>
        <v>0.81453921897763926</v>
      </c>
      <c r="BA5" s="3">
        <f t="shared" si="16"/>
        <v>2.1455898613705155</v>
      </c>
      <c r="BB5" s="3">
        <f t="shared" si="17"/>
        <v>1.0649564672094378</v>
      </c>
      <c r="BC5" s="3">
        <f t="shared" si="18"/>
        <v>1.1103351541302608</v>
      </c>
      <c r="BD5" s="4">
        <f t="shared" si="19"/>
        <v>1.0551013135740324</v>
      </c>
      <c r="BF5" s="10">
        <f t="shared" si="20"/>
        <v>12.384795670550476</v>
      </c>
      <c r="BG5">
        <f t="shared" si="21"/>
        <v>17.117165644982514</v>
      </c>
    </row>
    <row r="6" spans="1:59" ht="15.75" thickBot="1" x14ac:dyDescent="0.3">
      <c r="A6" s="78" t="s">
        <v>2</v>
      </c>
      <c r="B6" s="69">
        <v>0.27504049156649502</v>
      </c>
      <c r="C6" s="69">
        <v>8.6183690916245198E-2</v>
      </c>
      <c r="D6" s="69">
        <v>0.33759050120626</v>
      </c>
      <c r="E6" s="69">
        <v>0</v>
      </c>
      <c r="F6" s="69">
        <v>0.29377205140004498</v>
      </c>
      <c r="G6" s="69">
        <v>0.32660884387654399</v>
      </c>
      <c r="H6" s="69">
        <v>0</v>
      </c>
      <c r="I6" s="69">
        <v>0.36916798352068197</v>
      </c>
      <c r="J6" s="69">
        <v>0</v>
      </c>
      <c r="K6" s="69">
        <v>0.25602248953360701</v>
      </c>
      <c r="L6" s="69">
        <v>-2.1465493492110101E-2</v>
      </c>
      <c r="M6" s="69">
        <v>-0.58057115551333605</v>
      </c>
      <c r="N6" s="69">
        <v>0</v>
      </c>
      <c r="O6" s="69">
        <v>0</v>
      </c>
      <c r="P6" s="69">
        <v>0</v>
      </c>
      <c r="Q6" s="69">
        <v>0</v>
      </c>
      <c r="R6" s="70">
        <v>0.33675961784248398</v>
      </c>
      <c r="S6" s="62"/>
      <c r="T6" s="62"/>
      <c r="U6" s="62"/>
      <c r="V6" s="62"/>
      <c r="W6" s="62"/>
      <c r="X6" s="62"/>
      <c r="Z6" s="59" t="s">
        <v>36</v>
      </c>
      <c r="AA6" s="15">
        <f t="shared" si="22"/>
        <v>3.6358282895165477</v>
      </c>
      <c r="AB6" s="3">
        <f t="shared" si="22"/>
        <v>11.603123391081235</v>
      </c>
      <c r="AC6" s="3">
        <f t="shared" si="22"/>
        <v>2.9621686523372381</v>
      </c>
      <c r="AD6" s="3">
        <f t="shared" si="1"/>
        <v>3.40399978566459</v>
      </c>
      <c r="AE6" s="3">
        <f t="shared" si="2"/>
        <v>3.0617664486084566</v>
      </c>
      <c r="AF6" s="3">
        <f t="shared" si="3"/>
        <v>2.7087939492021977</v>
      </c>
      <c r="AG6" s="3">
        <f t="shared" si="4"/>
        <v>3.9059068670947132</v>
      </c>
      <c r="AH6" s="3">
        <f t="shared" si="5"/>
        <v>-46.586396924327033</v>
      </c>
      <c r="AI6" s="3">
        <f t="shared" si="6"/>
        <v>-1.7224417549917865</v>
      </c>
      <c r="AJ6" s="4">
        <f t="shared" si="7"/>
        <v>2.9694771790237042</v>
      </c>
      <c r="AL6" s="15">
        <f t="shared" si="8"/>
        <v>-14.05777411679014</v>
      </c>
      <c r="AM6" s="4">
        <f t="shared" si="9"/>
        <v>2382.2584430517049</v>
      </c>
      <c r="AT6" s="59" t="s">
        <v>36</v>
      </c>
      <c r="AU6" s="15">
        <f t="shared" si="10"/>
        <v>1.2908369500946322</v>
      </c>
      <c r="AV6" s="3">
        <f t="shared" si="11"/>
        <v>2.4512743197207598</v>
      </c>
      <c r="AW6" s="3">
        <f t="shared" si="12"/>
        <v>1.0859216528935478</v>
      </c>
      <c r="AX6" s="3">
        <f t="shared" si="13"/>
        <v>1.2249511477453767</v>
      </c>
      <c r="AY6" s="3">
        <f t="shared" si="14"/>
        <v>1.1189920201946817</v>
      </c>
      <c r="AZ6" s="3">
        <f t="shared" si="15"/>
        <v>0.99650349863840526</v>
      </c>
      <c r="BA6" s="3">
        <f t="shared" si="16"/>
        <v>1.3624899886204846</v>
      </c>
      <c r="BB6" s="3">
        <f t="shared" si="17"/>
        <v>3.8413085870220183</v>
      </c>
      <c r="BC6" s="3">
        <f t="shared" si="18"/>
        <v>0.54374290910568202</v>
      </c>
      <c r="BD6" s="4">
        <f t="shared" si="19"/>
        <v>1.0883859033200525</v>
      </c>
      <c r="BF6" s="10">
        <f t="shared" si="20"/>
        <v>15.004406977355641</v>
      </c>
      <c r="BG6">
        <f t="shared" si="21"/>
        <v>30.692170192464474</v>
      </c>
    </row>
    <row r="7" spans="1:59" ht="15.75" thickBot="1" x14ac:dyDescent="0.3">
      <c r="A7" s="78" t="s">
        <v>4</v>
      </c>
      <c r="B7" s="69">
        <v>0.26332184229042099</v>
      </c>
      <c r="C7" s="69">
        <v>0.263915788546848</v>
      </c>
      <c r="D7" s="69">
        <v>-0.58859201910430703</v>
      </c>
      <c r="E7" s="69">
        <v>0</v>
      </c>
      <c r="F7" s="69">
        <v>-0.247675965739102</v>
      </c>
      <c r="G7" s="69">
        <v>0.47735111654066098</v>
      </c>
      <c r="H7" s="69">
        <v>0</v>
      </c>
      <c r="I7" s="69">
        <v>0.41041411291762703</v>
      </c>
      <c r="J7" s="69">
        <v>0</v>
      </c>
      <c r="K7" s="69">
        <v>-0.15139460195998899</v>
      </c>
      <c r="L7" s="69">
        <v>-0.10159156893662601</v>
      </c>
      <c r="M7" s="69">
        <v>0.117198102775529</v>
      </c>
      <c r="N7" s="69">
        <v>0</v>
      </c>
      <c r="O7" s="69">
        <v>0</v>
      </c>
      <c r="P7" s="69">
        <v>0</v>
      </c>
      <c r="Q7" s="69">
        <v>0</v>
      </c>
      <c r="R7" s="70">
        <v>0.33363386683589003</v>
      </c>
      <c r="S7" s="62"/>
      <c r="T7" s="62"/>
      <c r="U7" s="62"/>
      <c r="V7" s="62"/>
      <c r="W7" s="62"/>
      <c r="X7" s="62"/>
      <c r="Z7" s="59" t="s">
        <v>38</v>
      </c>
      <c r="AA7" s="15">
        <f t="shared" si="22"/>
        <v>3.7976340713015646</v>
      </c>
      <c r="AB7" s="3">
        <f t="shared" si="22"/>
        <v>3.7890874415135221</v>
      </c>
      <c r="AC7" s="3">
        <f t="shared" si="22"/>
        <v>-1.6989696896022397</v>
      </c>
      <c r="AD7" s="3">
        <f t="shared" si="1"/>
        <v>-4.0375334644031806</v>
      </c>
      <c r="AE7" s="3">
        <f t="shared" si="2"/>
        <v>2.094894021086509</v>
      </c>
      <c r="AF7" s="3">
        <f t="shared" si="3"/>
        <v>2.4365633844582408</v>
      </c>
      <c r="AG7" s="3">
        <f t="shared" si="4"/>
        <v>-6.60525531989762</v>
      </c>
      <c r="AH7" s="3">
        <f t="shared" si="5"/>
        <v>-9.8433365137200663</v>
      </c>
      <c r="AI7" s="3">
        <f t="shared" si="6"/>
        <v>8.5325613326293563</v>
      </c>
      <c r="AJ7" s="4">
        <f t="shared" si="7"/>
        <v>2.9972976349307081</v>
      </c>
      <c r="AL7" s="15">
        <f t="shared" si="8"/>
        <v>1.4629428982967929</v>
      </c>
      <c r="AM7" s="4">
        <f t="shared" si="9"/>
        <v>280.60187231818867</v>
      </c>
      <c r="AT7" s="59" t="s">
        <v>38</v>
      </c>
      <c r="AU7" s="15">
        <f t="shared" si="10"/>
        <v>1.3343782600131147</v>
      </c>
      <c r="AV7" s="3">
        <f t="shared" si="11"/>
        <v>1.3321252094987392</v>
      </c>
      <c r="AW7" s="3">
        <f t="shared" si="12"/>
        <v>0.53002200239071651</v>
      </c>
      <c r="AX7" s="3">
        <f t="shared" si="13"/>
        <v>1.3956339769114989</v>
      </c>
      <c r="AY7" s="3">
        <f t="shared" si="14"/>
        <v>0.73950296550100436</v>
      </c>
      <c r="AZ7" s="3">
        <f t="shared" si="15"/>
        <v>0.89058859751599229</v>
      </c>
      <c r="BA7" s="3">
        <f t="shared" si="16"/>
        <v>1.8878655927756485</v>
      </c>
      <c r="BB7" s="3">
        <f t="shared" si="17"/>
        <v>2.2867947301882516</v>
      </c>
      <c r="BC7" s="3">
        <f t="shared" si="18"/>
        <v>2.1438895898923582</v>
      </c>
      <c r="BD7" s="4">
        <f t="shared" si="19"/>
        <v>1.0977110943580437</v>
      </c>
      <c r="BF7" s="10">
        <f t="shared" si="20"/>
        <v>13.638512019045368</v>
      </c>
      <c r="BG7">
        <f t="shared" si="21"/>
        <v>21.718551975844509</v>
      </c>
    </row>
    <row r="8" spans="1:59" ht="15.75" thickBot="1" x14ac:dyDescent="0.3">
      <c r="A8" s="78" t="s">
        <v>5</v>
      </c>
      <c r="B8" s="69">
        <v>0.276395625629825</v>
      </c>
      <c r="C8" s="69">
        <v>0.10903408610272</v>
      </c>
      <c r="D8" s="69">
        <v>2.6815292714801001E-2</v>
      </c>
      <c r="E8" s="69">
        <v>0</v>
      </c>
      <c r="F8" s="69">
        <v>-0.144272807974865</v>
      </c>
      <c r="G8" s="69">
        <v>0.18590911808951799</v>
      </c>
      <c r="H8" s="69">
        <v>0</v>
      </c>
      <c r="I8" s="69">
        <v>-0.263240332593983</v>
      </c>
      <c r="J8" s="69">
        <v>0</v>
      </c>
      <c r="K8" s="69">
        <v>0.239027204798334</v>
      </c>
      <c r="L8" s="69">
        <v>0.83861939873906499</v>
      </c>
      <c r="M8" s="69">
        <v>2.882970611707E-2</v>
      </c>
      <c r="N8" s="69">
        <v>0</v>
      </c>
      <c r="O8" s="69">
        <v>0</v>
      </c>
      <c r="P8" s="69">
        <v>0</v>
      </c>
      <c r="Q8" s="69">
        <v>0</v>
      </c>
      <c r="R8" s="70">
        <v>0.34432631750352999</v>
      </c>
      <c r="S8" s="62"/>
      <c r="T8" s="62"/>
      <c r="U8" s="62"/>
      <c r="V8" s="62"/>
      <c r="W8" s="62"/>
      <c r="X8" s="62"/>
      <c r="Z8" s="59" t="s">
        <v>39</v>
      </c>
      <c r="AA8" s="15">
        <f t="shared" si="22"/>
        <v>3.6180022665745586</v>
      </c>
      <c r="AB8" s="3">
        <f t="shared" si="22"/>
        <v>9.1714438644251963</v>
      </c>
      <c r="AC8" s="3">
        <f t="shared" si="22"/>
        <v>37.292153049966103</v>
      </c>
      <c r="AD8" s="3">
        <f t="shared" si="1"/>
        <v>-6.9313130730374262</v>
      </c>
      <c r="AE8" s="3">
        <f t="shared" si="2"/>
        <v>5.3789723187137346</v>
      </c>
      <c r="AF8" s="3">
        <f t="shared" si="3"/>
        <v>-3.7988099701362308</v>
      </c>
      <c r="AG8" s="3">
        <f t="shared" si="4"/>
        <v>4.1836242064734632</v>
      </c>
      <c r="AH8" s="3">
        <f t="shared" si="5"/>
        <v>1.1924360460819108</v>
      </c>
      <c r="AI8" s="3">
        <f t="shared" si="6"/>
        <v>34.686444459033261</v>
      </c>
      <c r="AJ8" s="4">
        <f t="shared" si="7"/>
        <v>2.9042218069484278</v>
      </c>
      <c r="AL8" s="15">
        <f t="shared" si="8"/>
        <v>87.697174975042998</v>
      </c>
      <c r="AM8" s="4">
        <f t="shared" si="9"/>
        <v>2809.8259521110322</v>
      </c>
      <c r="AT8" s="59" t="s">
        <v>39</v>
      </c>
      <c r="AU8" s="15">
        <f t="shared" si="10"/>
        <v>1.2859220134445928</v>
      </c>
      <c r="AV8" s="3">
        <f t="shared" si="11"/>
        <v>2.2160947290999031</v>
      </c>
      <c r="AW8" s="3">
        <f t="shared" si="12"/>
        <v>3.6187829305225101</v>
      </c>
      <c r="AX8" s="3">
        <f t="shared" si="13"/>
        <v>1.9360492718821598</v>
      </c>
      <c r="AY8" s="3">
        <f t="shared" si="14"/>
        <v>1.68249733710083</v>
      </c>
      <c r="AZ8" s="3">
        <f t="shared" si="15"/>
        <v>1.3346878519320819</v>
      </c>
      <c r="BA8" s="3">
        <f t="shared" si="16"/>
        <v>1.4311779059204051</v>
      </c>
      <c r="BB8" s="3">
        <f t="shared" si="17"/>
        <v>0.17599831222222198</v>
      </c>
      <c r="BC8" s="3">
        <f t="shared" si="18"/>
        <v>3.5463489610337993</v>
      </c>
      <c r="BD8" s="4">
        <f t="shared" si="19"/>
        <v>1.0661654738489386</v>
      </c>
      <c r="BF8" s="10">
        <f t="shared" si="20"/>
        <v>18.293724787007442</v>
      </c>
      <c r="BG8">
        <f t="shared" si="21"/>
        <v>43.813282281201573</v>
      </c>
    </row>
    <row r="9" spans="1:59" ht="15.75" thickBot="1" x14ac:dyDescent="0.3">
      <c r="A9" s="78" t="s">
        <v>7</v>
      </c>
      <c r="B9" s="69">
        <v>0.26572161987447401</v>
      </c>
      <c r="C9" s="69">
        <v>0.139658720179484</v>
      </c>
      <c r="D9" s="69">
        <v>0.24507280469102299</v>
      </c>
      <c r="E9" s="69">
        <v>0</v>
      </c>
      <c r="F9" s="69">
        <v>-0.23906365003919</v>
      </c>
      <c r="G9" s="69">
        <v>-0.31445256213072598</v>
      </c>
      <c r="H9" s="69">
        <v>0</v>
      </c>
      <c r="I9" s="69">
        <v>0.151951596412017</v>
      </c>
      <c r="J9" s="69">
        <v>0</v>
      </c>
      <c r="K9" s="69">
        <v>-0.75622482508206301</v>
      </c>
      <c r="L9" s="69">
        <v>0.18680246341527801</v>
      </c>
      <c r="M9" s="69">
        <v>-0.25285004294649899</v>
      </c>
      <c r="N9" s="69">
        <v>0</v>
      </c>
      <c r="O9" s="69">
        <v>0</v>
      </c>
      <c r="P9" s="69">
        <v>0</v>
      </c>
      <c r="Q9" s="69">
        <v>0</v>
      </c>
      <c r="R9" s="70">
        <v>0.32959823466953903</v>
      </c>
      <c r="S9" s="62"/>
      <c r="T9" s="62"/>
      <c r="U9" s="62"/>
      <c r="V9" s="62"/>
      <c r="W9" s="62"/>
      <c r="X9" s="62"/>
      <c r="Z9" s="59" t="s">
        <v>41</v>
      </c>
      <c r="AA9" s="15">
        <f t="shared" si="22"/>
        <v>3.7633369857988845</v>
      </c>
      <c r="AB9" s="3">
        <f t="shared" si="22"/>
        <v>7.1603119283553411</v>
      </c>
      <c r="AC9" s="3">
        <f t="shared" si="22"/>
        <v>4.0804201072442776</v>
      </c>
      <c r="AD9" s="3">
        <f t="shared" si="1"/>
        <v>-4.1829864131835546</v>
      </c>
      <c r="AE9" s="3">
        <f t="shared" si="2"/>
        <v>-3.180129916016631</v>
      </c>
      <c r="AF9" s="3">
        <f t="shared" si="3"/>
        <v>6.5810430664281956</v>
      </c>
      <c r="AG9" s="3">
        <f t="shared" si="4"/>
        <v>-1.3223580697598538</v>
      </c>
      <c r="AH9" s="3">
        <f t="shared" si="5"/>
        <v>5.3532484621303613</v>
      </c>
      <c r="AI9" s="3">
        <f t="shared" si="6"/>
        <v>-3.9549133088800459</v>
      </c>
      <c r="AJ9" s="4">
        <f t="shared" si="7"/>
        <v>3.0339968325455917</v>
      </c>
      <c r="AL9" s="15">
        <f t="shared" si="8"/>
        <v>17.331969674662567</v>
      </c>
      <c r="AM9" s="4">
        <f t="shared" si="9"/>
        <v>208.2557059120511</v>
      </c>
      <c r="AT9" s="59" t="s">
        <v>41</v>
      </c>
      <c r="AU9" s="15">
        <f t="shared" si="10"/>
        <v>1.3253060600329947</v>
      </c>
      <c r="AV9" s="3">
        <f t="shared" si="11"/>
        <v>1.9685535454363663</v>
      </c>
      <c r="AW9" s="3">
        <f t="shared" si="12"/>
        <v>1.4061999505771179</v>
      </c>
      <c r="AX9" s="3">
        <f t="shared" si="13"/>
        <v>1.4310254443514046</v>
      </c>
      <c r="AY9" s="3">
        <f t="shared" si="14"/>
        <v>1.1569220500508599</v>
      </c>
      <c r="AZ9" s="3">
        <f t="shared" si="15"/>
        <v>1.8841932535079102</v>
      </c>
      <c r="BA9" s="3">
        <f t="shared" si="16"/>
        <v>0.279416559338867</v>
      </c>
      <c r="BB9" s="3">
        <f t="shared" si="17"/>
        <v>1.6777035658263935</v>
      </c>
      <c r="BC9" s="3">
        <f t="shared" si="18"/>
        <v>1.3749586816064503</v>
      </c>
      <c r="BD9" s="4">
        <f t="shared" si="19"/>
        <v>1.1098808369395041</v>
      </c>
      <c r="BF9" s="10">
        <f t="shared" si="20"/>
        <v>13.614159947667869</v>
      </c>
      <c r="BG9">
        <f t="shared" si="21"/>
        <v>20.560633900602951</v>
      </c>
    </row>
    <row r="10" spans="1:59" ht="15.75" thickBot="1" x14ac:dyDescent="0.3">
      <c r="A10" s="78" t="s">
        <v>9</v>
      </c>
      <c r="B10" s="69">
        <v>0.25807630711344298</v>
      </c>
      <c r="C10" s="69">
        <v>0.219165042983237</v>
      </c>
      <c r="D10" s="69">
        <v>8.0173037141442902E-2</v>
      </c>
      <c r="E10" s="69">
        <v>0</v>
      </c>
      <c r="F10" s="69">
        <v>-0.130094836450871</v>
      </c>
      <c r="G10" s="69">
        <v>-0.23801237940940301</v>
      </c>
      <c r="H10" s="69">
        <v>0</v>
      </c>
      <c r="I10" s="69">
        <v>-7.6979901038498499E-2</v>
      </c>
      <c r="J10" s="69">
        <v>0</v>
      </c>
      <c r="K10" s="69">
        <v>0.28597066512253499</v>
      </c>
      <c r="L10" s="69">
        <v>-0.32304729637352497</v>
      </c>
      <c r="M10" s="69">
        <v>-0.24906576387405399</v>
      </c>
      <c r="N10" s="69">
        <v>0</v>
      </c>
      <c r="O10" s="69">
        <v>0</v>
      </c>
      <c r="P10" s="69">
        <v>0</v>
      </c>
      <c r="Q10" s="69">
        <v>0</v>
      </c>
      <c r="R10" s="70">
        <v>0.32255387438456001</v>
      </c>
      <c r="S10" s="62"/>
      <c r="T10" s="62"/>
      <c r="U10" s="62"/>
      <c r="V10" s="62"/>
      <c r="W10" s="62"/>
      <c r="X10" s="62"/>
      <c r="Z10" s="59" t="s">
        <v>43</v>
      </c>
      <c r="AA10" s="15">
        <f t="shared" si="22"/>
        <v>3.8748229590887182</v>
      </c>
      <c r="AB10" s="3">
        <f t="shared" si="22"/>
        <v>4.5627714456109034</v>
      </c>
      <c r="AC10" s="3">
        <f t="shared" si="22"/>
        <v>12.47302130061232</v>
      </c>
      <c r="AD10" s="3">
        <f t="shared" si="1"/>
        <v>-7.6867001587541095</v>
      </c>
      <c r="AE10" s="3">
        <f t="shared" si="2"/>
        <v>-4.2014621360509521</v>
      </c>
      <c r="AF10" s="3">
        <f t="shared" si="3"/>
        <v>-12.990403813326402</v>
      </c>
      <c r="AG10" s="3">
        <f t="shared" si="4"/>
        <v>3.4968621679133136</v>
      </c>
      <c r="AH10" s="3">
        <f t="shared" si="5"/>
        <v>-3.0955219598672796</v>
      </c>
      <c r="AI10" s="3">
        <f t="shared" si="6"/>
        <v>-4.0150038465570628</v>
      </c>
      <c r="AJ10" s="4">
        <f t="shared" si="7"/>
        <v>3.1002572885166</v>
      </c>
      <c r="AL10" s="15">
        <f t="shared" si="8"/>
        <v>-4.4813567528139542</v>
      </c>
      <c r="AM10" s="4">
        <f t="shared" si="9"/>
        <v>484.43978360750958</v>
      </c>
      <c r="AT10" s="59" t="s">
        <v>43</v>
      </c>
      <c r="AU10" s="15">
        <f t="shared" si="10"/>
        <v>1.3544999737844778</v>
      </c>
      <c r="AV10" s="3">
        <f t="shared" si="11"/>
        <v>1.517930212067274</v>
      </c>
      <c r="AW10" s="3">
        <f t="shared" si="12"/>
        <v>2.5235680158798131</v>
      </c>
      <c r="AX10" s="3">
        <f t="shared" si="13"/>
        <v>2.0394915833299341</v>
      </c>
      <c r="AY10" s="3">
        <f t="shared" si="14"/>
        <v>1.4354325923381377</v>
      </c>
      <c r="AZ10" s="3">
        <f t="shared" si="15"/>
        <v>2.5642109166755773</v>
      </c>
      <c r="BA10" s="3">
        <f t="shared" si="16"/>
        <v>1.2518660429245214</v>
      </c>
      <c r="BB10" s="3">
        <f t="shared" si="17"/>
        <v>1.1299565380780663</v>
      </c>
      <c r="BC10" s="3">
        <f t="shared" si="18"/>
        <v>1.3900383054448571</v>
      </c>
      <c r="BD10" s="4">
        <f t="shared" si="19"/>
        <v>1.131485104342776</v>
      </c>
      <c r="BF10" s="10">
        <f t="shared" si="20"/>
        <v>16.338479284865436</v>
      </c>
      <c r="BG10">
        <f t="shared" si="21"/>
        <v>29.358783508605217</v>
      </c>
    </row>
    <row r="11" spans="1:59" ht="15.75" thickBot="1" x14ac:dyDescent="0.3">
      <c r="A11" s="78" t="s">
        <v>10</v>
      </c>
      <c r="B11" s="69">
        <v>0.273211938883547</v>
      </c>
      <c r="C11" s="69">
        <v>0.18188986542754099</v>
      </c>
      <c r="D11" s="69">
        <v>-0.26341517303015699</v>
      </c>
      <c r="E11" s="69">
        <v>0</v>
      </c>
      <c r="F11" s="69">
        <v>0.81222800093369696</v>
      </c>
      <c r="G11" s="69">
        <v>-3.54648206423211E-2</v>
      </c>
      <c r="H11" s="69">
        <v>0</v>
      </c>
      <c r="I11" s="69">
        <v>-0.27563104453841403</v>
      </c>
      <c r="J11" s="69">
        <v>0</v>
      </c>
      <c r="K11" s="69">
        <v>-0.26780987512621501</v>
      </c>
      <c r="L11" s="69">
        <v>1.01523087943501E-2</v>
      </c>
      <c r="M11" s="69">
        <v>5.1571622738744799E-2</v>
      </c>
      <c r="N11" s="69">
        <v>0</v>
      </c>
      <c r="O11" s="69">
        <v>0</v>
      </c>
      <c r="P11" s="69">
        <v>0</v>
      </c>
      <c r="Q11" s="69">
        <v>0</v>
      </c>
      <c r="R11" s="70">
        <v>0.34323799748467998</v>
      </c>
      <c r="S11" s="62"/>
      <c r="T11" s="62"/>
      <c r="U11" s="62"/>
      <c r="V11" s="62"/>
      <c r="W11" s="62"/>
      <c r="X11" s="62"/>
      <c r="Z11" s="59" t="s">
        <v>44</v>
      </c>
      <c r="AA11" s="15">
        <f t="shared" si="22"/>
        <v>3.6601621586757851</v>
      </c>
      <c r="AB11" s="3">
        <f t="shared" si="22"/>
        <v>5.497832425404523</v>
      </c>
      <c r="AC11" s="3">
        <f t="shared" si="22"/>
        <v>-3.7962885299910774</v>
      </c>
      <c r="AD11" s="3">
        <f t="shared" si="1"/>
        <v>1.2311813910016025</v>
      </c>
      <c r="AE11" s="3">
        <f t="shared" si="2"/>
        <v>-28.196956360937403</v>
      </c>
      <c r="AF11" s="3">
        <f t="shared" si="3"/>
        <v>-3.6280383498696658</v>
      </c>
      <c r="AG11" s="3">
        <f t="shared" si="4"/>
        <v>-3.7339922567407724</v>
      </c>
      <c r="AH11" s="3">
        <f t="shared" si="5"/>
        <v>98.499762000591801</v>
      </c>
      <c r="AI11" s="3">
        <f t="shared" si="6"/>
        <v>19.390508711852469</v>
      </c>
      <c r="AJ11" s="4">
        <f t="shared" si="7"/>
        <v>2.9134303524907197</v>
      </c>
      <c r="AL11" s="15">
        <f t="shared" si="8"/>
        <v>91.837601542477998</v>
      </c>
      <c r="AM11" s="4">
        <f t="shared" si="9"/>
        <v>10968.407289784724</v>
      </c>
      <c r="AT11" s="59" t="s">
        <v>44</v>
      </c>
      <c r="AU11" s="15">
        <f t="shared" si="10"/>
        <v>1.2975074520809302</v>
      </c>
      <c r="AV11" s="3">
        <f t="shared" si="11"/>
        <v>1.7043539100869429</v>
      </c>
      <c r="AW11" s="3">
        <f t="shared" si="12"/>
        <v>1.3340238868135934</v>
      </c>
      <c r="AX11" s="3">
        <f t="shared" si="13"/>
        <v>0.20797418890719133</v>
      </c>
      <c r="AY11" s="3">
        <f t="shared" si="14"/>
        <v>3.3392140416559437</v>
      </c>
      <c r="AZ11" s="3">
        <f t="shared" si="15"/>
        <v>1.2886921027233913</v>
      </c>
      <c r="BA11" s="3">
        <f t="shared" si="16"/>
        <v>1.3174779714003941</v>
      </c>
      <c r="BB11" s="3">
        <f t="shared" si="17"/>
        <v>4.5900541319374772</v>
      </c>
      <c r="BC11" s="3">
        <f t="shared" si="18"/>
        <v>2.9647837046944447</v>
      </c>
      <c r="BD11" s="4">
        <f t="shared" si="19"/>
        <v>1.0693312022151127</v>
      </c>
      <c r="BF11" s="10">
        <f t="shared" si="20"/>
        <v>19.113412592515424</v>
      </c>
      <c r="BG11">
        <f t="shared" si="21"/>
        <v>51.960055359383048</v>
      </c>
    </row>
    <row r="12" spans="1:59" ht="15.75" thickBot="1" x14ac:dyDescent="0.3">
      <c r="A12" s="78" t="s">
        <v>11</v>
      </c>
      <c r="B12" s="69">
        <v>0.27600404446340399</v>
      </c>
      <c r="C12" s="69">
        <v>0.21234804321081699</v>
      </c>
      <c r="D12" s="69">
        <v>0.22796921293538699</v>
      </c>
      <c r="E12" s="69">
        <v>0</v>
      </c>
      <c r="F12" s="69">
        <v>0.13279384681141401</v>
      </c>
      <c r="G12" s="69">
        <v>-0.37728465560491797</v>
      </c>
      <c r="H12" s="69">
        <v>0</v>
      </c>
      <c r="I12" s="69">
        <v>0.48524934207292297</v>
      </c>
      <c r="J12" s="69">
        <v>0</v>
      </c>
      <c r="K12" s="69">
        <v>0.23632113766451901</v>
      </c>
      <c r="L12" s="69">
        <v>6.2313101988052601E-2</v>
      </c>
      <c r="M12" s="69">
        <v>0.60253312895690403</v>
      </c>
      <c r="N12" s="69">
        <v>0</v>
      </c>
      <c r="O12" s="69">
        <v>0</v>
      </c>
      <c r="P12" s="69">
        <v>0</v>
      </c>
      <c r="Q12" s="69">
        <v>0</v>
      </c>
      <c r="R12" s="70">
        <v>0.35309323912393098</v>
      </c>
      <c r="S12" s="62"/>
      <c r="T12" s="62"/>
      <c r="U12" s="62"/>
      <c r="V12" s="62"/>
      <c r="W12" s="62"/>
      <c r="X12" s="62"/>
      <c r="Z12" s="59" t="s">
        <v>45</v>
      </c>
      <c r="AA12" s="15">
        <f t="shared" si="22"/>
        <v>3.6231353129051422</v>
      </c>
      <c r="AB12" s="3">
        <f t="shared" si="22"/>
        <v>4.7092498940864269</v>
      </c>
      <c r="AC12" s="3">
        <f t="shared" si="22"/>
        <v>4.3865572334253251</v>
      </c>
      <c r="AD12" s="3">
        <f t="shared" si="1"/>
        <v>7.5304694005900812</v>
      </c>
      <c r="AE12" s="3">
        <f t="shared" si="2"/>
        <v>-2.650518607486577</v>
      </c>
      <c r="AF12" s="3">
        <f t="shared" si="3"/>
        <v>2.0607961995953015</v>
      </c>
      <c r="AG12" s="3">
        <f t="shared" si="4"/>
        <v>4.2315300691366762</v>
      </c>
      <c r="AH12" s="3">
        <f t="shared" si="5"/>
        <v>16.04798939702491</v>
      </c>
      <c r="AI12" s="3">
        <f t="shared" si="6"/>
        <v>1.6596597795895214</v>
      </c>
      <c r="AJ12" s="4">
        <f t="shared" si="7"/>
        <v>2.8321131338598455</v>
      </c>
      <c r="AL12" s="15">
        <f t="shared" si="8"/>
        <v>44.430981812726657</v>
      </c>
      <c r="AM12" s="4">
        <f t="shared" si="9"/>
        <v>408.74527348081222</v>
      </c>
      <c r="AT12" s="59" t="s">
        <v>45</v>
      </c>
      <c r="AU12" s="15">
        <f t="shared" si="10"/>
        <v>1.2873397595194407</v>
      </c>
      <c r="AV12" s="3">
        <f t="shared" si="11"/>
        <v>1.5495286371896517</v>
      </c>
      <c r="AW12" s="3">
        <f t="shared" si="12"/>
        <v>1.4785446901303454</v>
      </c>
      <c r="AX12" s="3">
        <f t="shared" si="13"/>
        <v>2.0189573772646687</v>
      </c>
      <c r="AY12" s="3">
        <f t="shared" si="14"/>
        <v>0.97475532178953117</v>
      </c>
      <c r="AZ12" s="3">
        <f t="shared" si="15"/>
        <v>0.72309241278571823</v>
      </c>
      <c r="BA12" s="3">
        <f t="shared" si="16"/>
        <v>1.4425636461258591</v>
      </c>
      <c r="BB12" s="3">
        <f t="shared" si="17"/>
        <v>2.7755835705155296</v>
      </c>
      <c r="BC12" s="3">
        <f t="shared" si="18"/>
        <v>0.50661262930840423</v>
      </c>
      <c r="BD12" s="4">
        <f t="shared" si="19"/>
        <v>1.0410231234303955</v>
      </c>
      <c r="BF12" s="10">
        <f t="shared" si="20"/>
        <v>13.798001168059544</v>
      </c>
      <c r="BG12">
        <f t="shared" si="21"/>
        <v>22.918816050350966</v>
      </c>
    </row>
    <row r="13" spans="1:59" ht="15.75" thickBot="1" x14ac:dyDescent="0.3">
      <c r="A13" s="78" t="s">
        <v>16</v>
      </c>
      <c r="B13" s="69">
        <v>0.55633239389829703</v>
      </c>
      <c r="C13" s="69">
        <v>-0.81803815591727802</v>
      </c>
      <c r="D13" s="69">
        <v>-4.4304212300259202E-2</v>
      </c>
      <c r="E13" s="69">
        <v>0</v>
      </c>
      <c r="F13" s="69">
        <v>-3.1998474352545901E-2</v>
      </c>
      <c r="G13" s="69">
        <v>1.47503881802999E-2</v>
      </c>
      <c r="H13" s="69">
        <v>0</v>
      </c>
      <c r="I13" s="69">
        <v>4.66734169014174E-3</v>
      </c>
      <c r="J13" s="69">
        <v>0</v>
      </c>
      <c r="K13" s="69">
        <v>-1.5968406083462301E-2</v>
      </c>
      <c r="L13" s="69">
        <v>-9.0366853826271507E-2</v>
      </c>
      <c r="M13" s="69">
        <v>8.5727839701104702E-2</v>
      </c>
      <c r="N13" s="69">
        <v>0</v>
      </c>
      <c r="O13" s="69">
        <v>0</v>
      </c>
      <c r="P13" s="69">
        <v>0</v>
      </c>
      <c r="Q13" s="69">
        <v>0</v>
      </c>
      <c r="R13" s="70">
        <v>0.67221730814422997</v>
      </c>
      <c r="S13" s="62"/>
      <c r="T13" s="62"/>
      <c r="U13" s="62"/>
      <c r="V13" s="62"/>
      <c r="W13" s="62"/>
      <c r="X13" s="62"/>
      <c r="Z13" s="59" t="s">
        <v>47</v>
      </c>
      <c r="AA13" s="16">
        <f>1/B13</f>
        <v>1.7974865583376576</v>
      </c>
      <c r="AB13" s="5">
        <f t="shared" ref="AB13:AC13" si="23">1/C13</f>
        <v>-1.2224368665037213</v>
      </c>
      <c r="AC13" s="5">
        <f t="shared" si="23"/>
        <v>-22.571217229250898</v>
      </c>
      <c r="AD13" s="5">
        <f t="shared" si="1"/>
        <v>-31.251489961127998</v>
      </c>
      <c r="AE13" s="5">
        <f t="shared" si="2"/>
        <v>67.794825992143373</v>
      </c>
      <c r="AF13" s="5">
        <f t="shared" si="3"/>
        <v>214.25472279267206</v>
      </c>
      <c r="AG13" s="5">
        <f t="shared" si="4"/>
        <v>-62.62365791383845</v>
      </c>
      <c r="AH13" s="5">
        <f t="shared" si="5"/>
        <v>-11.066004377251867</v>
      </c>
      <c r="AI13" s="5">
        <f t="shared" si="6"/>
        <v>11.664822110140189</v>
      </c>
      <c r="AJ13" s="6">
        <f t="shared" si="7"/>
        <v>1.4876141805403222</v>
      </c>
      <c r="AL13" s="16">
        <f t="shared" si="8"/>
        <v>168.26466528586067</v>
      </c>
      <c r="AM13" s="6">
        <f t="shared" si="9"/>
        <v>56174.525506288432</v>
      </c>
      <c r="AT13" s="59" t="s">
        <v>47</v>
      </c>
      <c r="AU13" s="15">
        <f t="shared" si="10"/>
        <v>0.58638933260883608</v>
      </c>
      <c r="AV13" s="3">
        <f t="shared" si="11"/>
        <v>0.20084629809160615</v>
      </c>
      <c r="AW13" s="3">
        <f t="shared" si="12"/>
        <v>3.1166755206667816</v>
      </c>
      <c r="AX13" s="3">
        <f t="shared" si="13"/>
        <v>3.4420670538019107</v>
      </c>
      <c r="AY13" s="3">
        <f t="shared" si="14"/>
        <v>4.2164858792341349</v>
      </c>
      <c r="AZ13" s="3">
        <f t="shared" si="15"/>
        <v>5.3671656006079695</v>
      </c>
      <c r="BA13" s="3">
        <f t="shared" si="16"/>
        <v>4.1371431286578426</v>
      </c>
      <c r="BB13" s="3">
        <f t="shared" si="17"/>
        <v>2.403877740034476</v>
      </c>
      <c r="BC13" s="3">
        <f t="shared" si="18"/>
        <v>2.4565776554762886</v>
      </c>
      <c r="BD13" s="4">
        <f t="shared" si="19"/>
        <v>0.39717361551885505</v>
      </c>
      <c r="BF13" s="10">
        <f t="shared" si="20"/>
        <v>26.3244018246987</v>
      </c>
      <c r="BG13">
        <f t="shared" si="21"/>
        <v>97.618005457260793</v>
      </c>
    </row>
    <row r="14" spans="1:59" ht="15.75" thickBot="1" x14ac:dyDescent="0.3">
      <c r="A14" s="7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70"/>
      <c r="S14" s="62"/>
      <c r="T14" s="62"/>
      <c r="U14" s="62"/>
      <c r="V14" s="62"/>
      <c r="W14" s="62"/>
      <c r="X14" s="62"/>
      <c r="Z14" s="93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T14" s="94"/>
      <c r="AU14" s="94"/>
      <c r="AV14" s="95"/>
      <c r="AW14" s="95"/>
      <c r="AX14" s="95"/>
      <c r="AY14" s="95"/>
      <c r="AZ14" s="95"/>
      <c r="BA14" s="95"/>
      <c r="BB14" s="95"/>
      <c r="BC14" s="95"/>
      <c r="BD14" s="96"/>
      <c r="BE14" s="95"/>
      <c r="BF14" s="94"/>
      <c r="BG14" s="94"/>
    </row>
    <row r="15" spans="1:59" x14ac:dyDescent="0.25">
      <c r="A15" s="79" t="s">
        <v>24</v>
      </c>
      <c r="B15" s="69">
        <f t="shared" ref="B15:R15" si="24">+SUM(B4:B13)</f>
        <v>3.043600134481276</v>
      </c>
      <c r="C15" s="69">
        <f t="shared" si="24"/>
        <v>0.83073491119548515</v>
      </c>
      <c r="D15" s="69">
        <f t="shared" si="24"/>
        <v>0.10294230717957768</v>
      </c>
      <c r="E15" s="69">
        <f t="shared" si="24"/>
        <v>0</v>
      </c>
      <c r="F15" s="69">
        <f t="shared" si="24"/>
        <v>5.2998711937110095E-2</v>
      </c>
      <c r="G15" s="69">
        <f t="shared" si="24"/>
        <v>5.6375831929761824E-2</v>
      </c>
      <c r="H15" s="69">
        <f t="shared" si="24"/>
        <v>0</v>
      </c>
      <c r="I15" s="69">
        <f t="shared" si="24"/>
        <v>6.3768810632124223E-2</v>
      </c>
      <c r="J15" s="69">
        <f t="shared" si="24"/>
        <v>0</v>
      </c>
      <c r="K15" s="69">
        <f t="shared" si="24"/>
        <v>-4.7684273701456295E-2</v>
      </c>
      <c r="L15" s="69">
        <f t="shared" si="24"/>
        <v>9.1450572536506194E-2</v>
      </c>
      <c r="M15" s="69">
        <f t="shared" si="24"/>
        <v>-6.9177173600860453E-2</v>
      </c>
      <c r="N15" s="69">
        <f t="shared" si="24"/>
        <v>0</v>
      </c>
      <c r="O15" s="69">
        <f t="shared" si="24"/>
        <v>0</v>
      </c>
      <c r="P15" s="69">
        <f t="shared" si="24"/>
        <v>0</v>
      </c>
      <c r="Q15" s="69">
        <f t="shared" si="24"/>
        <v>0</v>
      </c>
      <c r="R15" s="70">
        <f t="shared" si="24"/>
        <v>3.7901463338892141</v>
      </c>
      <c r="S15" s="62"/>
      <c r="T15" s="62"/>
      <c r="U15" s="62"/>
      <c r="V15" s="62"/>
      <c r="W15" s="62"/>
      <c r="X15" s="62"/>
      <c r="Z15" s="9" t="s">
        <v>24</v>
      </c>
      <c r="AA15" s="10">
        <f t="shared" ref="AA15:AJ15" si="25">+SUM(AA4,AA5,AA6,AA7,AA8,AA9,AA10,AA11,AA12,AA13)</f>
        <v>34.494395643730734</v>
      </c>
      <c r="AB15" s="10">
        <f t="shared" si="25"/>
        <v>54.514283323857832</v>
      </c>
      <c r="AC15" s="10">
        <f t="shared" si="25"/>
        <v>32.651017884724205</v>
      </c>
      <c r="AD15" s="10">
        <f t="shared" si="25"/>
        <v>-52.380257966940576</v>
      </c>
      <c r="AE15" s="10">
        <f t="shared" si="25"/>
        <v>39.998930682704298</v>
      </c>
      <c r="AF15" s="10">
        <f t="shared" si="25"/>
        <v>202.02190478973606</v>
      </c>
      <c r="AG15" s="10">
        <f t="shared" si="25"/>
        <v>-62.9054675983161</v>
      </c>
      <c r="AH15" s="10">
        <f t="shared" si="25"/>
        <v>39.61568614032344</v>
      </c>
      <c r="AI15" s="10">
        <f t="shared" si="25"/>
        <v>64.326496852718009</v>
      </c>
      <c r="AJ15" s="11">
        <f t="shared" si="25"/>
        <v>27.570283311005646</v>
      </c>
      <c r="AT15" s="9" t="s">
        <v>24</v>
      </c>
      <c r="AU15" s="103">
        <f t="shared" ref="AU15:BD15" si="26">+SUM(AU4,AU5,AU6,AU7,AU8,AU9,AU10,AU11,AU12,AU13)</f>
        <v>12.17952728226971</v>
      </c>
      <c r="AV15" s="103">
        <f t="shared" si="26"/>
        <v>15.993351144248978</v>
      </c>
      <c r="AW15" s="103">
        <f t="shared" si="26"/>
        <v>16.85866049972228</v>
      </c>
      <c r="AX15" s="103">
        <f t="shared" si="26"/>
        <v>16.978051243588069</v>
      </c>
      <c r="AY15" s="103">
        <f t="shared" si="26"/>
        <v>16.46179198101332</v>
      </c>
      <c r="AZ15" s="103">
        <f t="shared" si="26"/>
        <v>17.071028793187025</v>
      </c>
      <c r="BA15" s="103">
        <f t="shared" si="26"/>
        <v>16.668759190838713</v>
      </c>
      <c r="BB15" s="103">
        <f t="shared" si="26"/>
        <v>22.023895763125104</v>
      </c>
      <c r="BC15" s="103">
        <f t="shared" si="26"/>
        <v>17.636779439154495</v>
      </c>
      <c r="BD15" s="115">
        <f t="shared" si="26"/>
        <v>9.9562599655922313</v>
      </c>
    </row>
    <row r="16" spans="1:59" ht="15.75" thickBot="1" x14ac:dyDescent="0.3">
      <c r="A16" s="80" t="s">
        <v>25</v>
      </c>
      <c r="B16" s="71">
        <f>+SUMSQ(B4:B13)</f>
        <v>0.99999999999999623</v>
      </c>
      <c r="C16" s="71">
        <f>+SUMSQ(C4:C13)</f>
        <v>0.99999999987496657</v>
      </c>
      <c r="D16" s="71">
        <f>+SUMSQ(D4:D13)</f>
        <v>1.0000000003930376</v>
      </c>
      <c r="E16" s="71"/>
      <c r="F16" s="71">
        <f>+SUMSQ(F4:F13)</f>
        <v>1.0000000084874185</v>
      </c>
      <c r="G16" s="71">
        <f>+SUMSQ(G4:G13)</f>
        <v>0.99999999981188747</v>
      </c>
      <c r="H16" s="71"/>
      <c r="I16" s="71">
        <f>+SUMSQ(I4:I13)</f>
        <v>1.0000000074962281</v>
      </c>
      <c r="J16" s="71"/>
      <c r="K16" s="71">
        <f>+SUMSQ(K4:K13)</f>
        <v>1.0000000336844133</v>
      </c>
      <c r="L16" s="71">
        <f>+SUMSQ(L4:L13)</f>
        <v>0.99999933351846426</v>
      </c>
      <c r="M16" s="71">
        <f>+SUMSQ(M4:M13)</f>
        <v>0.99999136250391074</v>
      </c>
      <c r="N16" s="71"/>
      <c r="O16" s="71"/>
      <c r="P16" s="71"/>
      <c r="Q16" s="71"/>
      <c r="R16" s="72">
        <f>+SUMSQ(R4:R13)</f>
        <v>1.5368300075272319</v>
      </c>
      <c r="S16" s="62"/>
      <c r="T16" s="62"/>
      <c r="U16" s="62"/>
      <c r="V16" s="62"/>
      <c r="W16" s="62"/>
      <c r="X16" s="62"/>
      <c r="Z16" s="12" t="s">
        <v>25</v>
      </c>
      <c r="AA16" s="13">
        <f t="shared" ref="AA16:AJ16" si="27">+SUMSQ(AA4,AA5,AA6,AA7,AA8,AA9,AA10,AA11,AA12,AA13)</f>
        <v>122.44288874361396</v>
      </c>
      <c r="AB16" s="13">
        <f t="shared" si="27"/>
        <v>402.18022683495803</v>
      </c>
      <c r="AC16" s="13">
        <f t="shared" si="27"/>
        <v>2129.6148427351877</v>
      </c>
      <c r="AD16" s="13">
        <f t="shared" si="27"/>
        <v>1243.4669762308429</v>
      </c>
      <c r="AE16" s="13">
        <f t="shared" si="27"/>
        <v>5480.7793718325202</v>
      </c>
      <c r="AF16" s="13">
        <f t="shared" si="27"/>
        <v>46178.54757100498</v>
      </c>
      <c r="AG16" s="13">
        <f t="shared" si="27"/>
        <v>4133.8720715222835</v>
      </c>
      <c r="AH16" s="13">
        <f t="shared" si="27"/>
        <v>12461.229384922242</v>
      </c>
      <c r="AI16" s="13">
        <f t="shared" si="27"/>
        <v>1859.2179214834377</v>
      </c>
      <c r="AJ16" s="14">
        <f t="shared" si="27"/>
        <v>78.074349380664415</v>
      </c>
      <c r="AT16" s="12" t="s">
        <v>25</v>
      </c>
      <c r="AU16" s="13">
        <f t="shared" ref="AU16:BD16" si="28">+SUMSQ(AU4,AU5,AU6,AU7,AU8,AU9,AU10,AU11,AU12,AU13)</f>
        <v>15.31339459408416</v>
      </c>
      <c r="AV16" s="13">
        <f t="shared" si="28"/>
        <v>28.896784496117849</v>
      </c>
      <c r="AW16" s="13">
        <f t="shared" si="28"/>
        <v>38.157787461615953</v>
      </c>
      <c r="AX16" s="13">
        <f t="shared" si="28"/>
        <v>34.809148572604926</v>
      </c>
      <c r="AY16" s="13">
        <f t="shared" si="28"/>
        <v>39.525244855341938</v>
      </c>
      <c r="AZ16" s="13">
        <f t="shared" si="28"/>
        <v>46.804158389931722</v>
      </c>
      <c r="BA16" s="13">
        <f t="shared" si="28"/>
        <v>36.647220256996299</v>
      </c>
      <c r="BB16" s="13">
        <f t="shared" si="28"/>
        <v>64.109449679761411</v>
      </c>
      <c r="BC16" s="13">
        <f t="shared" si="28"/>
        <v>40.163818621981548</v>
      </c>
      <c r="BD16" s="14">
        <f t="shared" si="28"/>
        <v>10.346544515208171</v>
      </c>
    </row>
    <row r="17" spans="1:60" x14ac:dyDescent="0.25">
      <c r="A17" s="60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spans="1:60" x14ac:dyDescent="0.25">
      <c r="A18" s="60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</row>
    <row r="19" spans="1:60" ht="15.75" thickBot="1" x14ac:dyDescent="0.3">
      <c r="A19" s="60"/>
      <c r="B19" s="62" t="s">
        <v>22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</row>
    <row r="20" spans="1:60" ht="15.75" thickBot="1" x14ac:dyDescent="0.3">
      <c r="A20" s="77"/>
      <c r="B20" s="64" t="s">
        <v>0</v>
      </c>
      <c r="C20" s="64" t="s">
        <v>1</v>
      </c>
      <c r="D20" s="64" t="s">
        <v>2</v>
      </c>
      <c r="E20" s="64" t="s">
        <v>3</v>
      </c>
      <c r="F20" s="64" t="s">
        <v>4</v>
      </c>
      <c r="G20" s="64" t="s">
        <v>5</v>
      </c>
      <c r="H20" s="64" t="s">
        <v>6</v>
      </c>
      <c r="I20" s="64" t="s">
        <v>7</v>
      </c>
      <c r="J20" s="64" t="s">
        <v>8</v>
      </c>
      <c r="K20" s="64" t="s">
        <v>9</v>
      </c>
      <c r="L20" s="64" t="s">
        <v>10</v>
      </c>
      <c r="M20" s="64" t="s">
        <v>11</v>
      </c>
      <c r="N20" s="64" t="s">
        <v>12</v>
      </c>
      <c r="O20" s="64" t="s">
        <v>13</v>
      </c>
      <c r="P20" s="64" t="s">
        <v>14</v>
      </c>
      <c r="Q20" s="64" t="s">
        <v>15</v>
      </c>
      <c r="R20" s="64" t="s">
        <v>16</v>
      </c>
      <c r="S20" s="65" t="s">
        <v>17</v>
      </c>
      <c r="T20" s="62"/>
      <c r="U20" s="62"/>
      <c r="V20" s="62"/>
      <c r="W20" s="62"/>
      <c r="X20" s="62"/>
      <c r="Z20" s="102" t="s">
        <v>55</v>
      </c>
      <c r="AA20" s="90" t="s">
        <v>0</v>
      </c>
      <c r="AB20" s="91" t="s">
        <v>1</v>
      </c>
      <c r="AC20" s="91" t="s">
        <v>2</v>
      </c>
      <c r="AD20" s="91" t="s">
        <v>4</v>
      </c>
      <c r="AE20" s="91" t="s">
        <v>5</v>
      </c>
      <c r="AF20" s="91" t="s">
        <v>7</v>
      </c>
      <c r="AG20" s="91" t="s">
        <v>9</v>
      </c>
      <c r="AH20" s="91" t="s">
        <v>10</v>
      </c>
      <c r="AI20" s="91" t="s">
        <v>11</v>
      </c>
      <c r="AJ20" s="91" t="s">
        <v>16</v>
      </c>
      <c r="AK20" s="92" t="s">
        <v>17</v>
      </c>
      <c r="AM20" s="107" t="s">
        <v>24</v>
      </c>
      <c r="AN20" s="108" t="s">
        <v>25</v>
      </c>
      <c r="AT20" s="101" t="s">
        <v>52</v>
      </c>
      <c r="AU20" s="91" t="s">
        <v>0</v>
      </c>
      <c r="AV20" s="91" t="s">
        <v>1</v>
      </c>
      <c r="AW20" s="91" t="s">
        <v>2</v>
      </c>
      <c r="AX20" s="91" t="s">
        <v>4</v>
      </c>
      <c r="AY20" s="91" t="s">
        <v>5</v>
      </c>
      <c r="AZ20" s="91" t="s">
        <v>7</v>
      </c>
      <c r="BA20" s="91" t="s">
        <v>9</v>
      </c>
      <c r="BB20" s="91" t="s">
        <v>10</v>
      </c>
      <c r="BC20" s="91" t="s">
        <v>11</v>
      </c>
      <c r="BD20" s="91" t="s">
        <v>16</v>
      </c>
      <c r="BE20" s="91" t="s">
        <v>17</v>
      </c>
      <c r="BG20" s="107" t="s">
        <v>24</v>
      </c>
      <c r="BH20" s="108" t="s">
        <v>25</v>
      </c>
    </row>
    <row r="21" spans="1:60" x14ac:dyDescent="0.25">
      <c r="A21" s="78" t="s">
        <v>0</v>
      </c>
      <c r="B21" s="69">
        <v>0.27463845741325899</v>
      </c>
      <c r="C21" s="69">
        <v>0.194739993680728</v>
      </c>
      <c r="D21" s="69">
        <v>-0.313355593326205</v>
      </c>
      <c r="E21" s="69">
        <v>0</v>
      </c>
      <c r="F21" s="69">
        <v>-0.12780409052920999</v>
      </c>
      <c r="G21" s="69">
        <v>0.51513281106730502</v>
      </c>
      <c r="H21" s="69">
        <v>0</v>
      </c>
      <c r="I21" s="69">
        <v>1.1904023214406201E-2</v>
      </c>
      <c r="J21" s="69">
        <v>0</v>
      </c>
      <c r="K21" s="69">
        <v>-0.15732864800569599</v>
      </c>
      <c r="L21" s="69">
        <v>-0.38808367550399703</v>
      </c>
      <c r="M21" s="69">
        <v>-0.17667099476739201</v>
      </c>
      <c r="N21" s="69">
        <v>0</v>
      </c>
      <c r="O21" s="69">
        <v>0</v>
      </c>
      <c r="P21" s="69">
        <v>0</v>
      </c>
      <c r="Q21" s="69">
        <v>0</v>
      </c>
      <c r="R21" s="81">
        <v>4.9170808674817399E-11</v>
      </c>
      <c r="S21" s="82">
        <v>-1.0992423176514401E-10</v>
      </c>
      <c r="T21" s="62"/>
      <c r="U21" s="62"/>
      <c r="V21" s="62"/>
      <c r="W21" s="62"/>
      <c r="X21" s="62"/>
      <c r="Z21" s="59" t="s">
        <v>34</v>
      </c>
      <c r="AA21" s="2">
        <f t="shared" ref="AA21:AC29" si="29">1/B21</f>
        <v>3.6411506582825792</v>
      </c>
      <c r="AB21" s="7">
        <f t="shared" si="29"/>
        <v>5.1350520306551841</v>
      </c>
      <c r="AC21" s="7">
        <f t="shared" si="29"/>
        <v>-3.191262646328429</v>
      </c>
      <c r="AD21" s="7">
        <f t="shared" ref="AD21:AD31" si="30">1/F21</f>
        <v>-7.8244756944727616</v>
      </c>
      <c r="AE21" s="7">
        <f t="shared" ref="AE21:AE31" si="31">1/G21</f>
        <v>1.9412469532431789</v>
      </c>
      <c r="AF21" s="7">
        <f t="shared" ref="AF21:AF31" si="32">1/I21</f>
        <v>84.005212522586817</v>
      </c>
      <c r="AG21" s="7">
        <f t="shared" ref="AG21:AG31" si="33">1/K21</f>
        <v>-6.3561214863029623</v>
      </c>
      <c r="AH21" s="7">
        <f t="shared" ref="AH21:AH31" si="34">1/L21</f>
        <v>-2.5767638865544105</v>
      </c>
      <c r="AI21" s="7">
        <f t="shared" ref="AI21:AI31" si="35">1/M21</f>
        <v>-5.6602386900952064</v>
      </c>
      <c r="AJ21" s="7">
        <f t="shared" ref="AJ21:AJ31" si="36">1/R21</f>
        <v>20337269753.144112</v>
      </c>
      <c r="AK21" s="8">
        <f t="shared" ref="AK21:AK31" si="37">1/S21</f>
        <v>-9097175244.640564</v>
      </c>
      <c r="AM21" s="2">
        <f t="shared" ref="AM21:AM31" si="38">+SUM(AA21,AB21,AC21,AD21,AE21,AF21,AG21,AH21,AI21,AJ21,AK21)</f>
        <v>11240094577.617348</v>
      </c>
      <c r="AN21" s="8">
        <f t="shared" ref="AN21:AN31" si="39">+SUMSQ(AA21,AB21,AC21,AD21,AE21,AF21,AG21,AH21,AI21,AJ21,AK21)</f>
        <v>4.9636313844385146E+20</v>
      </c>
      <c r="AT21" s="59" t="s">
        <v>34</v>
      </c>
      <c r="AU21" s="2">
        <f t="shared" ref="AU21:AU31" si="40">+LN(ABS(AA21))</f>
        <v>1.2922997466076538</v>
      </c>
      <c r="AV21" s="7">
        <f t="shared" ref="AV21:AV31" si="41">+LN(ABS(AB21))</f>
        <v>1.636089975881317</v>
      </c>
      <c r="AW21" s="7">
        <f t="shared" ref="AW21:AW31" si="42">+LN(ABS(AC21))</f>
        <v>1.1604166523791568</v>
      </c>
      <c r="AX21" s="7">
        <f t="shared" ref="AX21:AX31" si="43">+LN(ABS(AD21))</f>
        <v>2.0572567302801108</v>
      </c>
      <c r="AY21" s="7">
        <f t="shared" ref="AY21:AY31" si="44">+LN(ABS(AE21))</f>
        <v>0.66333052599758546</v>
      </c>
      <c r="AZ21" s="7">
        <f t="shared" ref="AZ21:AZ31" si="45">+LN(ABS(AF21))</f>
        <v>4.430878850758373</v>
      </c>
      <c r="BA21" s="7">
        <f t="shared" ref="BA21:BA31" si="46">+LN(ABS(AG21))</f>
        <v>1.8494183621329268</v>
      </c>
      <c r="BB21" s="7">
        <f t="shared" ref="BB21:BB31" si="47">+LN(ABS(AH21))</f>
        <v>0.94653430409436223</v>
      </c>
      <c r="BC21" s="7">
        <f t="shared" ref="BC21:BC31" si="48">+LN(ABS(AI21))</f>
        <v>1.733466062720816</v>
      </c>
      <c r="BD21" s="7">
        <f t="shared" ref="BD21:BD31" si="49">+LN(ABS(AJ21))</f>
        <v>23.735720988131554</v>
      </c>
      <c r="BE21" s="8">
        <f t="shared" ref="BE21:BE31" si="50">+LN(ABS(AK21))</f>
        <v>22.931229789604366</v>
      </c>
      <c r="BG21" s="2">
        <f t="shared" ref="BG21:BG31" si="51">+SUM(AU21,AV21,AW21,AX21,AY21,AZ21,BA21,BB21,BC21,BD21,BE21)</f>
        <v>62.436641988588221</v>
      </c>
      <c r="BH21" s="8">
        <f t="shared" ref="BH21:BH31" si="52">+SUMSQ(AU21,AV21,AW21,AX21,AY21,AZ21,BA21,BB21,BC21,BD21,BE21)</f>
        <v>1126.5453264301755</v>
      </c>
    </row>
    <row r="22" spans="1:60" x14ac:dyDescent="0.25">
      <c r="A22" s="78" t="s">
        <v>1</v>
      </c>
      <c r="B22" s="69">
        <v>0.230388016448802</v>
      </c>
      <c r="C22" s="69">
        <v>0.23635730385093701</v>
      </c>
      <c r="D22" s="69">
        <v>5.5410144766601298E-2</v>
      </c>
      <c r="E22" s="69">
        <v>0</v>
      </c>
      <c r="F22" s="69">
        <v>0.488511987532044</v>
      </c>
      <c r="G22" s="69">
        <v>-0.278847473938792</v>
      </c>
      <c r="H22" s="69">
        <v>0</v>
      </c>
      <c r="I22" s="69">
        <v>-0.474044948887685</v>
      </c>
      <c r="J22" s="69">
        <v>0</v>
      </c>
      <c r="K22" s="69">
        <v>-0.31742427229208198</v>
      </c>
      <c r="L22" s="69">
        <v>-0.17194325318397799</v>
      </c>
      <c r="M22" s="69">
        <v>0.42486039902543199</v>
      </c>
      <c r="N22" s="69">
        <v>0</v>
      </c>
      <c r="O22" s="69">
        <v>0</v>
      </c>
      <c r="P22" s="69">
        <v>0</v>
      </c>
      <c r="Q22" s="69">
        <v>0</v>
      </c>
      <c r="R22" s="81">
        <v>7.9483326076559696E-12</v>
      </c>
      <c r="S22" s="82">
        <v>5.3211249285053601E-10</v>
      </c>
      <c r="T22" s="62"/>
      <c r="U22" s="62"/>
      <c r="V22" s="62"/>
      <c r="W22" s="62"/>
      <c r="X22" s="62"/>
      <c r="Z22" s="59" t="s">
        <v>35</v>
      </c>
      <c r="AA22" s="15">
        <f t="shared" si="29"/>
        <v>4.3405035357914334</v>
      </c>
      <c r="AB22" s="3">
        <f t="shared" si="29"/>
        <v>4.2308825820363394</v>
      </c>
      <c r="AC22" s="3">
        <f t="shared" si="29"/>
        <v>18.047236732771619</v>
      </c>
      <c r="AD22" s="3">
        <f t="shared" si="30"/>
        <v>2.0470326737568643</v>
      </c>
      <c r="AE22" s="3">
        <f t="shared" si="31"/>
        <v>-3.586189919079215</v>
      </c>
      <c r="AF22" s="3">
        <f t="shared" si="32"/>
        <v>-2.1095045993980817</v>
      </c>
      <c r="AG22" s="3">
        <f t="shared" si="33"/>
        <v>-3.1503576987957533</v>
      </c>
      <c r="AH22" s="3">
        <f t="shared" si="34"/>
        <v>-5.8158722804320071</v>
      </c>
      <c r="AI22" s="3">
        <f t="shared" si="35"/>
        <v>2.3537143077911113</v>
      </c>
      <c r="AJ22" s="3">
        <f t="shared" si="36"/>
        <v>125812550803.01785</v>
      </c>
      <c r="AK22" s="4">
        <f t="shared" si="37"/>
        <v>1879301864.6169767</v>
      </c>
      <c r="AM22" s="15">
        <f t="shared" si="38"/>
        <v>127691852683.99228</v>
      </c>
      <c r="AN22" s="4">
        <f t="shared" si="39"/>
        <v>1.5832329715060302E+22</v>
      </c>
      <c r="AT22" s="59" t="s">
        <v>35</v>
      </c>
      <c r="AU22" s="15">
        <f t="shared" si="40"/>
        <v>1.4679903634540323</v>
      </c>
      <c r="AV22" s="3">
        <f t="shared" si="41"/>
        <v>1.4424106195297119</v>
      </c>
      <c r="AW22" s="3">
        <f t="shared" si="42"/>
        <v>2.8929925834623411</v>
      </c>
      <c r="AX22" s="3">
        <f t="shared" si="43"/>
        <v>0.7163912683284448</v>
      </c>
      <c r="AY22" s="3">
        <f t="shared" si="44"/>
        <v>1.2770903350407816</v>
      </c>
      <c r="AZ22" s="3">
        <f t="shared" si="45"/>
        <v>0.74645313290606174</v>
      </c>
      <c r="BA22" s="3">
        <f t="shared" si="46"/>
        <v>1.1475160015638961</v>
      </c>
      <c r="BB22" s="3">
        <f t="shared" si="47"/>
        <v>1.760590779954331</v>
      </c>
      <c r="BC22" s="3">
        <f t="shared" si="48"/>
        <v>0.85599463689808997</v>
      </c>
      <c r="BD22" s="3">
        <f t="shared" si="49"/>
        <v>25.558058944145785</v>
      </c>
      <c r="BE22" s="4">
        <f t="shared" si="50"/>
        <v>21.35416619621331</v>
      </c>
      <c r="BG22" s="15">
        <f t="shared" si="51"/>
        <v>59.219654861496792</v>
      </c>
      <c r="BH22" s="4">
        <f t="shared" si="52"/>
        <v>1129.6703092579444</v>
      </c>
    </row>
    <row r="23" spans="1:60" x14ac:dyDescent="0.25">
      <c r="A23" s="78" t="s">
        <v>2</v>
      </c>
      <c r="B23" s="69">
        <v>0.231720167341047</v>
      </c>
      <c r="C23" s="69">
        <v>8.3909321241416202E-2</v>
      </c>
      <c r="D23" s="69">
        <v>7.5599593320836406E-2</v>
      </c>
      <c r="E23" s="69">
        <v>0</v>
      </c>
      <c r="F23" s="69">
        <v>0.10726054673193899</v>
      </c>
      <c r="G23" s="69">
        <v>-0.56841730291696302</v>
      </c>
      <c r="H23" s="69">
        <v>0</v>
      </c>
      <c r="I23" s="69">
        <v>2.7849376063273298E-2</v>
      </c>
      <c r="J23" s="69">
        <v>0</v>
      </c>
      <c r="K23" s="69">
        <v>0.41570423754797903</v>
      </c>
      <c r="L23" s="69">
        <v>-0.216344958270696</v>
      </c>
      <c r="M23" s="69">
        <v>-0.42161558513120301</v>
      </c>
      <c r="N23" s="69">
        <v>0</v>
      </c>
      <c r="O23" s="69">
        <v>0</v>
      </c>
      <c r="P23" s="69">
        <v>0</v>
      </c>
      <c r="Q23" s="69">
        <v>0</v>
      </c>
      <c r="R23" s="81">
        <v>6.6207197526521205E-11</v>
      </c>
      <c r="S23" s="82">
        <v>-5.0439641599051899E-10</v>
      </c>
      <c r="T23" s="62"/>
      <c r="U23" s="62"/>
      <c r="V23" s="62"/>
      <c r="W23" s="62"/>
      <c r="X23" s="62"/>
      <c r="Z23" s="59" t="s">
        <v>36</v>
      </c>
      <c r="AA23" s="15">
        <f t="shared" si="29"/>
        <v>4.3155501373697636</v>
      </c>
      <c r="AB23" s="3">
        <f t="shared" si="29"/>
        <v>11.917627090831681</v>
      </c>
      <c r="AC23" s="3">
        <f t="shared" si="29"/>
        <v>13.227584383372399</v>
      </c>
      <c r="AD23" s="3">
        <f t="shared" si="30"/>
        <v>9.3230925113514242</v>
      </c>
      <c r="AE23" s="3">
        <f t="shared" si="31"/>
        <v>-1.7592708646768351</v>
      </c>
      <c r="AF23" s="3">
        <f t="shared" si="32"/>
        <v>35.90744718043296</v>
      </c>
      <c r="AG23" s="3">
        <f t="shared" si="33"/>
        <v>2.405556426122752</v>
      </c>
      <c r="AH23" s="3">
        <f t="shared" si="34"/>
        <v>-4.6222477657592371</v>
      </c>
      <c r="AI23" s="3">
        <f t="shared" si="35"/>
        <v>-2.3718288300201449</v>
      </c>
      <c r="AJ23" s="3">
        <f t="shared" si="36"/>
        <v>15104098003.83744</v>
      </c>
      <c r="AK23" s="4">
        <f t="shared" si="37"/>
        <v>-1982567616.0609293</v>
      </c>
      <c r="AM23" s="15">
        <f t="shared" si="38"/>
        <v>13121530456.120022</v>
      </c>
      <c r="AN23" s="4">
        <f t="shared" si="39"/>
        <v>2.3206435086177966E+20</v>
      </c>
      <c r="AT23" s="59" t="s">
        <v>36</v>
      </c>
      <c r="AU23" s="15">
        <f t="shared" si="40"/>
        <v>1.4622248105847746</v>
      </c>
      <c r="AV23" s="3">
        <f t="shared" si="41"/>
        <v>2.4780185722591281</v>
      </c>
      <c r="AW23" s="3">
        <f t="shared" si="42"/>
        <v>2.5823043751651342</v>
      </c>
      <c r="AX23" s="3">
        <f t="shared" si="43"/>
        <v>2.2324943881819208</v>
      </c>
      <c r="AY23" s="3">
        <f t="shared" si="44"/>
        <v>0.56489944177818263</v>
      </c>
      <c r="AZ23" s="3">
        <f t="shared" si="45"/>
        <v>3.5809447163329367</v>
      </c>
      <c r="BA23" s="3">
        <f t="shared" si="46"/>
        <v>0.87778123901081762</v>
      </c>
      <c r="BB23" s="3">
        <f t="shared" si="47"/>
        <v>1.5308811161617173</v>
      </c>
      <c r="BC23" s="3">
        <f t="shared" si="48"/>
        <v>0.86366131580824534</v>
      </c>
      <c r="BD23" s="3">
        <f t="shared" si="49"/>
        <v>23.43823193493003</v>
      </c>
      <c r="BE23" s="4">
        <f t="shared" si="50"/>
        <v>21.407658617353672</v>
      </c>
      <c r="BG23" s="15">
        <f t="shared" si="51"/>
        <v>61.019100527566565</v>
      </c>
      <c r="BH23" s="4">
        <f t="shared" si="52"/>
        <v>1044.5718524377</v>
      </c>
    </row>
    <row r="24" spans="1:60" x14ac:dyDescent="0.25">
      <c r="A24" s="78" t="s">
        <v>4</v>
      </c>
      <c r="B24" s="69">
        <v>0.22174936009865101</v>
      </c>
      <c r="C24" s="69">
        <v>0.26078942994811599</v>
      </c>
      <c r="D24" s="69">
        <v>-0.58126546515955502</v>
      </c>
      <c r="E24" s="69">
        <v>0</v>
      </c>
      <c r="F24" s="69">
        <v>-0.100603147490249</v>
      </c>
      <c r="G24" s="69">
        <v>3.3232639658173399E-2</v>
      </c>
      <c r="H24" s="69">
        <v>0</v>
      </c>
      <c r="I24" s="69">
        <v>-0.14050011571285401</v>
      </c>
      <c r="J24" s="69">
        <v>0</v>
      </c>
      <c r="K24" s="69">
        <v>0.40642276100674701</v>
      </c>
      <c r="L24" s="69">
        <v>0.38000840965381699</v>
      </c>
      <c r="M24" s="69">
        <v>0.34915221999901902</v>
      </c>
      <c r="N24" s="69">
        <v>0</v>
      </c>
      <c r="O24" s="69">
        <v>0</v>
      </c>
      <c r="P24" s="69">
        <v>0</v>
      </c>
      <c r="Q24" s="69">
        <v>0</v>
      </c>
      <c r="R24" s="81">
        <v>-2.26656254448408E-12</v>
      </c>
      <c r="S24" s="82">
        <v>6.3781112117954996E-10</v>
      </c>
      <c r="T24" s="62"/>
      <c r="U24" s="62"/>
      <c r="V24" s="62"/>
      <c r="W24" s="62"/>
      <c r="X24" s="62"/>
      <c r="Z24" s="59" t="s">
        <v>38</v>
      </c>
      <c r="AA24" s="15">
        <f>1/B24</f>
        <v>4.5095958768725364</v>
      </c>
      <c r="AB24" s="3">
        <f>1/C24</f>
        <v>3.8345112384307516</v>
      </c>
      <c r="AC24" s="3">
        <f>1/D24</f>
        <v>-1.7203843337320996</v>
      </c>
      <c r="AD24" s="3">
        <f t="shared" si="30"/>
        <v>-9.9400468568533142</v>
      </c>
      <c r="AE24" s="3">
        <f t="shared" si="31"/>
        <v>30.090898895961011</v>
      </c>
      <c r="AF24" s="3">
        <f t="shared" si="32"/>
        <v>-7.1174318606522862</v>
      </c>
      <c r="AG24" s="3">
        <f t="shared" si="33"/>
        <v>2.4604921179190526</v>
      </c>
      <c r="AH24" s="3">
        <f t="shared" si="34"/>
        <v>2.6315207100574112</v>
      </c>
      <c r="AI24" s="3">
        <f t="shared" si="35"/>
        <v>2.8640803143190943</v>
      </c>
      <c r="AJ24" s="133">
        <f t="shared" si="36"/>
        <v>-441196737514.96771</v>
      </c>
      <c r="AK24" s="4">
        <f t="shared" si="37"/>
        <v>1567862282.0979166</v>
      </c>
      <c r="AM24" s="15">
        <f t="shared" si="38"/>
        <v>-439628875205.25659</v>
      </c>
      <c r="AN24" s="4">
        <f t="shared" si="39"/>
        <v>1.9465701938598694E+23</v>
      </c>
      <c r="AT24" s="59" t="s">
        <v>38</v>
      </c>
      <c r="AU24" s="15">
        <f t="shared" si="40"/>
        <v>1.5062075434847695</v>
      </c>
      <c r="AV24" s="3">
        <f t="shared" si="41"/>
        <v>1.3440419790910212</v>
      </c>
      <c r="AW24" s="3">
        <f t="shared" si="42"/>
        <v>0.54254771570840754</v>
      </c>
      <c r="AX24" s="3">
        <f t="shared" si="43"/>
        <v>2.2965717346265184</v>
      </c>
      <c r="AY24" s="3">
        <f t="shared" si="44"/>
        <v>3.4042227637737139</v>
      </c>
      <c r="AZ24" s="3">
        <f t="shared" si="45"/>
        <v>1.9625469666296436</v>
      </c>
      <c r="BA24" s="3">
        <f t="shared" si="46"/>
        <v>0.90036137787192583</v>
      </c>
      <c r="BB24" s="3">
        <f t="shared" si="47"/>
        <v>0.96756189583864582</v>
      </c>
      <c r="BC24" s="3">
        <f t="shared" si="48"/>
        <v>1.0522472914143908</v>
      </c>
      <c r="BD24" s="3">
        <f t="shared" si="49"/>
        <v>26.812756729726722</v>
      </c>
      <c r="BE24" s="4">
        <f t="shared" si="50"/>
        <v>21.172978924722624</v>
      </c>
      <c r="BG24" s="15">
        <f t="shared" si="51"/>
        <v>61.962044922888381</v>
      </c>
      <c r="BH24" s="4">
        <f t="shared" si="52"/>
        <v>1195.157043972923</v>
      </c>
    </row>
    <row r="25" spans="1:60" x14ac:dyDescent="0.25">
      <c r="A25" s="78" t="s">
        <v>5</v>
      </c>
      <c r="B25" s="69">
        <v>0.232841513582146</v>
      </c>
      <c r="C25" s="69">
        <v>0.10654960326733701</v>
      </c>
      <c r="D25" s="69">
        <v>-0.10813731835281599</v>
      </c>
      <c r="E25" s="69">
        <v>0</v>
      </c>
      <c r="F25" s="69">
        <v>0.13226184027461099</v>
      </c>
      <c r="G25" s="69">
        <v>6.5152832260102794E-2</v>
      </c>
      <c r="H25" s="69">
        <v>0</v>
      </c>
      <c r="I25" s="69">
        <v>-0.37306635854113401</v>
      </c>
      <c r="J25" s="69">
        <v>0</v>
      </c>
      <c r="K25" s="69">
        <v>4.9182748220843099E-2</v>
      </c>
      <c r="L25" s="69">
        <v>0.334292977246265</v>
      </c>
      <c r="M25" s="69">
        <v>-0.59975913018037597</v>
      </c>
      <c r="N25" s="69">
        <v>0</v>
      </c>
      <c r="O25" s="69">
        <v>0</v>
      </c>
      <c r="P25" s="69">
        <v>0</v>
      </c>
      <c r="Q25" s="69">
        <v>0</v>
      </c>
      <c r="R25" s="81">
        <v>6.65311536829864E-11</v>
      </c>
      <c r="S25" s="82">
        <v>-5.5010481227693801E-10</v>
      </c>
      <c r="T25" s="62"/>
      <c r="U25" s="62"/>
      <c r="V25" s="62"/>
      <c r="W25" s="62"/>
      <c r="X25" s="62"/>
      <c r="Z25" s="59" t="s">
        <v>39</v>
      </c>
      <c r="AA25" s="15">
        <f t="shared" si="29"/>
        <v>4.29476679057578</v>
      </c>
      <c r="AB25" s="3">
        <f t="shared" si="29"/>
        <v>9.3853000793532946</v>
      </c>
      <c r="AC25" s="3">
        <f t="shared" si="29"/>
        <v>-9.2475013735529643</v>
      </c>
      <c r="AD25" s="3">
        <f t="shared" si="30"/>
        <v>7.5607597620275984</v>
      </c>
      <c r="AE25" s="3">
        <f t="shared" si="31"/>
        <v>15.348526922172857</v>
      </c>
      <c r="AF25" s="3">
        <f t="shared" si="32"/>
        <v>-2.6804882753579635</v>
      </c>
      <c r="AG25" s="3">
        <f t="shared" si="33"/>
        <v>20.332332701494121</v>
      </c>
      <c r="AH25" s="3">
        <f t="shared" si="34"/>
        <v>2.9913879981490781</v>
      </c>
      <c r="AI25" s="3">
        <f t="shared" si="35"/>
        <v>-1.6673360182099315</v>
      </c>
      <c r="AJ25" s="3">
        <f t="shared" si="36"/>
        <v>15030552525.285967</v>
      </c>
      <c r="AK25" s="4">
        <f t="shared" si="37"/>
        <v>-1817835397.3325584</v>
      </c>
      <c r="AM25" s="15">
        <f t="shared" si="38"/>
        <v>13212717174.271158</v>
      </c>
      <c r="AN25" s="4">
        <f t="shared" si="39"/>
        <v>2.2922203474717557E+20</v>
      </c>
      <c r="AT25" s="59" t="s">
        <v>39</v>
      </c>
      <c r="AU25" s="15">
        <f t="shared" si="40"/>
        <v>1.4573972560751387</v>
      </c>
      <c r="AV25" s="3">
        <f t="shared" si="41"/>
        <v>2.2391446438856724</v>
      </c>
      <c r="AW25" s="3">
        <f t="shared" si="42"/>
        <v>2.2243533932568171</v>
      </c>
      <c r="AX25" s="3">
        <f t="shared" si="43"/>
        <v>2.022971682764592</v>
      </c>
      <c r="AY25" s="3">
        <f t="shared" si="44"/>
        <v>2.7310195034459523</v>
      </c>
      <c r="AZ25" s="3">
        <f t="shared" si="45"/>
        <v>0.98599897022551186</v>
      </c>
      <c r="BA25" s="3">
        <f t="shared" si="46"/>
        <v>3.0122123628923525</v>
      </c>
      <c r="BB25" s="3">
        <f t="shared" si="47"/>
        <v>1.0957374931166606</v>
      </c>
      <c r="BC25" s="3">
        <f t="shared" si="48"/>
        <v>0.51122715406786723</v>
      </c>
      <c r="BD25" s="3">
        <f t="shared" si="49"/>
        <v>23.433350801531681</v>
      </c>
      <c r="BE25" s="4">
        <f t="shared" si="50"/>
        <v>21.320912288081512</v>
      </c>
      <c r="BG25" s="15">
        <f t="shared" si="51"/>
        <v>61.034325549343762</v>
      </c>
      <c r="BH25" s="4">
        <f t="shared" si="52"/>
        <v>1038.8472472028559</v>
      </c>
    </row>
    <row r="26" spans="1:60" x14ac:dyDescent="0.25">
      <c r="A26" s="78" t="s">
        <v>7</v>
      </c>
      <c r="B26" s="69">
        <v>0.22384633309906499</v>
      </c>
      <c r="C26" s="69">
        <v>0.13723698504398099</v>
      </c>
      <c r="D26" s="69">
        <v>-6.5172577160839407E-2</v>
      </c>
      <c r="E26" s="69">
        <v>0</v>
      </c>
      <c r="F26" s="69">
        <v>0.38165612870615001</v>
      </c>
      <c r="G26" s="69">
        <v>-1.7104640641416199E-2</v>
      </c>
      <c r="H26" s="69">
        <v>0</v>
      </c>
      <c r="I26" s="69">
        <v>0.52710955639444701</v>
      </c>
      <c r="J26" s="69">
        <v>0</v>
      </c>
      <c r="K26" s="69">
        <v>-0.46918770552282002</v>
      </c>
      <c r="L26" s="69">
        <v>0.42783757000815897</v>
      </c>
      <c r="M26" s="69">
        <v>-0.156270551683478</v>
      </c>
      <c r="N26" s="69">
        <v>0</v>
      </c>
      <c r="O26" s="69">
        <v>0</v>
      </c>
      <c r="P26" s="69">
        <v>0</v>
      </c>
      <c r="Q26" s="69">
        <v>0</v>
      </c>
      <c r="R26" s="81">
        <v>3.8531274138900401E-11</v>
      </c>
      <c r="S26" s="82">
        <v>-4.9859931331621601E-11</v>
      </c>
      <c r="T26" s="62"/>
      <c r="U26" s="62"/>
      <c r="V26" s="62"/>
      <c r="W26" s="62"/>
      <c r="X26" s="62"/>
      <c r="Z26" s="59" t="s">
        <v>41</v>
      </c>
      <c r="AA26" s="15">
        <f t="shared" si="29"/>
        <v>4.4673503744974994</v>
      </c>
      <c r="AB26" s="3">
        <f t="shared" si="29"/>
        <v>7.286665469075448</v>
      </c>
      <c r="AC26" s="3">
        <f t="shared" si="29"/>
        <v>-15.343876881408264</v>
      </c>
      <c r="AD26" s="3">
        <f t="shared" si="30"/>
        <v>2.6201596798408389</v>
      </c>
      <c r="AE26" s="3">
        <f t="shared" si="31"/>
        <v>-58.463666145587247</v>
      </c>
      <c r="AF26" s="3">
        <f t="shared" si="32"/>
        <v>1.897138816530352</v>
      </c>
      <c r="AG26" s="3">
        <f t="shared" si="33"/>
        <v>-2.1313431452465088</v>
      </c>
      <c r="AH26" s="3">
        <f t="shared" si="34"/>
        <v>2.3373356388054694</v>
      </c>
      <c r="AI26" s="3">
        <f t="shared" si="35"/>
        <v>-6.3991583137523849</v>
      </c>
      <c r="AJ26" s="3">
        <f t="shared" si="36"/>
        <v>25952944000.635059</v>
      </c>
      <c r="AK26" s="4">
        <f t="shared" si="37"/>
        <v>-20056184862.127785</v>
      </c>
      <c r="AM26" s="15">
        <f t="shared" si="38"/>
        <v>5896759074.7778816</v>
      </c>
      <c r="AN26" s="4">
        <f t="shared" si="39"/>
        <v>1.075805853523943E+21</v>
      </c>
      <c r="AT26" s="59" t="s">
        <v>41</v>
      </c>
      <c r="AU26" s="15">
        <f t="shared" si="40"/>
        <v>1.4967954754922552</v>
      </c>
      <c r="AV26" s="3">
        <f t="shared" si="41"/>
        <v>1.9860460297264881</v>
      </c>
      <c r="AW26" s="3">
        <f t="shared" si="42"/>
        <v>2.7307164942173543</v>
      </c>
      <c r="AX26" s="3">
        <f t="shared" si="43"/>
        <v>0.9632352624199797</v>
      </c>
      <c r="AY26" s="3">
        <f t="shared" si="44"/>
        <v>4.0684054697521441</v>
      </c>
      <c r="AZ26" s="3">
        <f t="shared" si="45"/>
        <v>0.64034686514977746</v>
      </c>
      <c r="BA26" s="3">
        <f t="shared" si="46"/>
        <v>0.75675236560916637</v>
      </c>
      <c r="BB26" s="3">
        <f t="shared" si="47"/>
        <v>0.84901166475896128</v>
      </c>
      <c r="BC26" s="3">
        <f t="shared" si="48"/>
        <v>1.8561664682407808</v>
      </c>
      <c r="BD26" s="3">
        <f t="shared" si="49"/>
        <v>23.979550889088205</v>
      </c>
      <c r="BE26" s="4">
        <f t="shared" si="50"/>
        <v>23.721803415057881</v>
      </c>
      <c r="BG26" s="15">
        <f t="shared" si="51"/>
        <v>63.048830399512994</v>
      </c>
      <c r="BH26" s="4">
        <f t="shared" si="52"/>
        <v>1174.0130444568188</v>
      </c>
    </row>
    <row r="27" spans="1:60" x14ac:dyDescent="0.25">
      <c r="A27" s="78" t="s">
        <v>9</v>
      </c>
      <c r="B27" s="69">
        <v>0.217420661647788</v>
      </c>
      <c r="C27" s="69">
        <v>0.21690153688414501</v>
      </c>
      <c r="D27" s="69">
        <v>-5.3231831639627497E-2</v>
      </c>
      <c r="E27" s="69">
        <v>0</v>
      </c>
      <c r="F27" s="69">
        <v>0.133454661176095</v>
      </c>
      <c r="G27" s="69">
        <v>0.157604600427867</v>
      </c>
      <c r="H27" s="69">
        <v>0</v>
      </c>
      <c r="I27" s="69">
        <v>8.6339190528494203E-2</v>
      </c>
      <c r="J27" s="69">
        <v>0</v>
      </c>
      <c r="K27" s="69">
        <v>1.01714386025838E-2</v>
      </c>
      <c r="L27" s="69">
        <v>-0.52252117040877</v>
      </c>
      <c r="M27" s="69">
        <v>-8.6413004412737804E-2</v>
      </c>
      <c r="N27" s="69">
        <v>0</v>
      </c>
      <c r="O27" s="69">
        <v>0</v>
      </c>
      <c r="P27" s="69">
        <v>0</v>
      </c>
      <c r="Q27" s="69">
        <v>0</v>
      </c>
      <c r="R27" s="81">
        <v>4.0825811645881203E-11</v>
      </c>
      <c r="S27" s="82">
        <v>-1.0121128472302E-10</v>
      </c>
      <c r="T27" s="62"/>
      <c r="U27" s="62"/>
      <c r="V27" s="62"/>
      <c r="W27" s="62"/>
      <c r="X27" s="62"/>
      <c r="Z27" s="59" t="s">
        <v>43</v>
      </c>
      <c r="AA27" s="15">
        <f t="shared" si="29"/>
        <v>4.5993788834106137</v>
      </c>
      <c r="AB27" s="3">
        <f t="shared" si="29"/>
        <v>4.6103868804495205</v>
      </c>
      <c r="AC27" s="3">
        <f t="shared" si="29"/>
        <v>-18.785752231294023</v>
      </c>
      <c r="AD27" s="3">
        <f t="shared" si="30"/>
        <v>7.4931815133866939</v>
      </c>
      <c r="AE27" s="3">
        <f t="shared" si="31"/>
        <v>6.3449924512684728</v>
      </c>
      <c r="AF27" s="3">
        <f t="shared" si="32"/>
        <v>11.582225798954806</v>
      </c>
      <c r="AG27" s="3">
        <f t="shared" si="33"/>
        <v>98.314509782910648</v>
      </c>
      <c r="AH27" s="3">
        <f t="shared" si="34"/>
        <v>-1.9137980557183871</v>
      </c>
      <c r="AI27" s="3">
        <f t="shared" si="35"/>
        <v>-11.572332275633665</v>
      </c>
      <c r="AJ27" s="3">
        <f t="shared" si="36"/>
        <v>24494307882.324417</v>
      </c>
      <c r="AK27" s="4">
        <f t="shared" si="37"/>
        <v>-9880321178.9737816</v>
      </c>
      <c r="AM27" s="15">
        <f t="shared" si="38"/>
        <v>14613986804.02343</v>
      </c>
      <c r="AN27" s="4">
        <f t="shared" si="39"/>
        <v>6.9759186523377789E+20</v>
      </c>
      <c r="AT27" s="59" t="s">
        <v>43</v>
      </c>
      <c r="AU27" s="15">
        <f t="shared" si="40"/>
        <v>1.5259212690327879</v>
      </c>
      <c r="AV27" s="3">
        <f t="shared" si="41"/>
        <v>1.5283117754937061</v>
      </c>
      <c r="AW27" s="3">
        <f t="shared" si="42"/>
        <v>2.9330987224772578</v>
      </c>
      <c r="AX27" s="3">
        <f t="shared" si="43"/>
        <v>2.0139934754830948</v>
      </c>
      <c r="AY27" s="3">
        <f t="shared" si="44"/>
        <v>1.8476659114522427</v>
      </c>
      <c r="AZ27" s="3">
        <f t="shared" si="45"/>
        <v>2.4494716642926138</v>
      </c>
      <c r="BA27" s="3">
        <f t="shared" si="46"/>
        <v>4.5881716234109255</v>
      </c>
      <c r="BB27" s="3">
        <f t="shared" si="47"/>
        <v>0.64908977843523752</v>
      </c>
      <c r="BC27" s="3">
        <f t="shared" si="48"/>
        <v>2.4486171004619108</v>
      </c>
      <c r="BD27" s="3">
        <f t="shared" si="49"/>
        <v>23.921706596170289</v>
      </c>
      <c r="BE27" s="4">
        <f t="shared" si="50"/>
        <v>23.013810856171112</v>
      </c>
      <c r="BG27" s="15">
        <f t="shared" si="51"/>
        <v>66.919858772881184</v>
      </c>
      <c r="BH27" s="4">
        <f t="shared" si="52"/>
        <v>1156.0890898798939</v>
      </c>
    </row>
    <row r="28" spans="1:60" x14ac:dyDescent="0.25">
      <c r="A28" s="78" t="s">
        <v>10</v>
      </c>
      <c r="B28" s="69">
        <v>0.230171179389311</v>
      </c>
      <c r="C28" s="69">
        <v>0.17950537532524599</v>
      </c>
      <c r="D28" s="69">
        <v>-8.5162374546533595E-2</v>
      </c>
      <c r="E28" s="69">
        <v>0</v>
      </c>
      <c r="F28" s="69">
        <v>-0.70341930068755898</v>
      </c>
      <c r="G28" s="69">
        <v>-0.44589106062256301</v>
      </c>
      <c r="H28" s="69">
        <v>0</v>
      </c>
      <c r="I28" s="69">
        <v>1.1885970348050799E-2</v>
      </c>
      <c r="J28" s="69">
        <v>0</v>
      </c>
      <c r="K28" s="69">
        <v>-0.43837177240418301</v>
      </c>
      <c r="L28" s="69">
        <v>-1.5104927168822901E-2</v>
      </c>
      <c r="M28" s="69">
        <v>-5.3903272753035702E-3</v>
      </c>
      <c r="N28" s="69">
        <v>0</v>
      </c>
      <c r="O28" s="69">
        <v>0</v>
      </c>
      <c r="P28" s="69">
        <v>0</v>
      </c>
      <c r="Q28" s="69">
        <v>0</v>
      </c>
      <c r="R28" s="81">
        <v>2.9158861933708901E-11</v>
      </c>
      <c r="S28" s="82">
        <v>1.07354012215279E-10</v>
      </c>
      <c r="T28" s="62"/>
      <c r="U28" s="62"/>
      <c r="V28" s="62"/>
      <c r="W28" s="62"/>
      <c r="X28" s="62"/>
      <c r="Z28" s="59" t="s">
        <v>44</v>
      </c>
      <c r="AA28" s="15">
        <f t="shared" si="29"/>
        <v>4.3445925882345255</v>
      </c>
      <c r="AB28" s="3">
        <f t="shared" si="29"/>
        <v>5.5708638150144463</v>
      </c>
      <c r="AC28" s="3">
        <f t="shared" si="29"/>
        <v>-11.742274746620526</v>
      </c>
      <c r="AD28" s="3">
        <f t="shared" si="30"/>
        <v>-1.4216271845576991</v>
      </c>
      <c r="AE28" s="3">
        <f t="shared" si="31"/>
        <v>-2.2427002654051367</v>
      </c>
      <c r="AF28" s="3">
        <f t="shared" si="32"/>
        <v>84.132802852229204</v>
      </c>
      <c r="AG28" s="3">
        <f t="shared" si="33"/>
        <v>-2.2811687771675007</v>
      </c>
      <c r="AH28" s="3">
        <f t="shared" si="34"/>
        <v>-66.203563170038649</v>
      </c>
      <c r="AI28" s="3">
        <f t="shared" si="35"/>
        <v>-185.51749252436298</v>
      </c>
      <c r="AJ28" s="3">
        <f t="shared" si="36"/>
        <v>34294891284.627159</v>
      </c>
      <c r="AK28" s="4">
        <f t="shared" si="37"/>
        <v>9314975559.5038338</v>
      </c>
      <c r="AM28" s="15">
        <f t="shared" si="38"/>
        <v>43609866668.770424</v>
      </c>
      <c r="AN28" s="4">
        <f t="shared" si="39"/>
        <v>1.2629083378985497E+21</v>
      </c>
      <c r="AT28" s="59" t="s">
        <v>44</v>
      </c>
      <c r="AU28" s="15">
        <f t="shared" si="40"/>
        <v>1.4689319886673475</v>
      </c>
      <c r="AV28" s="3">
        <f t="shared" si="41"/>
        <v>1.7175501254005301</v>
      </c>
      <c r="AW28" s="3">
        <f t="shared" si="42"/>
        <v>2.4631955559903358</v>
      </c>
      <c r="AX28" s="3">
        <f t="shared" si="43"/>
        <v>0.35180212018370122</v>
      </c>
      <c r="AY28" s="3">
        <f t="shared" si="44"/>
        <v>0.80768061549189119</v>
      </c>
      <c r="AZ28" s="3">
        <f t="shared" si="45"/>
        <v>4.4323965367361531</v>
      </c>
      <c r="BA28" s="3">
        <f t="shared" si="46"/>
        <v>0.82468793318549349</v>
      </c>
      <c r="BB28" s="3">
        <f t="shared" si="47"/>
        <v>4.1927342858153116</v>
      </c>
      <c r="BC28" s="3">
        <f t="shared" si="48"/>
        <v>5.2231491769242995</v>
      </c>
      <c r="BD28" s="3">
        <f t="shared" si="49"/>
        <v>24.258262237886175</v>
      </c>
      <c r="BE28" s="4">
        <f t="shared" si="50"/>
        <v>22.954889217218081</v>
      </c>
      <c r="BG28" s="15">
        <f t="shared" si="51"/>
        <v>68.695279793499324</v>
      </c>
      <c r="BH28" s="4">
        <f t="shared" si="52"/>
        <v>1192.5279678147294</v>
      </c>
    </row>
    <row r="29" spans="1:60" x14ac:dyDescent="0.25">
      <c r="A29" s="78" t="s">
        <v>11</v>
      </c>
      <c r="B29" s="69">
        <v>0.23254273551969501</v>
      </c>
      <c r="C29" s="69">
        <v>0.21010270453848201</v>
      </c>
      <c r="D29" s="69">
        <v>6.6867037802696497E-2</v>
      </c>
      <c r="E29" s="69">
        <v>0</v>
      </c>
      <c r="F29" s="69">
        <v>6.1275341156577498E-2</v>
      </c>
      <c r="G29" s="69">
        <v>-9.5336173253134898E-2</v>
      </c>
      <c r="H29" s="69">
        <v>0</v>
      </c>
      <c r="I29" s="69">
        <v>0.56010617544469099</v>
      </c>
      <c r="J29" s="69">
        <v>0</v>
      </c>
      <c r="K29" s="69">
        <v>0.32614481956845098</v>
      </c>
      <c r="L29" s="69">
        <v>-7.8425365275612294E-2</v>
      </c>
      <c r="M29" s="69">
        <v>0.25570436826828502</v>
      </c>
      <c r="N29" s="69">
        <v>0</v>
      </c>
      <c r="O29" s="69">
        <v>0</v>
      </c>
      <c r="P29" s="69">
        <v>0</v>
      </c>
      <c r="Q29" s="69">
        <v>0</v>
      </c>
      <c r="R29" s="81">
        <v>1.7400169022048599E-11</v>
      </c>
      <c r="S29" s="82">
        <v>3.6662766763825999E-10</v>
      </c>
      <c r="T29" s="62"/>
      <c r="U29" s="62"/>
      <c r="V29" s="62"/>
      <c r="W29" s="62"/>
      <c r="X29" s="62"/>
      <c r="Z29" s="59" t="s">
        <v>45</v>
      </c>
      <c r="AA29" s="15">
        <f t="shared" si="29"/>
        <v>4.3002848391078032</v>
      </c>
      <c r="AB29" s="3">
        <f t="shared" si="29"/>
        <v>4.7595769992424914</v>
      </c>
      <c r="AC29" s="3">
        <f t="shared" si="29"/>
        <v>14.955051589853346</v>
      </c>
      <c r="AD29" s="3">
        <f t="shared" si="30"/>
        <v>16.319778578542547</v>
      </c>
      <c r="AE29" s="3">
        <f t="shared" si="31"/>
        <v>-10.489198022924812</v>
      </c>
      <c r="AF29" s="3">
        <f t="shared" si="32"/>
        <v>1.7853757802367729</v>
      </c>
      <c r="AG29" s="3">
        <f t="shared" si="33"/>
        <v>3.0661225934024712</v>
      </c>
      <c r="AH29" s="3">
        <f t="shared" si="34"/>
        <v>-12.750976632186207</v>
      </c>
      <c r="AI29" s="3">
        <f t="shared" si="35"/>
        <v>3.9107661975911183</v>
      </c>
      <c r="AJ29" s="3">
        <f t="shared" si="36"/>
        <v>57470706102.501152</v>
      </c>
      <c r="AK29" s="4">
        <f t="shared" si="37"/>
        <v>2727562833.5466175</v>
      </c>
      <c r="AM29" s="15">
        <f t="shared" si="38"/>
        <v>60198268961.904549</v>
      </c>
      <c r="AN29" s="4">
        <f t="shared" si="39"/>
        <v>3.310321658931008E+21</v>
      </c>
      <c r="AT29" s="59" t="s">
        <v>45</v>
      </c>
      <c r="AU29" s="15">
        <f t="shared" si="40"/>
        <v>1.4586812621586129</v>
      </c>
      <c r="AV29" s="3">
        <f t="shared" si="41"/>
        <v>1.5601587985891789</v>
      </c>
      <c r="AW29" s="3">
        <f t="shared" si="42"/>
        <v>2.7050491417485354</v>
      </c>
      <c r="AX29" s="3">
        <f t="shared" si="43"/>
        <v>2.7923777819526561</v>
      </c>
      <c r="AY29" s="3">
        <f t="shared" si="44"/>
        <v>2.3503459679055405</v>
      </c>
      <c r="AZ29" s="3">
        <f t="shared" si="45"/>
        <v>0.57962891421618579</v>
      </c>
      <c r="BA29" s="3">
        <f t="shared" si="46"/>
        <v>1.1204137644521013</v>
      </c>
      <c r="BB29" s="3">
        <f t="shared" si="47"/>
        <v>2.5456078672737519</v>
      </c>
      <c r="BC29" s="3">
        <f t="shared" si="48"/>
        <v>1.3637333132631242</v>
      </c>
      <c r="BD29" s="3">
        <f t="shared" si="49"/>
        <v>24.774541195844407</v>
      </c>
      <c r="BE29" s="4">
        <f t="shared" si="50"/>
        <v>21.72667431245349</v>
      </c>
      <c r="BG29" s="15">
        <f t="shared" si="51"/>
        <v>62.977212319857578</v>
      </c>
      <c r="BH29" s="4">
        <f t="shared" si="52"/>
        <v>1120.9580899960717</v>
      </c>
    </row>
    <row r="30" spans="1:60" x14ac:dyDescent="0.25">
      <c r="A30" s="78" t="s">
        <v>16</v>
      </c>
      <c r="B30" s="69">
        <v>0.468619571239698</v>
      </c>
      <c r="C30" s="69">
        <v>-0.82301993110170302</v>
      </c>
      <c r="D30" s="69">
        <v>-0.26353292692751101</v>
      </c>
      <c r="E30" s="69">
        <v>0</v>
      </c>
      <c r="F30" s="69">
        <v>6.3843317114502293E-2</v>
      </c>
      <c r="G30" s="69">
        <v>-7.4943235814095094E-2</v>
      </c>
      <c r="H30" s="69">
        <v>0</v>
      </c>
      <c r="I30" s="69">
        <v>3.0803800096320999E-2</v>
      </c>
      <c r="J30" s="69">
        <v>0</v>
      </c>
      <c r="K30" s="69">
        <v>-3.6737981618161601E-2</v>
      </c>
      <c r="L30" s="69">
        <v>-8.5625737960401502E-2</v>
      </c>
      <c r="M30" s="69">
        <v>8.7557054513886706E-2</v>
      </c>
      <c r="N30" s="69">
        <v>0</v>
      </c>
      <c r="O30" s="69">
        <v>0</v>
      </c>
      <c r="P30" s="69">
        <v>0</v>
      </c>
      <c r="Q30" s="69">
        <v>0</v>
      </c>
      <c r="R30" s="81">
        <v>7.2264323314299797E-11</v>
      </c>
      <c r="S30" s="82">
        <v>1.5110003150251E-10</v>
      </c>
      <c r="T30" s="62"/>
      <c r="U30" s="62"/>
      <c r="V30" s="62"/>
      <c r="W30" s="62"/>
      <c r="X30" s="62"/>
      <c r="Z30" s="59" t="s">
        <v>47</v>
      </c>
      <c r="AA30" s="15">
        <f t="shared" ref="AA30:AC31" si="53">1/B30</f>
        <v>2.1339270943263742</v>
      </c>
      <c r="AB30" s="3">
        <f t="shared" si="53"/>
        <v>-1.2150374033608027</v>
      </c>
      <c r="AC30" s="3">
        <f t="shared" si="53"/>
        <v>-3.7945922418835583</v>
      </c>
      <c r="AD30" s="3">
        <f t="shared" si="30"/>
        <v>15.663346536435613</v>
      </c>
      <c r="AE30" s="3">
        <f t="shared" si="31"/>
        <v>-13.343432387688857</v>
      </c>
      <c r="AF30" s="3">
        <f t="shared" si="32"/>
        <v>32.463527125649456</v>
      </c>
      <c r="AG30" s="3">
        <f t="shared" si="33"/>
        <v>-27.219786062107591</v>
      </c>
      <c r="AH30" s="3">
        <f t="shared" si="34"/>
        <v>-11.678731463458572</v>
      </c>
      <c r="AI30" s="3">
        <f t="shared" si="35"/>
        <v>11.421124266365062</v>
      </c>
      <c r="AJ30" s="3">
        <f t="shared" si="36"/>
        <v>13838087096.598026</v>
      </c>
      <c r="AK30" s="4">
        <f t="shared" si="37"/>
        <v>6618132306.5004692</v>
      </c>
      <c r="AM30" s="15">
        <f t="shared" si="38"/>
        <v>20456219407.528839</v>
      </c>
      <c r="AN30" s="4">
        <f t="shared" si="39"/>
        <v>2.3529232971937802E+20</v>
      </c>
      <c r="AT30" s="59" t="s">
        <v>47</v>
      </c>
      <c r="AU30" s="15">
        <f t="shared" si="40"/>
        <v>0.75796398843765733</v>
      </c>
      <c r="AV30" s="3">
        <f t="shared" si="41"/>
        <v>0.19477486097777075</v>
      </c>
      <c r="AW30" s="3">
        <f t="shared" si="42"/>
        <v>1.3335769589308528</v>
      </c>
      <c r="AX30" s="3">
        <f t="shared" si="43"/>
        <v>2.7513233673768158</v>
      </c>
      <c r="AY30" s="3">
        <f t="shared" si="44"/>
        <v>2.5910243078178508</v>
      </c>
      <c r="AZ30" s="3">
        <f t="shared" si="45"/>
        <v>3.480117216862582</v>
      </c>
      <c r="BA30" s="3">
        <f t="shared" si="46"/>
        <v>3.3039441376078482</v>
      </c>
      <c r="BB30" s="3">
        <f t="shared" si="47"/>
        <v>2.457769363921249</v>
      </c>
      <c r="BC30" s="3">
        <f t="shared" si="48"/>
        <v>2.435464646524562</v>
      </c>
      <c r="BD30" s="3">
        <f t="shared" si="49"/>
        <v>23.350690562019558</v>
      </c>
      <c r="BE30" s="4">
        <f t="shared" si="50"/>
        <v>22.613079038162052</v>
      </c>
      <c r="BG30" s="15">
        <f t="shared" si="51"/>
        <v>65.269728448638801</v>
      </c>
      <c r="BH30" s="4">
        <f t="shared" si="52"/>
        <v>1108.279535702796</v>
      </c>
    </row>
    <row r="31" spans="1:60" ht="15.75" thickBot="1" x14ac:dyDescent="0.3">
      <c r="A31" s="78" t="s">
        <v>17</v>
      </c>
      <c r="B31" s="69">
        <v>0.53886433479587204</v>
      </c>
      <c r="C31" s="69">
        <v>1.41223489316215E-2</v>
      </c>
      <c r="D31" s="69">
        <v>0.67468061659778999</v>
      </c>
      <c r="E31" s="69">
        <v>0</v>
      </c>
      <c r="F31" s="69">
        <v>-0.19948958302516301</v>
      </c>
      <c r="G31" s="69">
        <v>0.299565509795651</v>
      </c>
      <c r="H31" s="69">
        <v>0</v>
      </c>
      <c r="I31" s="69">
        <v>-0.12372371337923101</v>
      </c>
      <c r="J31" s="69">
        <v>0</v>
      </c>
      <c r="K31" s="69">
        <v>0.11788672843964</v>
      </c>
      <c r="L31" s="69">
        <v>0.21137193556098</v>
      </c>
      <c r="M31" s="69">
        <v>0.120763803107996</v>
      </c>
      <c r="N31" s="69">
        <v>0</v>
      </c>
      <c r="O31" s="69">
        <v>0</v>
      </c>
      <c r="P31" s="69">
        <v>0</v>
      </c>
      <c r="Q31" s="69">
        <v>0</v>
      </c>
      <c r="R31" s="81">
        <v>6.6827971979012601E-11</v>
      </c>
      <c r="S31" s="82">
        <v>3.6431417907322799E-10</v>
      </c>
      <c r="T31" s="62"/>
      <c r="U31" s="62"/>
      <c r="V31" s="62"/>
      <c r="W31" s="62"/>
      <c r="X31" s="62"/>
      <c r="Z31" s="59" t="s">
        <v>48</v>
      </c>
      <c r="AA31" s="16">
        <f t="shared" si="53"/>
        <v>1.8557546592479746</v>
      </c>
      <c r="AB31" s="5">
        <f t="shared" si="53"/>
        <v>70.809750193956006</v>
      </c>
      <c r="AC31" s="5">
        <f t="shared" si="53"/>
        <v>1.4821827919745154</v>
      </c>
      <c r="AD31" s="5">
        <f t="shared" si="30"/>
        <v>-5.0127930733799921</v>
      </c>
      <c r="AE31" s="5">
        <f t="shared" si="31"/>
        <v>3.338168004327839</v>
      </c>
      <c r="AF31" s="5">
        <f t="shared" si="32"/>
        <v>-8.0825249476214474</v>
      </c>
      <c r="AG31" s="5">
        <f t="shared" si="33"/>
        <v>8.482719074794046</v>
      </c>
      <c r="AH31" s="5">
        <f t="shared" si="34"/>
        <v>4.7309970330072693</v>
      </c>
      <c r="AI31" s="5">
        <f t="shared" si="35"/>
        <v>8.2806269284656882</v>
      </c>
      <c r="AJ31" s="5">
        <f t="shared" si="36"/>
        <v>14963793908.246252</v>
      </c>
      <c r="AK31" s="6">
        <f t="shared" si="37"/>
        <v>2744883557.7684107</v>
      </c>
      <c r="AM31" s="16">
        <f t="shared" si="38"/>
        <v>17708677551.899544</v>
      </c>
      <c r="AN31" s="6">
        <f t="shared" si="39"/>
        <v>2.31449513874175E+20</v>
      </c>
      <c r="AT31" s="59" t="s">
        <v>48</v>
      </c>
      <c r="AU31" s="16">
        <f t="shared" si="40"/>
        <v>0.61829143772123152</v>
      </c>
      <c r="AV31" s="5">
        <f t="shared" si="41"/>
        <v>4.2599967058217869</v>
      </c>
      <c r="AW31" s="5">
        <f t="shared" si="42"/>
        <v>0.3935158606812717</v>
      </c>
      <c r="AX31" s="5">
        <f t="shared" si="43"/>
        <v>1.6119932594282078</v>
      </c>
      <c r="AY31" s="5">
        <f t="shared" si="44"/>
        <v>1.2054221548082718</v>
      </c>
      <c r="AZ31" s="5">
        <f t="shared" si="45"/>
        <v>2.0897043172345802</v>
      </c>
      <c r="BA31" s="5">
        <f t="shared" si="46"/>
        <v>2.138031044020499</v>
      </c>
      <c r="BB31" s="5">
        <f t="shared" si="47"/>
        <v>1.5541359695102115</v>
      </c>
      <c r="BC31" s="5">
        <f t="shared" si="48"/>
        <v>2.1139186815291282</v>
      </c>
      <c r="BD31" s="5">
        <f t="shared" si="49"/>
        <v>23.428899380833208</v>
      </c>
      <c r="BE31" s="6">
        <f t="shared" si="50"/>
        <v>21.733004491251663</v>
      </c>
      <c r="BG31" s="16">
        <f t="shared" si="51"/>
        <v>61.146913302840062</v>
      </c>
      <c r="BH31" s="6">
        <f t="shared" si="52"/>
        <v>1059.7951179044032</v>
      </c>
    </row>
    <row r="32" spans="1:60" ht="15.75" thickBot="1" x14ac:dyDescent="0.3">
      <c r="A32" s="78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70"/>
      <c r="T32" s="62"/>
      <c r="U32" s="62"/>
      <c r="V32" s="62"/>
      <c r="W32" s="62"/>
      <c r="X32" s="62"/>
      <c r="Z32" s="93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T32" s="93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5"/>
      <c r="BH32" s="5"/>
    </row>
    <row r="33" spans="1:61" x14ac:dyDescent="0.25">
      <c r="A33" s="83" t="s">
        <v>24</v>
      </c>
      <c r="B33" s="84">
        <f t="shared" ref="B33:S33" si="54">SUM(B21:B31)</f>
        <v>3.1028023305753347</v>
      </c>
      <c r="C33" s="84">
        <f t="shared" si="54"/>
        <v>0.81719467161030657</v>
      </c>
      <c r="D33" s="84">
        <f t="shared" si="54"/>
        <v>-0.59730069462516344</v>
      </c>
      <c r="E33" s="84">
        <f t="shared" si="54"/>
        <v>0</v>
      </c>
      <c r="F33" s="84">
        <f t="shared" si="54"/>
        <v>0.23694770095973766</v>
      </c>
      <c r="G33" s="84">
        <f t="shared" si="54"/>
        <v>-0.40985149397786502</v>
      </c>
      <c r="H33" s="84">
        <f t="shared" si="54"/>
        <v>0</v>
      </c>
      <c r="I33" s="84">
        <f t="shared" si="54"/>
        <v>0.14466295556877945</v>
      </c>
      <c r="J33" s="84">
        <f t="shared" si="54"/>
        <v>0</v>
      </c>
      <c r="K33" s="84">
        <f t="shared" si="54"/>
        <v>-9.3537646456698639E-2</v>
      </c>
      <c r="L33" s="84">
        <f t="shared" si="54"/>
        <v>-0.12453819530305671</v>
      </c>
      <c r="M33" s="84">
        <f t="shared" si="54"/>
        <v>-0.20808174853587152</v>
      </c>
      <c r="N33" s="84">
        <f t="shared" si="54"/>
        <v>0</v>
      </c>
      <c r="O33" s="84">
        <f t="shared" si="54"/>
        <v>0</v>
      </c>
      <c r="P33" s="84">
        <f t="shared" si="54"/>
        <v>0</v>
      </c>
      <c r="Q33" s="84">
        <f t="shared" si="54"/>
        <v>0</v>
      </c>
      <c r="R33" s="84">
        <f t="shared" si="54"/>
        <v>4.5259934198134833E-10</v>
      </c>
      <c r="S33" s="85">
        <f t="shared" si="54"/>
        <v>8.4382282837212042E-10</v>
      </c>
      <c r="T33" s="62"/>
      <c r="U33" s="62"/>
      <c r="V33" s="62"/>
      <c r="W33" s="62"/>
      <c r="X33" s="62"/>
      <c r="Z33" s="9" t="s">
        <v>24</v>
      </c>
      <c r="AA33" s="10">
        <f t="shared" ref="AA33:AK33" si="55">+SUM(AA21,AA22,AA23,AA24,AA25,AA26,AA27,AA28,AA29,AA30,AA31)</f>
        <v>42.802855437716886</v>
      </c>
      <c r="AB33" s="10">
        <f t="shared" si="55"/>
        <v>126.32557897568435</v>
      </c>
      <c r="AC33" s="10">
        <f t="shared" si="55"/>
        <v>-16.11358895684798</v>
      </c>
      <c r="AD33" s="10">
        <f t="shared" si="55"/>
        <v>36.828408446077816</v>
      </c>
      <c r="AE33" s="10">
        <f t="shared" si="55"/>
        <v>-32.820624378388743</v>
      </c>
      <c r="AF33" s="10">
        <f t="shared" si="55"/>
        <v>231.78378039359058</v>
      </c>
      <c r="AG33" s="10">
        <f t="shared" si="55"/>
        <v>93.922955527022779</v>
      </c>
      <c r="AH33" s="10">
        <f t="shared" si="55"/>
        <v>-92.870711874128247</v>
      </c>
      <c r="AI33" s="10">
        <f t="shared" si="55"/>
        <v>-184.35807463754222</v>
      </c>
      <c r="AJ33" s="10">
        <f t="shared" si="55"/>
        <v>-93897536154.750244</v>
      </c>
      <c r="AK33" s="11">
        <f t="shared" si="55"/>
        <v>-17981365895.101398</v>
      </c>
      <c r="AT33" s="9" t="s">
        <v>24</v>
      </c>
      <c r="AU33" s="10">
        <f t="shared" ref="AU33:BE33" si="56">+SUM(AU21,AU22,AU23,AU24,AU25,AU26,AU27,AU28,AU29,AU30,AU31)</f>
        <v>14.51270514171626</v>
      </c>
      <c r="AV33" s="10">
        <f t="shared" si="56"/>
        <v>20.386544086656311</v>
      </c>
      <c r="AW33" s="10">
        <f t="shared" si="56"/>
        <v>21.961767454017465</v>
      </c>
      <c r="AX33" s="10">
        <f t="shared" si="56"/>
        <v>19.810411071026039</v>
      </c>
      <c r="AY33" s="10">
        <f t="shared" si="56"/>
        <v>21.511106997264157</v>
      </c>
      <c r="AZ33" s="10">
        <f t="shared" si="56"/>
        <v>25.378488151344417</v>
      </c>
      <c r="BA33" s="10">
        <f t="shared" si="56"/>
        <v>20.519290211757955</v>
      </c>
      <c r="BB33" s="10">
        <f t="shared" si="56"/>
        <v>18.549654518880441</v>
      </c>
      <c r="BC33" s="10">
        <f t="shared" si="56"/>
        <v>20.457645847853218</v>
      </c>
      <c r="BD33" s="10">
        <f t="shared" si="56"/>
        <v>266.69177026030763</v>
      </c>
      <c r="BE33" s="11">
        <f t="shared" si="56"/>
        <v>243.95020714628976</v>
      </c>
    </row>
    <row r="34" spans="1:61" ht="15.75" thickBot="1" x14ac:dyDescent="0.3">
      <c r="A34" s="86" t="s">
        <v>25</v>
      </c>
      <c r="B34" s="87">
        <f t="shared" ref="B34:S34" si="57">SUMSQ(B21:B31)</f>
        <v>0.9999999999990814</v>
      </c>
      <c r="C34" s="87">
        <f t="shared" si="57"/>
        <v>0.9999999998644461</v>
      </c>
      <c r="D34" s="87">
        <f t="shared" si="57"/>
        <v>0.9999889926140032</v>
      </c>
      <c r="E34" s="87">
        <f t="shared" si="57"/>
        <v>0</v>
      </c>
      <c r="F34" s="87">
        <f t="shared" si="57"/>
        <v>0.99999385013946995</v>
      </c>
      <c r="G34" s="87">
        <f t="shared" si="57"/>
        <v>0.99996084284028741</v>
      </c>
      <c r="H34" s="87">
        <f t="shared" si="57"/>
        <v>0</v>
      </c>
      <c r="I34" s="87">
        <f t="shared" si="57"/>
        <v>0.99997027315077824</v>
      </c>
      <c r="J34" s="87">
        <f t="shared" si="57"/>
        <v>0</v>
      </c>
      <c r="K34" s="87">
        <f t="shared" si="57"/>
        <v>0.99994666401042154</v>
      </c>
      <c r="L34" s="87">
        <f t="shared" si="57"/>
        <v>0.99759866724440971</v>
      </c>
      <c r="M34" s="87">
        <f t="shared" si="57"/>
        <v>0.99064859381360704</v>
      </c>
      <c r="N34" s="87">
        <f t="shared" si="57"/>
        <v>0</v>
      </c>
      <c r="O34" s="87">
        <f t="shared" si="57"/>
        <v>0</v>
      </c>
      <c r="P34" s="87">
        <f t="shared" si="57"/>
        <v>0</v>
      </c>
      <c r="Q34" s="87">
        <f t="shared" si="57"/>
        <v>0</v>
      </c>
      <c r="R34" s="87">
        <f t="shared" si="57"/>
        <v>2.5288390494928796E-20</v>
      </c>
      <c r="S34" s="88">
        <f t="shared" si="57"/>
        <v>1.573287625149536E-18</v>
      </c>
      <c r="T34" s="62"/>
      <c r="U34" s="62"/>
      <c r="V34" s="62"/>
      <c r="W34" s="62"/>
      <c r="X34" s="62"/>
      <c r="Z34" s="12" t="s">
        <v>25</v>
      </c>
      <c r="AA34" s="13">
        <f t="shared" ref="AA34:AK34" si="58">+SUMSQ(AA21,AA22,AA23,AA24,AA25,AA26,AA27,AA28,AA29,AA30,AA31)</f>
        <v>175.98030894293012</v>
      </c>
      <c r="AB34" s="13">
        <f t="shared" si="58"/>
        <v>5432.6225923986121</v>
      </c>
      <c r="AC34" s="13">
        <f t="shared" si="58"/>
        <v>1565.8013285340733</v>
      </c>
      <c r="AD34" s="13">
        <f t="shared" si="58"/>
        <v>910.14015809352452</v>
      </c>
      <c r="AE34" s="13">
        <f t="shared" si="58"/>
        <v>4923.2664284359535</v>
      </c>
      <c r="AF34" s="13">
        <f t="shared" si="58"/>
        <v>16746.984332883389</v>
      </c>
      <c r="AG34" s="13">
        <f t="shared" si="58"/>
        <v>10973.333082618155</v>
      </c>
      <c r="AH34" s="13">
        <f t="shared" si="58"/>
        <v>4791.102604212605</v>
      </c>
      <c r="AI34" s="13">
        <f t="shared" si="58"/>
        <v>34860.099898552573</v>
      </c>
      <c r="AJ34" s="13">
        <f t="shared" si="58"/>
        <v>2.175189707918505E+23</v>
      </c>
      <c r="AK34" s="14">
        <f t="shared" si="58"/>
        <v>7.413973924304008E+20</v>
      </c>
      <c r="AT34" s="12" t="s">
        <v>25</v>
      </c>
      <c r="AU34" s="13">
        <f t="shared" ref="AU34:BE34" si="59">+SUMSQ(AU21,AU22,AU23,AU24,AU25,AU26,AU27,AU28,AU29,AU30,AU31)</f>
        <v>20.166942001402834</v>
      </c>
      <c r="AV34" s="13">
        <f t="shared" si="59"/>
        <v>47.567831232238447</v>
      </c>
      <c r="AW34" s="13">
        <f t="shared" si="59"/>
        <v>53.004160954909935</v>
      </c>
      <c r="AX34" s="13">
        <f t="shared" si="59"/>
        <v>42.169641897718705</v>
      </c>
      <c r="AY34" s="13">
        <f t="shared" si="59"/>
        <v>55.74599471064203</v>
      </c>
      <c r="AZ34" s="13">
        <f t="shared" si="59"/>
        <v>80.706973552186739</v>
      </c>
      <c r="BA34" s="13">
        <f t="shared" si="59"/>
        <v>54.438368874596421</v>
      </c>
      <c r="BB34" s="13">
        <f t="shared" si="59"/>
        <v>42.133268161907047</v>
      </c>
      <c r="BC34" s="13">
        <f t="shared" si="59"/>
        <v>54.834395615965391</v>
      </c>
      <c r="BD34" s="13">
        <f t="shared" si="59"/>
        <v>6477.6715587922536</v>
      </c>
      <c r="BE34" s="14">
        <f t="shared" si="59"/>
        <v>5418.0154892624896</v>
      </c>
    </row>
    <row r="35" spans="1:61" x14ac:dyDescent="0.25">
      <c r="A35" s="60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</row>
    <row r="36" spans="1:61" x14ac:dyDescent="0.25">
      <c r="A36" s="60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</row>
    <row r="37" spans="1:61" ht="15.75" thickBot="1" x14ac:dyDescent="0.3">
      <c r="A37" s="60"/>
      <c r="B37" s="62" t="s">
        <v>33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</row>
    <row r="38" spans="1:61" ht="15.75" thickBot="1" x14ac:dyDescent="0.3">
      <c r="A38" s="77"/>
      <c r="B38" s="64" t="s">
        <v>0</v>
      </c>
      <c r="C38" s="64" t="s">
        <v>1</v>
      </c>
      <c r="D38" s="64" t="s">
        <v>2</v>
      </c>
      <c r="E38" s="64" t="s">
        <v>3</v>
      </c>
      <c r="F38" s="64" t="s">
        <v>4</v>
      </c>
      <c r="G38" s="64" t="s">
        <v>5</v>
      </c>
      <c r="H38" s="64" t="s">
        <v>6</v>
      </c>
      <c r="I38" s="64" t="s">
        <v>7</v>
      </c>
      <c r="J38" s="64" t="s">
        <v>8</v>
      </c>
      <c r="K38" s="64" t="s">
        <v>9</v>
      </c>
      <c r="L38" s="64" t="s">
        <v>10</v>
      </c>
      <c r="M38" s="64" t="s">
        <v>11</v>
      </c>
      <c r="N38" s="64" t="s">
        <v>12</v>
      </c>
      <c r="O38" s="64" t="s">
        <v>13</v>
      </c>
      <c r="P38" s="64" t="s">
        <v>14</v>
      </c>
      <c r="Q38" s="64" t="s">
        <v>15</v>
      </c>
      <c r="R38" s="64" t="s">
        <v>16</v>
      </c>
      <c r="S38" s="64" t="s">
        <v>17</v>
      </c>
      <c r="T38" s="64" t="s">
        <v>18</v>
      </c>
      <c r="U38" s="64" t="s">
        <v>19</v>
      </c>
      <c r="V38" s="64" t="s">
        <v>20</v>
      </c>
      <c r="W38" s="65" t="s">
        <v>21</v>
      </c>
      <c r="X38" s="62"/>
      <c r="Z38" s="102" t="s">
        <v>54</v>
      </c>
      <c r="AA38" s="91" t="s">
        <v>0</v>
      </c>
      <c r="AB38" s="91" t="s">
        <v>1</v>
      </c>
      <c r="AC38" s="91" t="s">
        <v>2</v>
      </c>
      <c r="AD38" s="91" t="s">
        <v>4</v>
      </c>
      <c r="AE38" s="91" t="s">
        <v>5</v>
      </c>
      <c r="AF38" s="91" t="s">
        <v>7</v>
      </c>
      <c r="AG38" s="91" t="s">
        <v>9</v>
      </c>
      <c r="AH38" s="91" t="s">
        <v>10</v>
      </c>
      <c r="AI38" s="91" t="s">
        <v>11</v>
      </c>
      <c r="AJ38" s="91" t="s">
        <v>16</v>
      </c>
      <c r="AK38" s="91" t="s">
        <v>17</v>
      </c>
      <c r="AL38" s="91" t="s">
        <v>19</v>
      </c>
      <c r="AQ38" s="109" t="s">
        <v>24</v>
      </c>
      <c r="AR38" s="110" t="s">
        <v>25</v>
      </c>
      <c r="AT38" s="101" t="s">
        <v>53</v>
      </c>
      <c r="AU38" s="91" t="s">
        <v>0</v>
      </c>
      <c r="AV38" s="91" t="s">
        <v>1</v>
      </c>
      <c r="AW38" s="91" t="s">
        <v>2</v>
      </c>
      <c r="AX38" s="91" t="s">
        <v>4</v>
      </c>
      <c r="AY38" s="91" t="s">
        <v>5</v>
      </c>
      <c r="AZ38" s="91" t="s">
        <v>7</v>
      </c>
      <c r="BA38" s="91" t="s">
        <v>9</v>
      </c>
      <c r="BB38" s="91" t="s">
        <v>10</v>
      </c>
      <c r="BC38" s="91" t="s">
        <v>11</v>
      </c>
      <c r="BD38" s="91" t="s">
        <v>16</v>
      </c>
      <c r="BE38" s="91" t="s">
        <v>17</v>
      </c>
      <c r="BF38" s="91" t="s">
        <v>19</v>
      </c>
      <c r="BH38" s="107" t="s">
        <v>24</v>
      </c>
      <c r="BI38" s="108" t="s">
        <v>25</v>
      </c>
    </row>
    <row r="39" spans="1:61" x14ac:dyDescent="0.25">
      <c r="A39" s="78" t="s">
        <v>0</v>
      </c>
      <c r="B39" s="89">
        <v>0.226589555312768</v>
      </c>
      <c r="C39" s="89">
        <v>0.159060914909155</v>
      </c>
      <c r="D39" s="89">
        <v>1.5885535335980999E-2</v>
      </c>
      <c r="E39" s="89">
        <v>0</v>
      </c>
      <c r="F39" s="89">
        <v>0.29458161139025002</v>
      </c>
      <c r="G39" s="89">
        <v>-5.0520687780058603E-2</v>
      </c>
      <c r="H39" s="89">
        <v>0</v>
      </c>
      <c r="I39" s="89">
        <v>-0.51794425484151096</v>
      </c>
      <c r="J39" s="89">
        <v>0</v>
      </c>
      <c r="K39" s="89">
        <v>2.15680107701175E-2</v>
      </c>
      <c r="L39" s="89">
        <v>-0.20562636347642399</v>
      </c>
      <c r="M39" s="89">
        <v>0.39179799231539297</v>
      </c>
      <c r="N39" s="89">
        <v>0</v>
      </c>
      <c r="O39" s="89">
        <v>0</v>
      </c>
      <c r="P39" s="89">
        <v>0</v>
      </c>
      <c r="Q39" s="89">
        <v>0</v>
      </c>
      <c r="R39" s="89">
        <v>-1.56631334143299E-9</v>
      </c>
      <c r="S39" s="89">
        <v>2.5282943747229402E-7</v>
      </c>
      <c r="T39" s="89">
        <v>0</v>
      </c>
      <c r="U39" s="89">
        <v>3.7914232135606402E-6</v>
      </c>
      <c r="V39" s="89">
        <v>0</v>
      </c>
      <c r="W39" s="89">
        <v>0</v>
      </c>
      <c r="X39" s="62"/>
      <c r="Z39" s="59" t="s">
        <v>34</v>
      </c>
      <c r="AA39" s="2">
        <f t="shared" ref="AA39:AC47" si="60">1/B39</f>
        <v>4.4132660864251729</v>
      </c>
      <c r="AB39" s="7">
        <f t="shared" si="60"/>
        <v>6.2868995854269629</v>
      </c>
      <c r="AC39" s="7">
        <f t="shared" si="60"/>
        <v>62.950349412209199</v>
      </c>
      <c r="AD39" s="7">
        <f t="shared" ref="AD39:AD50" si="61">1/F39</f>
        <v>3.3946450196962217</v>
      </c>
      <c r="AE39" s="7">
        <f t="shared" ref="AE39:AE50" si="62">1/G39</f>
        <v>-19.793871460212333</v>
      </c>
      <c r="AF39" s="7">
        <f t="shared" ref="AF39:AF50" si="63">1/I39</f>
        <v>-1.9307097060203831</v>
      </c>
      <c r="AG39" s="7">
        <f t="shared" ref="AG39:AG50" si="64">1/K39</f>
        <v>46.364962010567105</v>
      </c>
      <c r="AH39" s="7">
        <f t="shared" ref="AH39:AH50" si="65">1/L39</f>
        <v>-4.8631896372308052</v>
      </c>
      <c r="AI39" s="7">
        <f t="shared" ref="AI39:AI50" si="66">1/M39</f>
        <v>2.5523356924070484</v>
      </c>
      <c r="AJ39" s="7">
        <f t="shared" ref="AJ39:AJ50" si="67">1/R39</f>
        <v>-638441858.05448043</v>
      </c>
      <c r="AK39" s="7">
        <f t="shared" ref="AK39:AK50" si="68">1/S39</f>
        <v>3955235.6323601902</v>
      </c>
      <c r="AL39" s="7">
        <f t="shared" ref="AL39:AL50" si="69">1/U39</f>
        <v>263753.1986467081</v>
      </c>
      <c r="AQ39" s="2">
        <f t="shared" ref="AQ39:AQ50" si="70">+SUM(AA39,AB39,AC39,AD39,AE39,AF39,AG39,AH39,AI39,AJ39,AK39,AL39)</f>
        <v>-634222769.84878659</v>
      </c>
      <c r="AR39" s="8">
        <f t="shared" ref="AR39:AR50" si="71">+SUMSQ(AA39,AB39,AC39,AD39,AE39,AF39,AG39,AH39,AI39,AJ39,AK39,AL39)</f>
        <v>4.0762371957072128E+17</v>
      </c>
      <c r="AT39" s="59" t="s">
        <v>34</v>
      </c>
      <c r="AU39" s="2">
        <f t="shared" ref="AU39:AU50" si="72">+LN(ABS(AA39))</f>
        <v>1.4846150245098249</v>
      </c>
      <c r="AV39" s="7">
        <f t="shared" ref="AV39:AV50" si="73">+LN(ABS(AB39))</f>
        <v>1.8384680374946181</v>
      </c>
      <c r="AW39" s="7">
        <f t="shared" ref="AW39:AW50" si="74">+LN(ABS(AC39))</f>
        <v>4.142346311105757</v>
      </c>
      <c r="AX39" s="7">
        <f t="shared" ref="AX39:AX50" si="75">+LN(ABS(AD39))</f>
        <v>1.2221991958078919</v>
      </c>
      <c r="AY39" s="7">
        <f t="shared" ref="AY39:AY50" si="76">+LN(ABS(AE39))</f>
        <v>2.9853723675771047</v>
      </c>
      <c r="AZ39" s="7">
        <f t="shared" ref="AZ39:AZ50" si="77">+LN(ABS(AF39))</f>
        <v>0.65788765864976506</v>
      </c>
      <c r="BA39" s="7">
        <f t="shared" ref="BA39:BA50" si="78">+LN(ABS(AG39))</f>
        <v>3.8365440448960273</v>
      </c>
      <c r="BB39" s="7">
        <f t="shared" ref="BB39:BB50" si="79">+LN(ABS(AH39))</f>
        <v>1.5816945265961009</v>
      </c>
      <c r="BC39" s="7">
        <f t="shared" ref="BC39:BC50" si="80">+LN(ABS(AI39))</f>
        <v>0.93700889774364915</v>
      </c>
      <c r="BD39" s="7">
        <f t="shared" ref="BD39:BD50" si="81">+LN(ABS(AJ39))</f>
        <v>20.27454116907839</v>
      </c>
      <c r="BE39" s="7">
        <f t="shared" ref="BE39:BE50" si="82">+LN(ABS(AK39))</f>
        <v>15.190550735755616</v>
      </c>
      <c r="BF39" s="7">
        <f t="shared" ref="BF39:BF50" si="83">+LN(ABS(AL39))</f>
        <v>12.482769091269333</v>
      </c>
      <c r="BH39" s="2">
        <f t="shared" ref="BH39:BH50" si="84">+SUM(AU39,AV39,AW39,AX39,AY39,AZ39,BA39,BB39,BC39,BD39,BE39,BF39)</f>
        <v>66.633997060484077</v>
      </c>
      <c r="BI39" s="8">
        <f t="shared" ref="BI39:BI50" si="85">+SUMSQ(AU39,AV39,AW39,AX39,AY39,AZ39,BA39,BB39,BC39,BD39,BE39,BF39)</f>
        <v>849.31030359226224</v>
      </c>
    </row>
    <row r="40" spans="1:61" x14ac:dyDescent="0.25">
      <c r="A40" s="78" t="s">
        <v>1</v>
      </c>
      <c r="B40" s="89">
        <v>0.19004312917322699</v>
      </c>
      <c r="C40" s="89">
        <v>0.19495699566939001</v>
      </c>
      <c r="D40" s="89">
        <v>0.27890716707782598</v>
      </c>
      <c r="E40" s="89">
        <v>0</v>
      </c>
      <c r="F40" s="89">
        <v>3.9695432785479101E-2</v>
      </c>
      <c r="G40" s="89">
        <v>0.41211128448230899</v>
      </c>
      <c r="H40" s="89">
        <v>0</v>
      </c>
      <c r="I40" s="89">
        <v>0.33041274810492599</v>
      </c>
      <c r="J40" s="89">
        <v>0</v>
      </c>
      <c r="K40" s="89">
        <v>-0.48827259311278898</v>
      </c>
      <c r="L40" s="89">
        <v>-0.286827068069272</v>
      </c>
      <c r="M40" s="89">
        <v>0.13276815523583599</v>
      </c>
      <c r="N40" s="89">
        <v>0</v>
      </c>
      <c r="O40" s="89">
        <v>0</v>
      </c>
      <c r="P40" s="89">
        <v>0</v>
      </c>
      <c r="Q40" s="89">
        <v>0</v>
      </c>
      <c r="R40" s="89">
        <v>-4.8907079801096397E-10</v>
      </c>
      <c r="S40" s="89">
        <v>6.7938945410177395E-8</v>
      </c>
      <c r="T40" s="89">
        <v>0</v>
      </c>
      <c r="U40" s="89">
        <v>1.21488098143757E-6</v>
      </c>
      <c r="V40" s="89">
        <v>0</v>
      </c>
      <c r="W40" s="89">
        <v>0</v>
      </c>
      <c r="X40" s="62"/>
      <c r="Z40" s="59" t="s">
        <v>35</v>
      </c>
      <c r="AA40" s="15">
        <f t="shared" si="60"/>
        <v>5.261963451930356</v>
      </c>
      <c r="AB40" s="3">
        <f t="shared" si="60"/>
        <v>5.1293363265394687</v>
      </c>
      <c r="AC40" s="3">
        <f t="shared" si="60"/>
        <v>3.5854223843626114</v>
      </c>
      <c r="AD40" s="3">
        <f t="shared" si="61"/>
        <v>25.191815023258993</v>
      </c>
      <c r="AE40" s="3">
        <f t="shared" si="62"/>
        <v>2.4265290411937936</v>
      </c>
      <c r="AF40" s="3">
        <f t="shared" si="63"/>
        <v>3.0265176078570661</v>
      </c>
      <c r="AG40" s="3">
        <f t="shared" si="64"/>
        <v>-2.0480363102604122</v>
      </c>
      <c r="AH40" s="3">
        <f t="shared" si="65"/>
        <v>-3.4864213016272529</v>
      </c>
      <c r="AI40" s="3">
        <f t="shared" si="66"/>
        <v>7.5319265995953675</v>
      </c>
      <c r="AJ40" s="3">
        <f t="shared" si="67"/>
        <v>-2044693741.8201404</v>
      </c>
      <c r="AK40" s="3">
        <f t="shared" si="68"/>
        <v>14719098.066102715</v>
      </c>
      <c r="AL40" s="3">
        <f t="shared" si="69"/>
        <v>823125.89898040786</v>
      </c>
      <c r="AQ40" s="15">
        <f t="shared" si="70"/>
        <v>-2029151471.2360044</v>
      </c>
      <c r="AR40" s="4">
        <f t="shared" si="71"/>
        <v>4.1809898272225731E+18</v>
      </c>
      <c r="AT40" s="59" t="s">
        <v>35</v>
      </c>
      <c r="AU40" s="15">
        <f t="shared" si="72"/>
        <v>1.6605042369327019</v>
      </c>
      <c r="AV40" s="3">
        <f t="shared" si="73"/>
        <v>1.6349762797685847</v>
      </c>
      <c r="AW40" s="3">
        <f t="shared" si="74"/>
        <v>1.2768762870172525</v>
      </c>
      <c r="AX40" s="3">
        <f t="shared" si="75"/>
        <v>3.2265191410938918</v>
      </c>
      <c r="AY40" s="3">
        <f t="shared" si="76"/>
        <v>0.88646185813843059</v>
      </c>
      <c r="AZ40" s="3">
        <f t="shared" si="77"/>
        <v>1.1074126542269702</v>
      </c>
      <c r="BA40" s="3">
        <f t="shared" si="78"/>
        <v>0.71688143663943538</v>
      </c>
      <c r="BB40" s="3">
        <f t="shared" si="79"/>
        <v>1.2488757951101739</v>
      </c>
      <c r="BC40" s="3">
        <f t="shared" si="80"/>
        <v>2.0191508656060737</v>
      </c>
      <c r="BD40" s="3">
        <f t="shared" si="81"/>
        <v>21.438513855724949</v>
      </c>
      <c r="BE40" s="3">
        <f t="shared" si="82"/>
        <v>16.504656396704519</v>
      </c>
      <c r="BF40" s="3">
        <f t="shared" si="83"/>
        <v>13.620864443634479</v>
      </c>
      <c r="BH40" s="15">
        <f t="shared" si="84"/>
        <v>65.341693250597459</v>
      </c>
      <c r="BI40" s="4">
        <f t="shared" si="85"/>
        <v>943.17552526028999</v>
      </c>
    </row>
    <row r="41" spans="1:61" x14ac:dyDescent="0.25">
      <c r="A41" s="78" t="s">
        <v>2</v>
      </c>
      <c r="B41" s="89">
        <v>0.191077280102741</v>
      </c>
      <c r="C41" s="89">
        <v>4.31387957902808E-2</v>
      </c>
      <c r="D41" s="89">
        <v>0.311815206460757</v>
      </c>
      <c r="E41" s="89">
        <v>0</v>
      </c>
      <c r="F41" s="89">
        <v>3.73554634998369E-2</v>
      </c>
      <c r="G41" s="89">
        <v>-4.6321647678985001E-2</v>
      </c>
      <c r="H41" s="89">
        <v>0</v>
      </c>
      <c r="I41" s="89">
        <v>0.38170569634166202</v>
      </c>
      <c r="J41" s="89">
        <v>0</v>
      </c>
      <c r="K41" s="89">
        <v>3.3465548817582902E-2</v>
      </c>
      <c r="L41" s="89">
        <v>0.344300531256367</v>
      </c>
      <c r="M41" s="89">
        <v>-0.21966988708211399</v>
      </c>
      <c r="N41" s="89">
        <v>0</v>
      </c>
      <c r="O41" s="89">
        <v>0</v>
      </c>
      <c r="P41" s="89">
        <v>0</v>
      </c>
      <c r="Q41" s="89">
        <v>0</v>
      </c>
      <c r="R41" s="89">
        <v>8.8750539142700599E-10</v>
      </c>
      <c r="S41" s="89">
        <v>-1.64699425904641E-7</v>
      </c>
      <c r="T41" s="89">
        <v>0</v>
      </c>
      <c r="U41" s="89">
        <v>-2.0061090901845701E-6</v>
      </c>
      <c r="V41" s="89">
        <v>0</v>
      </c>
      <c r="W41" s="89">
        <v>0</v>
      </c>
      <c r="X41" s="62"/>
      <c r="Z41" s="59" t="s">
        <v>36</v>
      </c>
      <c r="AA41" s="15">
        <f t="shared" si="60"/>
        <v>5.2334845852018965</v>
      </c>
      <c r="AB41" s="3">
        <f t="shared" si="60"/>
        <v>23.180990143106886</v>
      </c>
      <c r="AC41" s="3">
        <f t="shared" si="60"/>
        <v>3.2070276858862989</v>
      </c>
      <c r="AD41" s="3">
        <f t="shared" si="61"/>
        <v>26.769845862155243</v>
      </c>
      <c r="AE41" s="3">
        <f t="shared" si="62"/>
        <v>-21.588178532208723</v>
      </c>
      <c r="AF41" s="3">
        <f t="shared" si="63"/>
        <v>2.6198194304779441</v>
      </c>
      <c r="AG41" s="3">
        <f t="shared" si="64"/>
        <v>29.881476184684498</v>
      </c>
      <c r="AH41" s="3">
        <f t="shared" si="65"/>
        <v>2.904439317450247</v>
      </c>
      <c r="AI41" s="3">
        <f t="shared" si="66"/>
        <v>-4.5522853099396077</v>
      </c>
      <c r="AJ41" s="3">
        <f t="shared" si="67"/>
        <v>1126753718.5234623</v>
      </c>
      <c r="AK41" s="3">
        <f t="shared" si="68"/>
        <v>-6071666.5799368853</v>
      </c>
      <c r="AL41" s="3">
        <f t="shared" si="69"/>
        <v>-498477.37837028393</v>
      </c>
      <c r="AQ41" s="15">
        <f t="shared" si="70"/>
        <v>1120183642.2217743</v>
      </c>
      <c r="AR41" s="4">
        <f t="shared" si="71"/>
        <v>1.2696110558212068E+18</v>
      </c>
      <c r="AT41" s="59" t="s">
        <v>36</v>
      </c>
      <c r="AU41" s="15">
        <f t="shared" si="72"/>
        <v>1.6550773248994441</v>
      </c>
      <c r="AV41" s="3">
        <f t="shared" si="73"/>
        <v>3.1433325524051479</v>
      </c>
      <c r="AW41" s="3">
        <f t="shared" si="74"/>
        <v>1.1653445536286338</v>
      </c>
      <c r="AX41" s="3">
        <f t="shared" si="75"/>
        <v>3.2872760996582038</v>
      </c>
      <c r="AY41" s="3">
        <f t="shared" si="76"/>
        <v>3.0721458746966639</v>
      </c>
      <c r="AZ41" s="3">
        <f t="shared" si="77"/>
        <v>0.96310539573302945</v>
      </c>
      <c r="BA41" s="3">
        <f t="shared" si="78"/>
        <v>3.3972387628155252</v>
      </c>
      <c r="BB41" s="3">
        <f t="shared" si="79"/>
        <v>1.0662403656345887</v>
      </c>
      <c r="BC41" s="3">
        <f t="shared" si="80"/>
        <v>1.5156293727903443</v>
      </c>
      <c r="BD41" s="3">
        <f t="shared" si="81"/>
        <v>20.842606519750099</v>
      </c>
      <c r="BE41" s="3">
        <f t="shared" si="82"/>
        <v>15.619143685472347</v>
      </c>
      <c r="BF41" s="3">
        <f t="shared" si="83"/>
        <v>13.119313487956729</v>
      </c>
      <c r="BH41" s="15">
        <f t="shared" si="84"/>
        <v>68.846453995440754</v>
      </c>
      <c r="BI41" s="4">
        <f t="shared" si="85"/>
        <v>900.61319937356109</v>
      </c>
    </row>
    <row r="42" spans="1:61" x14ac:dyDescent="0.25">
      <c r="A42" s="78" t="s">
        <v>4</v>
      </c>
      <c r="B42" s="89">
        <v>0.18298320912128199</v>
      </c>
      <c r="C42" s="89">
        <v>0.22939089525324899</v>
      </c>
      <c r="D42" s="89">
        <v>-2.6953711851420599E-3</v>
      </c>
      <c r="E42" s="89">
        <v>0</v>
      </c>
      <c r="F42" s="89">
        <v>0.58351659276560996</v>
      </c>
      <c r="G42" s="89">
        <v>-0.118587885659603</v>
      </c>
      <c r="H42" s="89">
        <v>0</v>
      </c>
      <c r="I42" s="89">
        <v>-8.4616634871437696E-2</v>
      </c>
      <c r="J42" s="89">
        <v>0</v>
      </c>
      <c r="K42" s="89">
        <v>-0.133654877825299</v>
      </c>
      <c r="L42" s="89">
        <v>0.45824517463479703</v>
      </c>
      <c r="M42" s="89">
        <v>-8.9479633219746293E-2</v>
      </c>
      <c r="N42" s="89">
        <v>0</v>
      </c>
      <c r="O42" s="89">
        <v>0</v>
      </c>
      <c r="P42" s="89">
        <v>0</v>
      </c>
      <c r="Q42" s="89">
        <v>0</v>
      </c>
      <c r="R42" s="89">
        <v>1.70431186382154E-10</v>
      </c>
      <c r="S42" s="89">
        <v>-1.9707868917115799E-8</v>
      </c>
      <c r="T42" s="89">
        <v>0</v>
      </c>
      <c r="U42" s="89">
        <v>-6.3555652017948801E-7</v>
      </c>
      <c r="V42" s="89">
        <v>0</v>
      </c>
      <c r="W42" s="89">
        <v>0</v>
      </c>
      <c r="X42" s="62"/>
      <c r="Z42" s="59" t="s">
        <v>38</v>
      </c>
      <c r="AA42" s="15">
        <f t="shared" si="60"/>
        <v>5.4649823052190332</v>
      </c>
      <c r="AB42" s="3">
        <f t="shared" si="60"/>
        <v>4.3593709283709527</v>
      </c>
      <c r="AC42" s="3">
        <f t="shared" si="60"/>
        <v>-371.00641481677593</v>
      </c>
      <c r="AD42" s="3">
        <f t="shared" si="61"/>
        <v>1.7137473250939503</v>
      </c>
      <c r="AE42" s="3">
        <f t="shared" si="62"/>
        <v>-8.4325645443280752</v>
      </c>
      <c r="AF42" s="3">
        <f t="shared" si="63"/>
        <v>-11.818007198222315</v>
      </c>
      <c r="AG42" s="3">
        <f t="shared" si="64"/>
        <v>-7.4819566354106826</v>
      </c>
      <c r="AH42" s="3">
        <f t="shared" si="65"/>
        <v>2.1822379271030181</v>
      </c>
      <c r="AI42" s="3">
        <f t="shared" si="66"/>
        <v>-11.175727526108375</v>
      </c>
      <c r="AJ42" s="3">
        <f t="shared" si="67"/>
        <v>5867470744.2200308</v>
      </c>
      <c r="AK42" s="3">
        <f t="shared" si="68"/>
        <v>-50741153.404543124</v>
      </c>
      <c r="AL42" s="3">
        <f t="shared" si="69"/>
        <v>-1573424.185338527</v>
      </c>
      <c r="AQ42" s="15">
        <f t="shared" si="70"/>
        <v>5815155770.4358168</v>
      </c>
      <c r="AR42" s="4">
        <f t="shared" si="71"/>
        <v>3.4429790074590593E+19</v>
      </c>
      <c r="AT42" s="59" t="s">
        <v>38</v>
      </c>
      <c r="AU42" s="15">
        <f t="shared" si="72"/>
        <v>1.6983608837859376</v>
      </c>
      <c r="AV42" s="3">
        <f t="shared" si="73"/>
        <v>1.4723277644674977</v>
      </c>
      <c r="AW42" s="3">
        <f t="shared" si="74"/>
        <v>5.9162193530692102</v>
      </c>
      <c r="AX42" s="3">
        <f t="shared" si="75"/>
        <v>0.53868239104354121</v>
      </c>
      <c r="AY42" s="3">
        <f t="shared" si="76"/>
        <v>2.1321009421583592</v>
      </c>
      <c r="AZ42" s="3">
        <f t="shared" si="77"/>
        <v>2.4696244020130176</v>
      </c>
      <c r="BA42" s="3">
        <f t="shared" si="78"/>
        <v>2.0124943400538635</v>
      </c>
      <c r="BB42" s="3">
        <f t="shared" si="79"/>
        <v>0.78035092230183967</v>
      </c>
      <c r="BC42" s="3">
        <f t="shared" si="80"/>
        <v>2.4137442413879846</v>
      </c>
      <c r="BD42" s="3">
        <f t="shared" si="81"/>
        <v>22.492689499604595</v>
      </c>
      <c r="BE42" s="3">
        <f t="shared" si="82"/>
        <v>17.74224784353931</v>
      </c>
      <c r="BF42" s="3">
        <f t="shared" si="83"/>
        <v>14.26876481214501</v>
      </c>
      <c r="BH42" s="15">
        <f t="shared" si="84"/>
        <v>73.937607395570168</v>
      </c>
      <c r="BI42" s="4">
        <f t="shared" si="85"/>
        <v>1085.7802390292434</v>
      </c>
    </row>
    <row r="43" spans="1:61" x14ac:dyDescent="0.25">
      <c r="A43" s="78" t="s">
        <v>5</v>
      </c>
      <c r="B43" s="89">
        <v>0.19206196782330201</v>
      </c>
      <c r="C43" s="89">
        <v>7.3530295334259893E-2</v>
      </c>
      <c r="D43" s="89">
        <v>0.117750889154597</v>
      </c>
      <c r="E43" s="89">
        <v>0</v>
      </c>
      <c r="F43" s="89">
        <v>0.13935823091115701</v>
      </c>
      <c r="G43" s="89">
        <v>0.127416406384641</v>
      </c>
      <c r="H43" s="89">
        <v>0</v>
      </c>
      <c r="I43" s="89">
        <v>-5.9970921281088399E-2</v>
      </c>
      <c r="J43" s="89">
        <v>0</v>
      </c>
      <c r="K43" s="89">
        <v>-0.37162194585549202</v>
      </c>
      <c r="L43" s="89">
        <v>7.7942387596328294E-2</v>
      </c>
      <c r="M43" s="89">
        <v>-0.25443085511073399</v>
      </c>
      <c r="N43" s="89">
        <v>0</v>
      </c>
      <c r="O43" s="89">
        <v>0</v>
      </c>
      <c r="P43" s="89">
        <v>0</v>
      </c>
      <c r="Q43" s="89">
        <v>0</v>
      </c>
      <c r="R43" s="89">
        <v>9.7800278760591406E-10</v>
      </c>
      <c r="S43" s="89">
        <v>-1.65637365324245E-7</v>
      </c>
      <c r="T43" s="89">
        <v>0</v>
      </c>
      <c r="U43" s="89">
        <v>-2.6817967502916899E-6</v>
      </c>
      <c r="V43" s="89">
        <v>0</v>
      </c>
      <c r="W43" s="89">
        <v>0</v>
      </c>
      <c r="X43" s="62"/>
      <c r="Z43" s="59" t="s">
        <v>39</v>
      </c>
      <c r="AA43" s="15">
        <f t="shared" si="60"/>
        <v>5.2066528909044871</v>
      </c>
      <c r="AB43" s="3">
        <f t="shared" si="60"/>
        <v>13.599836576939071</v>
      </c>
      <c r="AC43" s="3">
        <f t="shared" si="60"/>
        <v>8.4925048734628596</v>
      </c>
      <c r="AD43" s="3">
        <f t="shared" si="61"/>
        <v>7.1757512524503504</v>
      </c>
      <c r="AE43" s="3">
        <f t="shared" si="62"/>
        <v>7.8482828732528267</v>
      </c>
      <c r="AF43" s="3">
        <f t="shared" si="63"/>
        <v>-16.674748005169402</v>
      </c>
      <c r="AG43" s="3">
        <f t="shared" si="64"/>
        <v>-2.6909067431363636</v>
      </c>
      <c r="AH43" s="3">
        <f t="shared" si="65"/>
        <v>12.829989314403655</v>
      </c>
      <c r="AI43" s="3">
        <f t="shared" si="66"/>
        <v>-3.9303409154710329</v>
      </c>
      <c r="AJ43" s="3">
        <f t="shared" si="67"/>
        <v>1022491973.1036081</v>
      </c>
      <c r="AK43" s="3">
        <f t="shared" si="68"/>
        <v>-6037285.1140347496</v>
      </c>
      <c r="AL43" s="3">
        <f t="shared" si="69"/>
        <v>-372884.33580629603</v>
      </c>
      <c r="AQ43" s="15">
        <f t="shared" si="70"/>
        <v>1016081835.5107893</v>
      </c>
      <c r="AR43" s="4">
        <f t="shared" si="71"/>
        <v>1.0455264229155867E+18</v>
      </c>
      <c r="AT43" s="59" t="s">
        <v>39</v>
      </c>
      <c r="AU43" s="15">
        <f t="shared" si="72"/>
        <v>1.6499372099469378</v>
      </c>
      <c r="AV43" s="3">
        <f t="shared" si="73"/>
        <v>2.61005777626827</v>
      </c>
      <c r="AW43" s="3">
        <f t="shared" si="74"/>
        <v>2.1391839949073517</v>
      </c>
      <c r="AX43" s="3">
        <f t="shared" si="75"/>
        <v>1.9707074603388501</v>
      </c>
      <c r="AY43" s="3">
        <f t="shared" si="76"/>
        <v>2.0602947656059531</v>
      </c>
      <c r="AZ43" s="3">
        <f t="shared" si="77"/>
        <v>2.8138954795537288</v>
      </c>
      <c r="BA43" s="3">
        <f t="shared" si="78"/>
        <v>0.9898782160481554</v>
      </c>
      <c r="BB43" s="3">
        <f t="shared" si="79"/>
        <v>2.5517853457669997</v>
      </c>
      <c r="BC43" s="3">
        <f t="shared" si="80"/>
        <v>1.3687261690580659</v>
      </c>
      <c r="BD43" s="3">
        <f t="shared" si="81"/>
        <v>20.745508595584997</v>
      </c>
      <c r="BE43" s="3">
        <f t="shared" si="82"/>
        <v>15.613464984431257</v>
      </c>
      <c r="BF43" s="3">
        <f t="shared" si="83"/>
        <v>12.82902355886546</v>
      </c>
      <c r="BH43" s="15">
        <f t="shared" si="84"/>
        <v>67.342463556376032</v>
      </c>
      <c r="BI43" s="4">
        <f t="shared" si="85"/>
        <v>878.26245258438428</v>
      </c>
    </row>
    <row r="44" spans="1:61" x14ac:dyDescent="0.25">
      <c r="A44" s="78" t="s">
        <v>7</v>
      </c>
      <c r="B44" s="89">
        <v>0.18465389299159499</v>
      </c>
      <c r="C44" s="89">
        <v>0.10475517345767101</v>
      </c>
      <c r="D44" s="89">
        <v>0.12768644698763201</v>
      </c>
      <c r="E44" s="89">
        <v>0</v>
      </c>
      <c r="F44" s="89">
        <v>0.102163834964751</v>
      </c>
      <c r="G44" s="89">
        <v>0.38135404540947598</v>
      </c>
      <c r="H44" s="89">
        <v>0</v>
      </c>
      <c r="I44" s="89">
        <v>0.19390700149221901</v>
      </c>
      <c r="J44" s="89">
        <v>0</v>
      </c>
      <c r="K44" s="89">
        <v>0.50616342332869702</v>
      </c>
      <c r="L44" s="89">
        <v>-0.373673866572441</v>
      </c>
      <c r="M44" s="89">
        <v>-0.149174613362444</v>
      </c>
      <c r="N44" s="89">
        <v>0</v>
      </c>
      <c r="O44" s="89">
        <v>0</v>
      </c>
      <c r="P44" s="89">
        <v>0</v>
      </c>
      <c r="Q44" s="89">
        <v>0</v>
      </c>
      <c r="R44" s="89">
        <v>7.8517735476143199E-10</v>
      </c>
      <c r="S44" s="89">
        <v>-1.5389774713196501E-7</v>
      </c>
      <c r="T44" s="89">
        <v>0</v>
      </c>
      <c r="U44" s="89">
        <v>-1.9556721070477099E-6</v>
      </c>
      <c r="V44" s="89">
        <v>0</v>
      </c>
      <c r="W44" s="89">
        <v>0</v>
      </c>
      <c r="X44" s="62"/>
      <c r="Z44" s="59" t="s">
        <v>41</v>
      </c>
      <c r="AA44" s="15">
        <f t="shared" si="60"/>
        <v>5.4155370558340605</v>
      </c>
      <c r="AB44" s="3">
        <f t="shared" si="60"/>
        <v>9.5460679123792911</v>
      </c>
      <c r="AC44" s="3">
        <f t="shared" si="60"/>
        <v>7.831684752704116</v>
      </c>
      <c r="AD44" s="3">
        <f t="shared" si="61"/>
        <v>9.7881995164436049</v>
      </c>
      <c r="AE44" s="3">
        <f t="shared" si="62"/>
        <v>2.6222351959745378</v>
      </c>
      <c r="AF44" s="3">
        <f t="shared" si="63"/>
        <v>5.1571113590765698</v>
      </c>
      <c r="AG44" s="3">
        <f t="shared" si="64"/>
        <v>1.9756465084412291</v>
      </c>
      <c r="AH44" s="3">
        <f t="shared" si="65"/>
        <v>-2.6761304160031174</v>
      </c>
      <c r="AI44" s="3">
        <f t="shared" si="66"/>
        <v>-6.7035534898309894</v>
      </c>
      <c r="AJ44" s="3">
        <f t="shared" si="67"/>
        <v>1273597606.8793268</v>
      </c>
      <c r="AK44" s="3">
        <f t="shared" si="68"/>
        <v>-6497820.9144446738</v>
      </c>
      <c r="AL44" s="3">
        <f t="shared" si="69"/>
        <v>-511333.16080761811</v>
      </c>
      <c r="AQ44" s="15">
        <f t="shared" si="70"/>
        <v>1266588485.7608728</v>
      </c>
      <c r="AR44" s="4">
        <f t="shared" si="71"/>
        <v>1.622093347386986E+18</v>
      </c>
      <c r="AT44" s="59" t="s">
        <v>41</v>
      </c>
      <c r="AU44" s="15">
        <f t="shared" si="72"/>
        <v>1.6892720548210822</v>
      </c>
      <c r="AV44" s="3">
        <f t="shared" si="73"/>
        <v>2.2561293327820833</v>
      </c>
      <c r="AW44" s="3">
        <f t="shared" si="74"/>
        <v>2.0581776532311977</v>
      </c>
      <c r="AX44" s="3">
        <f t="shared" si="75"/>
        <v>2.2811775291531862</v>
      </c>
      <c r="AY44" s="3">
        <f t="shared" si="76"/>
        <v>0.96402708230051404</v>
      </c>
      <c r="AZ44" s="3">
        <f t="shared" si="77"/>
        <v>1.6403766086065872</v>
      </c>
      <c r="BA44" s="3">
        <f t="shared" si="78"/>
        <v>0.68089569083324963</v>
      </c>
      <c r="BB44" s="3">
        <f t="shared" si="79"/>
        <v>0.98437187650562363</v>
      </c>
      <c r="BC44" s="3">
        <f t="shared" si="80"/>
        <v>1.9026377574161706</v>
      </c>
      <c r="BD44" s="3">
        <f t="shared" si="81"/>
        <v>20.965111494031998</v>
      </c>
      <c r="BE44" s="3">
        <f t="shared" si="82"/>
        <v>15.686977434727467</v>
      </c>
      <c r="BF44" s="3">
        <f t="shared" si="83"/>
        <v>13.144776634837557</v>
      </c>
      <c r="BH44" s="15">
        <f t="shared" si="84"/>
        <v>64.253931149246725</v>
      </c>
      <c r="BI44" s="4">
        <f t="shared" si="85"/>
        <v>884.45876059029422</v>
      </c>
    </row>
    <row r="45" spans="1:61" x14ac:dyDescent="0.25">
      <c r="A45" s="78" t="s">
        <v>9</v>
      </c>
      <c r="B45" s="89">
        <v>0.179365802026308</v>
      </c>
      <c r="C45" s="89">
        <v>0.18145899448809799</v>
      </c>
      <c r="D45" s="89">
        <v>0.16684821156308499</v>
      </c>
      <c r="E45" s="89">
        <v>0</v>
      </c>
      <c r="F45" s="89">
        <v>9.6995019337788299E-2</v>
      </c>
      <c r="G45" s="89">
        <v>0.13056828956230199</v>
      </c>
      <c r="H45" s="89">
        <v>0</v>
      </c>
      <c r="I45" s="89">
        <v>-0.20428777559133399</v>
      </c>
      <c r="J45" s="89">
        <v>0</v>
      </c>
      <c r="K45" s="89">
        <v>9.4797008599417296E-2</v>
      </c>
      <c r="L45" s="89">
        <v>-6.84859594931823E-2</v>
      </c>
      <c r="M45" s="89">
        <v>0.29017230057266602</v>
      </c>
      <c r="N45" s="89">
        <v>0</v>
      </c>
      <c r="O45" s="89">
        <v>0</v>
      </c>
      <c r="P45" s="89">
        <v>0</v>
      </c>
      <c r="Q45" s="89">
        <v>0</v>
      </c>
      <c r="R45" s="89">
        <v>-1.14389351807999E-9</v>
      </c>
      <c r="S45" s="89">
        <v>1.78888436232616E-7</v>
      </c>
      <c r="T45" s="89">
        <v>0</v>
      </c>
      <c r="U45" s="89">
        <v>2.9216867257006402E-6</v>
      </c>
      <c r="V45" s="89">
        <v>0</v>
      </c>
      <c r="W45" s="89">
        <v>0</v>
      </c>
      <c r="X45" s="62"/>
      <c r="Z45" s="59" t="s">
        <v>43</v>
      </c>
      <c r="AA45" s="15">
        <f t="shared" si="60"/>
        <v>5.5751987764831989</v>
      </c>
      <c r="AB45" s="3">
        <f t="shared" si="60"/>
        <v>5.5108869241838034</v>
      </c>
      <c r="AC45" s="3">
        <f t="shared" si="60"/>
        <v>5.9934714950294925</v>
      </c>
      <c r="AD45" s="3">
        <f t="shared" si="61"/>
        <v>10.309807728554263</v>
      </c>
      <c r="AE45" s="3">
        <f t="shared" si="62"/>
        <v>7.6588274484735424</v>
      </c>
      <c r="AF45" s="3">
        <f t="shared" si="63"/>
        <v>-4.8950555024909708</v>
      </c>
      <c r="AG45" s="3">
        <f t="shared" si="64"/>
        <v>10.548856074411475</v>
      </c>
      <c r="AH45" s="3">
        <f t="shared" si="65"/>
        <v>-14.601533035388792</v>
      </c>
      <c r="AI45" s="3">
        <f t="shared" si="66"/>
        <v>3.4462283202995674</v>
      </c>
      <c r="AJ45" s="3">
        <f t="shared" si="67"/>
        <v>-874207244.11349642</v>
      </c>
      <c r="AK45" s="3">
        <f t="shared" si="68"/>
        <v>5590076.256799846</v>
      </c>
      <c r="AL45" s="3">
        <f t="shared" si="69"/>
        <v>342268.04373086686</v>
      </c>
      <c r="AQ45" s="15">
        <f t="shared" si="70"/>
        <v>-868274870.26627755</v>
      </c>
      <c r="AR45" s="4">
        <f t="shared" si="71"/>
        <v>7.642696717604855E+17</v>
      </c>
      <c r="AT45" s="59" t="s">
        <v>43</v>
      </c>
      <c r="AU45" s="15">
        <f t="shared" si="72"/>
        <v>1.7183279716851239</v>
      </c>
      <c r="AV45" s="3">
        <f t="shared" si="73"/>
        <v>1.7067255764876945</v>
      </c>
      <c r="AW45" s="3">
        <f t="shared" si="74"/>
        <v>1.7906707926729775</v>
      </c>
      <c r="AX45" s="3">
        <f t="shared" si="75"/>
        <v>2.3330956488301684</v>
      </c>
      <c r="AY45" s="3">
        <f t="shared" si="76"/>
        <v>2.0358588974235765</v>
      </c>
      <c r="AZ45" s="3">
        <f t="shared" si="77"/>
        <v>1.5882256145271749</v>
      </c>
      <c r="BA45" s="3">
        <f t="shared" si="78"/>
        <v>2.3560174250774932</v>
      </c>
      <c r="BB45" s="3">
        <f t="shared" si="79"/>
        <v>2.6811265256258121</v>
      </c>
      <c r="BC45" s="3">
        <f t="shared" si="80"/>
        <v>1.2372803925271065</v>
      </c>
      <c r="BD45" s="3">
        <f t="shared" si="81"/>
        <v>20.588828026922293</v>
      </c>
      <c r="BE45" s="3">
        <f t="shared" si="82"/>
        <v>15.536503486684005</v>
      </c>
      <c r="BF45" s="3">
        <f t="shared" si="83"/>
        <v>12.7433494626693</v>
      </c>
      <c r="BH45" s="15">
        <f t="shared" si="84"/>
        <v>66.316009821132724</v>
      </c>
      <c r="BI45" s="4">
        <f t="shared" si="85"/>
        <v>863.1284384239483</v>
      </c>
    </row>
    <row r="46" spans="1:61" x14ac:dyDescent="0.25">
      <c r="A46" s="78" t="s">
        <v>10</v>
      </c>
      <c r="B46" s="89">
        <v>0.189887737082404</v>
      </c>
      <c r="C46" s="89">
        <v>0.14610197252180099</v>
      </c>
      <c r="D46" s="89">
        <v>9.9708136723452495E-2</v>
      </c>
      <c r="E46" s="89">
        <v>0</v>
      </c>
      <c r="F46" s="89">
        <v>9.2454840538952102E-2</v>
      </c>
      <c r="G46" s="89">
        <v>-0.77402237098042204</v>
      </c>
      <c r="H46" s="89">
        <v>0</v>
      </c>
      <c r="I46" s="89">
        <v>0.36341550878462497</v>
      </c>
      <c r="J46" s="89">
        <v>0</v>
      </c>
      <c r="K46" s="89">
        <v>-5.5685594562308602E-3</v>
      </c>
      <c r="L46" s="89">
        <v>-0.38710317473043099</v>
      </c>
      <c r="M46" s="89">
        <v>8.6149788718136597E-2</v>
      </c>
      <c r="N46" s="89">
        <v>0</v>
      </c>
      <c r="O46" s="89">
        <v>0</v>
      </c>
      <c r="P46" s="89">
        <v>0</v>
      </c>
      <c r="Q46" s="89">
        <v>0</v>
      </c>
      <c r="R46" s="89">
        <v>-1.22171190646316E-10</v>
      </c>
      <c r="S46" s="89">
        <v>-1.22780107067226E-8</v>
      </c>
      <c r="T46" s="89">
        <v>0</v>
      </c>
      <c r="U46" s="89">
        <v>6.1636182414738897E-7</v>
      </c>
      <c r="V46" s="89">
        <v>0</v>
      </c>
      <c r="W46" s="89">
        <v>0</v>
      </c>
      <c r="X46" s="62"/>
      <c r="Z46" s="59" t="s">
        <v>44</v>
      </c>
      <c r="AA46" s="15">
        <f t="shared" si="60"/>
        <v>5.2662695093682554</v>
      </c>
      <c r="AB46" s="3">
        <f t="shared" si="60"/>
        <v>6.8445345585651305</v>
      </c>
      <c r="AC46" s="3">
        <f t="shared" si="60"/>
        <v>10.029271761176021</v>
      </c>
      <c r="AD46" s="3">
        <f t="shared" si="61"/>
        <v>10.81609133897852</v>
      </c>
      <c r="AE46" s="3">
        <f t="shared" si="62"/>
        <v>-1.2919523226871872</v>
      </c>
      <c r="AF46" s="3">
        <f t="shared" si="63"/>
        <v>2.7516712298391242</v>
      </c>
      <c r="AG46" s="3">
        <f t="shared" si="64"/>
        <v>-179.57965751466733</v>
      </c>
      <c r="AH46" s="3">
        <f t="shared" si="65"/>
        <v>-2.5832906193455405</v>
      </c>
      <c r="AI46" s="3">
        <f t="shared" si="66"/>
        <v>11.607689524019413</v>
      </c>
      <c r="AJ46" s="3">
        <f t="shared" si="67"/>
        <v>-8185235772.1141224</v>
      </c>
      <c r="AK46" s="3">
        <f t="shared" si="68"/>
        <v>-81446418.632984921</v>
      </c>
      <c r="AL46" s="3">
        <f t="shared" si="69"/>
        <v>1622423.6492636388</v>
      </c>
      <c r="AQ46" s="15">
        <f t="shared" si="70"/>
        <v>-8265059903.2372169</v>
      </c>
      <c r="AR46" s="4">
        <f t="shared" si="71"/>
        <v>6.7004720796463342E+19</v>
      </c>
      <c r="AT46" s="59" t="s">
        <v>44</v>
      </c>
      <c r="AU46" s="15">
        <f t="shared" si="72"/>
        <v>1.6613222389077411</v>
      </c>
      <c r="AV46" s="3">
        <f t="shared" si="73"/>
        <v>1.9234504591407096</v>
      </c>
      <c r="AW46" s="3">
        <f t="shared" si="74"/>
        <v>2.3055079932736908</v>
      </c>
      <c r="AX46" s="3">
        <f t="shared" si="75"/>
        <v>2.3810349640669592</v>
      </c>
      <c r="AY46" s="3">
        <f t="shared" si="76"/>
        <v>0.25615450273461504</v>
      </c>
      <c r="AZ46" s="3">
        <f t="shared" si="77"/>
        <v>1.0122084470329971</v>
      </c>
      <c r="BA46" s="3">
        <f t="shared" si="78"/>
        <v>5.1906188839445431</v>
      </c>
      <c r="BB46" s="3">
        <f t="shared" si="79"/>
        <v>0.94906402011356295</v>
      </c>
      <c r="BC46" s="3">
        <f t="shared" si="80"/>
        <v>2.4516677684994637</v>
      </c>
      <c r="BD46" s="3">
        <f t="shared" si="81"/>
        <v>22.825597852744274</v>
      </c>
      <c r="BE46" s="3">
        <f t="shared" si="82"/>
        <v>18.215455921916515</v>
      </c>
      <c r="BF46" s="3">
        <f t="shared" si="83"/>
        <v>14.299431668988515</v>
      </c>
      <c r="BH46" s="15">
        <f t="shared" si="84"/>
        <v>73.47151472136359</v>
      </c>
      <c r="BI46" s="4">
        <f t="shared" si="85"/>
        <v>1109.6729485212263</v>
      </c>
    </row>
    <row r="47" spans="1:61" x14ac:dyDescent="0.25">
      <c r="A47" s="78" t="s">
        <v>11</v>
      </c>
      <c r="B47" s="89">
        <v>0.191827634871375</v>
      </c>
      <c r="C47" s="89">
        <v>0.17154041731346401</v>
      </c>
      <c r="D47" s="89">
        <v>0.21666278120677601</v>
      </c>
      <c r="E47" s="89">
        <v>0</v>
      </c>
      <c r="F47" s="89">
        <v>-9.4017430707035495E-3</v>
      </c>
      <c r="G47" s="89">
        <v>2.1397355212419499E-2</v>
      </c>
      <c r="H47" s="89">
        <v>0</v>
      </c>
      <c r="I47" s="89">
        <v>4.0494054039444602E-2</v>
      </c>
      <c r="J47" s="89">
        <v>0</v>
      </c>
      <c r="K47" s="89">
        <v>0.56624943434706898</v>
      </c>
      <c r="L47" s="89">
        <v>0.30103567726985497</v>
      </c>
      <c r="M47" s="89">
        <v>3.5638111472409403E-2</v>
      </c>
      <c r="N47" s="89">
        <v>0</v>
      </c>
      <c r="O47" s="89">
        <v>0</v>
      </c>
      <c r="P47" s="89">
        <v>0</v>
      </c>
      <c r="Q47" s="89">
        <v>0</v>
      </c>
      <c r="R47" s="89">
        <v>-1.18593477241736E-10</v>
      </c>
      <c r="S47" s="89">
        <v>2.02925201663018E-9</v>
      </c>
      <c r="T47" s="89">
        <v>0</v>
      </c>
      <c r="U47" s="89">
        <v>5.9540593697029401E-7</v>
      </c>
      <c r="V47" s="89">
        <v>0</v>
      </c>
      <c r="W47" s="89">
        <v>0</v>
      </c>
      <c r="X47" s="62"/>
      <c r="Z47" s="59" t="s">
        <v>45</v>
      </c>
      <c r="AA47" s="15">
        <f t="shared" si="60"/>
        <v>5.2130132380067336</v>
      </c>
      <c r="AB47" s="3">
        <f t="shared" si="60"/>
        <v>5.8295299478760869</v>
      </c>
      <c r="AC47" s="3">
        <f t="shared" si="60"/>
        <v>4.6154673840618345</v>
      </c>
      <c r="AD47" s="3">
        <f t="shared" si="61"/>
        <v>-106.36325546015672</v>
      </c>
      <c r="AE47" s="3">
        <f t="shared" si="62"/>
        <v>46.734747826197598</v>
      </c>
      <c r="AF47" s="3">
        <f t="shared" si="63"/>
        <v>24.69498359008254</v>
      </c>
      <c r="AG47" s="3">
        <f t="shared" si="64"/>
        <v>1.7660061791550929</v>
      </c>
      <c r="AH47" s="3">
        <f t="shared" si="65"/>
        <v>3.3218653983779407</v>
      </c>
      <c r="AI47" s="3">
        <f t="shared" si="66"/>
        <v>28.059848254703056</v>
      </c>
      <c r="AJ47" s="3">
        <f t="shared" si="67"/>
        <v>-8432166956.0429678</v>
      </c>
      <c r="AK47" s="3">
        <f t="shared" si="68"/>
        <v>492792414.05442667</v>
      </c>
      <c r="AL47" s="3">
        <f t="shared" si="69"/>
        <v>1679526.4170331778</v>
      </c>
      <c r="AQ47" s="15">
        <f t="shared" si="70"/>
        <v>-7937695001.6993017</v>
      </c>
      <c r="AR47" s="4">
        <f t="shared" si="71"/>
        <v>7.1344286758741516E+19</v>
      </c>
      <c r="AT47" s="59" t="s">
        <v>45</v>
      </c>
      <c r="AU47" s="15">
        <f t="shared" si="72"/>
        <v>1.6511580452047152</v>
      </c>
      <c r="AV47" s="3">
        <f t="shared" si="73"/>
        <v>1.7629363706755665</v>
      </c>
      <c r="AW47" s="3">
        <f t="shared" si="74"/>
        <v>1.5294131378131632</v>
      </c>
      <c r="AX47" s="3">
        <f t="shared" si="75"/>
        <v>4.666860173843193</v>
      </c>
      <c r="AY47" s="3">
        <f t="shared" si="76"/>
        <v>3.8444879527966789</v>
      </c>
      <c r="AZ47" s="3">
        <f t="shared" si="77"/>
        <v>3.2066001294887245</v>
      </c>
      <c r="BA47" s="3">
        <f t="shared" si="78"/>
        <v>0.56872060113096568</v>
      </c>
      <c r="BB47" s="3">
        <f t="shared" si="79"/>
        <v>1.2005264921215535</v>
      </c>
      <c r="BC47" s="3">
        <f t="shared" si="80"/>
        <v>3.3343396667731295</v>
      </c>
      <c r="BD47" s="3">
        <f t="shared" si="81"/>
        <v>22.855319628839119</v>
      </c>
      <c r="BE47" s="3">
        <f t="shared" si="82"/>
        <v>20.015598576506715</v>
      </c>
      <c r="BF47" s="3">
        <f t="shared" si="83"/>
        <v>14.334022417016575</v>
      </c>
      <c r="BH47" s="15">
        <f t="shared" si="84"/>
        <v>78.969983192210094</v>
      </c>
      <c r="BI47" s="4">
        <f t="shared" si="85"/>
        <v>1196.3518763328934</v>
      </c>
    </row>
    <row r="48" spans="1:61" x14ac:dyDescent="0.25">
      <c r="A48" s="78" t="s">
        <v>16</v>
      </c>
      <c r="B48" s="89">
        <v>0.386253594589545</v>
      </c>
      <c r="C48" s="89">
        <v>-0.86140393182826103</v>
      </c>
      <c r="D48" s="89">
        <v>1.23315847955872E-2</v>
      </c>
      <c r="E48" s="89">
        <v>0</v>
      </c>
      <c r="F48" s="89">
        <v>0.28331738165720299</v>
      </c>
      <c r="G48" s="89">
        <v>3.1217001326940601E-2</v>
      </c>
      <c r="H48" s="89">
        <v>0</v>
      </c>
      <c r="I48" s="89">
        <v>5.8667619730747501E-2</v>
      </c>
      <c r="J48" s="89">
        <v>0</v>
      </c>
      <c r="K48" s="89">
        <v>2.8364846231859701E-2</v>
      </c>
      <c r="L48" s="89">
        <v>-3.5230584871108597E-2</v>
      </c>
      <c r="M48" s="89">
        <v>7.2691439564094004E-2</v>
      </c>
      <c r="N48" s="89">
        <v>0</v>
      </c>
      <c r="O48" s="89">
        <v>0</v>
      </c>
      <c r="P48" s="89">
        <v>0</v>
      </c>
      <c r="Q48" s="89">
        <v>0</v>
      </c>
      <c r="R48" s="89">
        <v>-2.9188831172837102E-10</v>
      </c>
      <c r="S48" s="89">
        <v>3.1131046446545497E-8</v>
      </c>
      <c r="T48" s="89">
        <v>0</v>
      </c>
      <c r="U48" s="89">
        <v>6.0841534764270197E-7</v>
      </c>
      <c r="V48" s="89">
        <v>0</v>
      </c>
      <c r="W48" s="89">
        <v>0</v>
      </c>
      <c r="X48" s="62"/>
      <c r="Z48" s="59" t="s">
        <v>47</v>
      </c>
      <c r="AA48" s="15">
        <f t="shared" ref="AA48:AC50" si="86">1/B48</f>
        <v>2.5889726697887609</v>
      </c>
      <c r="AB48" s="3">
        <f t="shared" si="86"/>
        <v>-1.1608955602020297</v>
      </c>
      <c r="AC48" s="3">
        <f t="shared" si="86"/>
        <v>81.092577845942827</v>
      </c>
      <c r="AD48" s="3">
        <f t="shared" si="61"/>
        <v>3.529610481893906</v>
      </c>
      <c r="AE48" s="3">
        <f t="shared" si="62"/>
        <v>32.03382636041308</v>
      </c>
      <c r="AF48" s="3">
        <f t="shared" si="63"/>
        <v>17.045177639547276</v>
      </c>
      <c r="AG48" s="3">
        <f t="shared" si="64"/>
        <v>35.254906436855251</v>
      </c>
      <c r="AH48" s="3">
        <f t="shared" si="65"/>
        <v>-28.384428009313748</v>
      </c>
      <c r="AI48" s="3">
        <f t="shared" si="66"/>
        <v>13.756778046997859</v>
      </c>
      <c r="AJ48" s="3">
        <f t="shared" si="67"/>
        <v>-3425967946.7076168</v>
      </c>
      <c r="AK48" s="3">
        <f t="shared" si="68"/>
        <v>32122273.875922553</v>
      </c>
      <c r="AL48" s="3">
        <f t="shared" si="69"/>
        <v>1643614.0276120387</v>
      </c>
      <c r="AQ48" s="15">
        <f t="shared" si="70"/>
        <v>-3392201903.0475559</v>
      </c>
      <c r="AR48" s="4">
        <f t="shared" si="71"/>
        <v>1.1738290913814047E+19</v>
      </c>
      <c r="AT48" s="59" t="s">
        <v>47</v>
      </c>
      <c r="AU48" s="15">
        <f t="shared" si="72"/>
        <v>0.95126114443278698</v>
      </c>
      <c r="AV48" s="3">
        <f t="shared" si="73"/>
        <v>0.14919174190973811</v>
      </c>
      <c r="AW48" s="3">
        <f t="shared" si="74"/>
        <v>4.3955914383875783</v>
      </c>
      <c r="AX48" s="3">
        <f t="shared" si="75"/>
        <v>1.2611875197841922</v>
      </c>
      <c r="AY48" s="3">
        <f t="shared" si="76"/>
        <v>3.4667924182535796</v>
      </c>
      <c r="AZ48" s="3">
        <f t="shared" si="77"/>
        <v>2.8358673273335815</v>
      </c>
      <c r="BA48" s="3">
        <f t="shared" si="78"/>
        <v>3.5626047092703117</v>
      </c>
      <c r="BB48" s="3">
        <f t="shared" si="79"/>
        <v>3.3458406852593123</v>
      </c>
      <c r="BC48" s="3">
        <f t="shared" si="80"/>
        <v>2.6215316515257703</v>
      </c>
      <c r="BD48" s="3">
        <f t="shared" si="81"/>
        <v>21.954649880910708</v>
      </c>
      <c r="BE48" s="3">
        <f t="shared" si="82"/>
        <v>17.285060237685393</v>
      </c>
      <c r="BF48" s="3">
        <f t="shared" si="83"/>
        <v>14.312408050642267</v>
      </c>
      <c r="BH48" s="15">
        <f t="shared" si="84"/>
        <v>76.14198680539522</v>
      </c>
      <c r="BI48" s="4">
        <f t="shared" si="85"/>
        <v>1058.2839805910235</v>
      </c>
    </row>
    <row r="49" spans="1:61" x14ac:dyDescent="0.25">
      <c r="A49" s="78" t="s">
        <v>17</v>
      </c>
      <c r="B49" s="89">
        <v>0.44441628716522302</v>
      </c>
      <c r="C49" s="89">
        <v>-5.7518216730411603E-2</v>
      </c>
      <c r="D49" s="89">
        <v>0.35405655514737699</v>
      </c>
      <c r="E49" s="89">
        <v>0</v>
      </c>
      <c r="F49" s="89">
        <v>-0.63501077740856404</v>
      </c>
      <c r="G49" s="89">
        <v>-0.13004510243928399</v>
      </c>
      <c r="H49" s="89">
        <v>0</v>
      </c>
      <c r="I49" s="89">
        <v>-0.28134996006048202</v>
      </c>
      <c r="J49" s="89">
        <v>0</v>
      </c>
      <c r="K49" s="89">
        <v>-0.115468741711692</v>
      </c>
      <c r="L49" s="89">
        <v>0.14831157097614001</v>
      </c>
      <c r="M49" s="89">
        <v>6.0725665065367702E-2</v>
      </c>
      <c r="N49" s="89">
        <v>0</v>
      </c>
      <c r="O49" s="89">
        <v>0</v>
      </c>
      <c r="P49" s="89">
        <v>0</v>
      </c>
      <c r="Q49" s="89">
        <v>0</v>
      </c>
      <c r="R49" s="89">
        <v>-1.7179631247885499E-10</v>
      </c>
      <c r="S49" s="89">
        <v>-5.0131122917079E-9</v>
      </c>
      <c r="T49" s="89">
        <v>0</v>
      </c>
      <c r="U49" s="89">
        <v>7.3951977132801299E-7</v>
      </c>
      <c r="V49" s="89">
        <v>0</v>
      </c>
      <c r="W49" s="89">
        <v>0</v>
      </c>
      <c r="X49" s="62"/>
      <c r="Z49" s="59" t="s">
        <v>48</v>
      </c>
      <c r="AA49" s="15">
        <f t="shared" si="86"/>
        <v>2.250142555257487</v>
      </c>
      <c r="AB49" s="3">
        <f t="shared" si="86"/>
        <v>-17.385796306707647</v>
      </c>
      <c r="AC49" s="3">
        <f t="shared" si="86"/>
        <v>2.8244075288586235</v>
      </c>
      <c r="AD49" s="3">
        <f t="shared" si="61"/>
        <v>-1.5747764220332325</v>
      </c>
      <c r="AE49" s="3">
        <f t="shared" si="62"/>
        <v>-7.6896398345096015</v>
      </c>
      <c r="AF49" s="3">
        <f t="shared" si="63"/>
        <v>-3.554292311912997</v>
      </c>
      <c r="AG49" s="3">
        <f t="shared" si="64"/>
        <v>-8.660352448430146</v>
      </c>
      <c r="AH49" s="3">
        <f t="shared" si="65"/>
        <v>6.7425622520098418</v>
      </c>
      <c r="AI49" s="3">
        <f t="shared" si="66"/>
        <v>16.467501820252725</v>
      </c>
      <c r="AJ49" s="3">
        <f t="shared" si="67"/>
        <v>-5820846708.3545923</v>
      </c>
      <c r="AK49" s="3">
        <f t="shared" si="68"/>
        <v>-199476880.19158921</v>
      </c>
      <c r="AL49" s="3">
        <f t="shared" si="69"/>
        <v>1352228.8906545697</v>
      </c>
      <c r="AQ49" s="15">
        <f t="shared" si="70"/>
        <v>-6018971370.2357702</v>
      </c>
      <c r="AR49" s="4">
        <f t="shared" si="71"/>
        <v>3.3922049256416432E+19</v>
      </c>
      <c r="AT49" s="59" t="s">
        <v>48</v>
      </c>
      <c r="AU49" s="15">
        <f t="shared" si="72"/>
        <v>0.81099357210151868</v>
      </c>
      <c r="AV49" s="3">
        <f t="shared" si="73"/>
        <v>2.8556535686505691</v>
      </c>
      <c r="AW49" s="3">
        <f t="shared" si="74"/>
        <v>1.038298618305356</v>
      </c>
      <c r="AX49" s="3">
        <f t="shared" si="75"/>
        <v>0.45411330793652188</v>
      </c>
      <c r="AY49" s="3">
        <f t="shared" si="76"/>
        <v>2.0398739468563121</v>
      </c>
      <c r="AZ49" s="3">
        <f t="shared" si="77"/>
        <v>1.2681559750595608</v>
      </c>
      <c r="BA49" s="3">
        <f t="shared" si="78"/>
        <v>2.1587554201792272</v>
      </c>
      <c r="BB49" s="3">
        <f t="shared" si="79"/>
        <v>1.9084400087677456</v>
      </c>
      <c r="BC49" s="3">
        <f t="shared" si="80"/>
        <v>2.8013888520687744</v>
      </c>
      <c r="BD49" s="3">
        <f t="shared" si="81"/>
        <v>22.484711570643352</v>
      </c>
      <c r="BE49" s="3">
        <f t="shared" si="82"/>
        <v>19.111208898814606</v>
      </c>
      <c r="BF49" s="3">
        <f t="shared" si="83"/>
        <v>14.117264819077215</v>
      </c>
      <c r="BH49" s="15">
        <f t="shared" si="84"/>
        <v>71.048858558460765</v>
      </c>
      <c r="BI49" s="4">
        <f t="shared" si="85"/>
        <v>1102.1139297843217</v>
      </c>
    </row>
    <row r="50" spans="1:61" ht="15.75" thickBot="1" x14ac:dyDescent="0.3">
      <c r="A50" s="78" t="s">
        <v>19</v>
      </c>
      <c r="B50" s="89">
        <v>0.56554184180772404</v>
      </c>
      <c r="C50" s="89">
        <v>0.19151498811999801</v>
      </c>
      <c r="D50" s="89">
        <v>-0.73275323697519801</v>
      </c>
      <c r="E50" s="89">
        <v>0</v>
      </c>
      <c r="F50" s="89">
        <v>-0.166567506540648</v>
      </c>
      <c r="G50" s="89">
        <v>6.0067833257545902E-2</v>
      </c>
      <c r="H50" s="89">
        <v>0</v>
      </c>
      <c r="I50" s="89">
        <v>6.19621196908808E-2</v>
      </c>
      <c r="J50" s="89">
        <v>0</v>
      </c>
      <c r="K50" s="89">
        <v>-5.8025135915671299E-4</v>
      </c>
      <c r="L50" s="89">
        <v>-3.3231163993481097E-2</v>
      </c>
      <c r="M50" s="89">
        <v>-0.19380833196507299</v>
      </c>
      <c r="N50" s="89">
        <v>0</v>
      </c>
      <c r="O50" s="89">
        <v>0</v>
      </c>
      <c r="P50" s="89">
        <v>0</v>
      </c>
      <c r="Q50" s="89">
        <v>0</v>
      </c>
      <c r="R50" s="89">
        <v>6.0427827647589098E-10</v>
      </c>
      <c r="S50" s="89">
        <v>-9.7439055583686001E-8</v>
      </c>
      <c r="T50" s="89">
        <v>0</v>
      </c>
      <c r="U50" s="89">
        <v>-1.81065096849062E-6</v>
      </c>
      <c r="V50" s="89">
        <v>0</v>
      </c>
      <c r="W50" s="89">
        <v>0</v>
      </c>
      <c r="X50" s="62"/>
      <c r="Z50" s="59" t="s">
        <v>49</v>
      </c>
      <c r="AA50" s="15">
        <f t="shared" si="86"/>
        <v>1.7682157642015555</v>
      </c>
      <c r="AB50" s="3">
        <f t="shared" si="86"/>
        <v>5.2215234421936083</v>
      </c>
      <c r="AC50" s="3">
        <f t="shared" si="86"/>
        <v>-1.3647159091756393</v>
      </c>
      <c r="AD50" s="3">
        <f t="shared" si="61"/>
        <v>-6.0035718896708516</v>
      </c>
      <c r="AE50" s="3">
        <f t="shared" si="62"/>
        <v>16.647845373619781</v>
      </c>
      <c r="AF50" s="3">
        <f t="shared" si="63"/>
        <v>16.138892681348565</v>
      </c>
      <c r="AG50" s="3">
        <f t="shared" si="64"/>
        <v>-1723.3910515148355</v>
      </c>
      <c r="AH50" s="3">
        <f t="shared" si="65"/>
        <v>-30.092235113887927</v>
      </c>
      <c r="AI50" s="3">
        <f t="shared" si="66"/>
        <v>-5.1597368898475127</v>
      </c>
      <c r="AJ50" s="3">
        <f t="shared" si="67"/>
        <v>1654866704.5122499</v>
      </c>
      <c r="AK50" s="3">
        <f t="shared" si="68"/>
        <v>-10262825.250201087</v>
      </c>
      <c r="AL50" s="3">
        <f t="shared" si="69"/>
        <v>-552287.55701802194</v>
      </c>
      <c r="AQ50" s="15">
        <f t="shared" si="70"/>
        <v>1644049865.470197</v>
      </c>
      <c r="AR50" s="4">
        <f t="shared" si="71"/>
        <v>2.738689440309868E+18</v>
      </c>
      <c r="AT50" s="59" t="s">
        <v>49</v>
      </c>
      <c r="AU50" s="15">
        <f t="shared" si="72"/>
        <v>0.56997099534489093</v>
      </c>
      <c r="AV50" s="3">
        <f t="shared" si="73"/>
        <v>1.6527892064789746</v>
      </c>
      <c r="AW50" s="3">
        <f t="shared" si="74"/>
        <v>0.31094628182982753</v>
      </c>
      <c r="AX50" s="3">
        <f t="shared" si="75"/>
        <v>1.7923546070435501</v>
      </c>
      <c r="AY50" s="3">
        <f t="shared" si="76"/>
        <v>2.8122808010628431</v>
      </c>
      <c r="AZ50" s="3">
        <f t="shared" si="77"/>
        <v>2.7812320533846693</v>
      </c>
      <c r="BA50" s="3">
        <f t="shared" si="78"/>
        <v>7.4520491704484675</v>
      </c>
      <c r="BB50" s="3">
        <f t="shared" si="79"/>
        <v>3.4042671688366646</v>
      </c>
      <c r="BC50" s="3">
        <f t="shared" si="80"/>
        <v>1.6408855878537905</v>
      </c>
      <c r="BD50" s="3">
        <f t="shared" si="81"/>
        <v>21.226986301451618</v>
      </c>
      <c r="BE50" s="3">
        <f t="shared" si="82"/>
        <v>16.144038725317447</v>
      </c>
      <c r="BF50" s="3">
        <f t="shared" si="83"/>
        <v>13.221824126245703</v>
      </c>
      <c r="BH50" s="15">
        <f t="shared" si="84"/>
        <v>73.009625025298448</v>
      </c>
      <c r="BI50" s="4">
        <f t="shared" si="85"/>
        <v>977.85612110292698</v>
      </c>
    </row>
    <row r="51" spans="1:61" ht="15.75" thickBot="1" x14ac:dyDescent="0.3">
      <c r="A51" s="78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62"/>
      <c r="Z51" s="93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P51" s="15"/>
      <c r="AQ51" s="3"/>
      <c r="AR51" s="3"/>
      <c r="AT51" s="96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</row>
    <row r="52" spans="1:61" x14ac:dyDescent="0.25">
      <c r="A52" s="83" t="s">
        <v>24</v>
      </c>
      <c r="B52" s="84">
        <v>2.6886999999999999</v>
      </c>
      <c r="C52" s="84">
        <v>-0.74719999999999998</v>
      </c>
      <c r="D52" s="84">
        <v>-1.3112999999999999</v>
      </c>
      <c r="E52" s="84">
        <v>0</v>
      </c>
      <c r="F52" s="84">
        <v>0.31109999999999999</v>
      </c>
      <c r="G52" s="84">
        <v>-0.54239999999999999</v>
      </c>
      <c r="H52" s="84">
        <v>0</v>
      </c>
      <c r="I52" s="84">
        <v>9.4399999999999998E-2</v>
      </c>
      <c r="J52" s="84">
        <v>0</v>
      </c>
      <c r="K52" s="84">
        <v>4.1500000000000002E-2</v>
      </c>
      <c r="L52" s="84">
        <v>-0.12</v>
      </c>
      <c r="M52" s="84">
        <v>-0.26090000000000002</v>
      </c>
      <c r="N52" s="84">
        <v>0</v>
      </c>
      <c r="O52" s="84">
        <v>0</v>
      </c>
      <c r="P52" s="84">
        <v>0</v>
      </c>
      <c r="Q52" s="84">
        <v>0</v>
      </c>
      <c r="R52" s="84">
        <v>-32093920.611200001</v>
      </c>
      <c r="S52" s="84">
        <v>904515534.36580002</v>
      </c>
      <c r="T52" s="84">
        <v>0</v>
      </c>
      <c r="U52" s="84">
        <v>-400417248.0126</v>
      </c>
      <c r="V52" s="84">
        <v>0</v>
      </c>
      <c r="W52" s="85">
        <v>0</v>
      </c>
      <c r="X52" s="62"/>
      <c r="Z52" s="97" t="s">
        <v>24</v>
      </c>
      <c r="AA52" s="99">
        <f t="shared" ref="AA52:AL52" si="87">SUM(AA39,AA40,AA41,AA42,AA43,AA44,AA45,AA46,AA47,AA48,AA49,AA50)</f>
        <v>53.657698888620999</v>
      </c>
      <c r="AB52" s="10">
        <f t="shared" si="87"/>
        <v>66.962284478671577</v>
      </c>
      <c r="AC52" s="10">
        <f t="shared" si="87"/>
        <v>-181.74894560225769</v>
      </c>
      <c r="AD52" s="10">
        <f t="shared" si="87"/>
        <v>-15.252090223335756</v>
      </c>
      <c r="AE52" s="10">
        <f t="shared" si="87"/>
        <v>57.176087425179247</v>
      </c>
      <c r="AF52" s="10">
        <f t="shared" si="87"/>
        <v>32.561360814413014</v>
      </c>
      <c r="AG52" s="10">
        <f t="shared" si="87"/>
        <v>-1798.0601077726258</v>
      </c>
      <c r="AH52" s="10">
        <f t="shared" si="87"/>
        <v>-58.706133923452484</v>
      </c>
      <c r="AI52" s="10">
        <f t="shared" si="87"/>
        <v>51.900664127077512</v>
      </c>
      <c r="AJ52" s="10">
        <f t="shared" si="87"/>
        <v>-18476379479.968742</v>
      </c>
      <c r="AK52" s="10">
        <f t="shared" si="87"/>
        <v>188645047.79787737</v>
      </c>
      <c r="AL52" s="10">
        <f t="shared" si="87"/>
        <v>4218533.5085806604</v>
      </c>
      <c r="AT52" s="97" t="s">
        <v>24</v>
      </c>
      <c r="AU52" s="99">
        <f t="shared" ref="AU52:BF52" si="88">SUM(AU39,AU40,AU41,AU42,AU43,AU44,AU45,AU46,AU47,AU48,AU49,AU50)</f>
        <v>17.200800702572707</v>
      </c>
      <c r="AV52" s="10">
        <f t="shared" si="88"/>
        <v>23.006038666529456</v>
      </c>
      <c r="AW52" s="10">
        <f t="shared" si="88"/>
        <v>28.068576415241992</v>
      </c>
      <c r="AX52" s="10">
        <f t="shared" si="88"/>
        <v>25.415208038600145</v>
      </c>
      <c r="AY52" s="10">
        <f t="shared" si="88"/>
        <v>26.555851409604632</v>
      </c>
      <c r="AZ52" s="10">
        <f t="shared" si="88"/>
        <v>22.344591745609804</v>
      </c>
      <c r="BA52" s="10">
        <f t="shared" si="88"/>
        <v>32.922698701337261</v>
      </c>
      <c r="BB52" s="10">
        <f t="shared" si="88"/>
        <v>21.702583732639976</v>
      </c>
      <c r="BC52" s="10">
        <f t="shared" si="88"/>
        <v>24.243991223250326</v>
      </c>
      <c r="BD52" s="10">
        <f t="shared" si="88"/>
        <v>258.69506439528641</v>
      </c>
      <c r="BE52" s="10">
        <f t="shared" si="88"/>
        <v>202.66490692755517</v>
      </c>
      <c r="BF52" s="10">
        <f t="shared" si="88"/>
        <v>162.49381257334815</v>
      </c>
    </row>
    <row r="53" spans="1:61" ht="15.75" thickBot="1" x14ac:dyDescent="0.3">
      <c r="A53" s="86" t="s">
        <v>25</v>
      </c>
      <c r="B53" s="87">
        <f t="shared" ref="B53:W53" si="89">+SUMSQ(B39:B50)</f>
        <v>0.99999999459318623</v>
      </c>
      <c r="C53" s="87">
        <f t="shared" si="89"/>
        <v>0.99987243156469185</v>
      </c>
      <c r="D53" s="87">
        <f t="shared" si="89"/>
        <v>0.95260486424224977</v>
      </c>
      <c r="E53" s="87">
        <f t="shared" si="89"/>
        <v>0</v>
      </c>
      <c r="F53" s="87">
        <f t="shared" si="89"/>
        <v>0.98939574803424879</v>
      </c>
      <c r="G53" s="87">
        <f t="shared" si="89"/>
        <v>0.98837361118650047</v>
      </c>
      <c r="H53" s="87">
        <f t="shared" si="89"/>
        <v>0</v>
      </c>
      <c r="I53" s="87">
        <f t="shared" si="89"/>
        <v>0.83337757497850851</v>
      </c>
      <c r="J53" s="87">
        <f t="shared" si="89"/>
        <v>0</v>
      </c>
      <c r="K53" s="87">
        <f t="shared" si="89"/>
        <v>0.99595699045314201</v>
      </c>
      <c r="L53" s="87">
        <f t="shared" si="89"/>
        <v>0.86829413855619342</v>
      </c>
      <c r="M53" s="87">
        <f t="shared" si="89"/>
        <v>0.45380778561087132</v>
      </c>
      <c r="N53" s="87">
        <f t="shared" si="89"/>
        <v>0</v>
      </c>
      <c r="O53" s="87">
        <f t="shared" si="89"/>
        <v>0</v>
      </c>
      <c r="P53" s="87">
        <f t="shared" si="89"/>
        <v>0</v>
      </c>
      <c r="Q53" s="87">
        <f t="shared" si="89"/>
        <v>0</v>
      </c>
      <c r="R53" s="87">
        <f t="shared" si="89"/>
        <v>6.8995808574160745E-18</v>
      </c>
      <c r="S53" s="87">
        <f t="shared" si="89"/>
        <v>1.898175620395869E-13</v>
      </c>
      <c r="T53" s="87">
        <f t="shared" si="89"/>
        <v>0</v>
      </c>
      <c r="U53" s="87">
        <f t="shared" si="89"/>
        <v>4.4762097863917873E-11</v>
      </c>
      <c r="V53" s="87">
        <f t="shared" si="89"/>
        <v>0</v>
      </c>
      <c r="W53" s="88">
        <f t="shared" si="89"/>
        <v>0</v>
      </c>
      <c r="X53" s="62"/>
      <c r="Z53" s="98" t="s">
        <v>25</v>
      </c>
      <c r="AA53" s="100">
        <f t="shared" ref="AA53:AL53" si="90">+SUMSQ(AA39,AA40,AA41,AA42,AA43,AA44,AA45,AA46,AA47,AA48,AA49,AA50)</f>
        <v>261.74229630331996</v>
      </c>
      <c r="AB53" s="13">
        <f t="shared" si="90"/>
        <v>1340.3594301662708</v>
      </c>
      <c r="AC53" s="13">
        <f t="shared" si="90"/>
        <v>148508.76097255741</v>
      </c>
      <c r="AD53" s="13">
        <f t="shared" si="90"/>
        <v>13100.416017867588</v>
      </c>
      <c r="AE53" s="13">
        <f t="shared" si="90"/>
        <v>4610.2254299109381</v>
      </c>
      <c r="AF53" s="13">
        <f t="shared" si="90"/>
        <v>1669.0696244173221</v>
      </c>
      <c r="AG53" s="13">
        <f t="shared" si="90"/>
        <v>3006871.8077164674</v>
      </c>
      <c r="AH53" s="13">
        <f t="shared" si="90"/>
        <v>2208.367437290658</v>
      </c>
      <c r="AI53" s="13">
        <f t="shared" si="90"/>
        <v>1690.270205177656</v>
      </c>
      <c r="AJ53" s="13">
        <f t="shared" si="90"/>
        <v>2.3017456718882282E+20</v>
      </c>
      <c r="AK53" s="13">
        <f t="shared" si="90"/>
        <v>2.9335981921118406E+17</v>
      </c>
      <c r="AL53" s="13">
        <f t="shared" si="90"/>
        <v>14276976175437.496</v>
      </c>
      <c r="AT53" s="98" t="s">
        <v>25</v>
      </c>
      <c r="AU53" s="100">
        <f t="shared" ref="AU53:BF53" si="91">+SUMSQ(AU39,AU40,AU41,AU42,AU43,AU44,AU45,AU46,AU47,AU48,AU49,AU50)</f>
        <v>26.487440371250337</v>
      </c>
      <c r="AV53" s="13">
        <f t="shared" si="91"/>
        <v>50.633168053335943</v>
      </c>
      <c r="AW53" s="13">
        <f t="shared" si="91"/>
        <v>95.318278037190325</v>
      </c>
      <c r="AX53" s="13">
        <f t="shared" si="91"/>
        <v>69.989612912429834</v>
      </c>
      <c r="AY53" s="13">
        <f t="shared" si="91"/>
        <v>71.935443131626684</v>
      </c>
      <c r="AZ53" s="13">
        <f t="shared" si="91"/>
        <v>50.509564579784438</v>
      </c>
      <c r="BA53" s="13">
        <f t="shared" si="91"/>
        <v>137.97003145258367</v>
      </c>
      <c r="BB53" s="13">
        <f t="shared" si="91"/>
        <v>49.244114782443731</v>
      </c>
      <c r="BC53" s="13">
        <f t="shared" si="91"/>
        <v>54.64376315595787</v>
      </c>
      <c r="BD53" s="13">
        <f t="shared" si="91"/>
        <v>5586.341495712395</v>
      </c>
      <c r="BE53" s="13">
        <f t="shared" si="91"/>
        <v>3450.2146330655387</v>
      </c>
      <c r="BF53" s="13">
        <f t="shared" si="91"/>
        <v>2205.7202299318396</v>
      </c>
    </row>
    <row r="54" spans="1:61" x14ac:dyDescent="0.25">
      <c r="A54" s="60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</row>
    <row r="58" spans="1:61" x14ac:dyDescent="0.25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</row>
    <row r="59" spans="1:61" x14ac:dyDescent="0.25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</row>
    <row r="60" spans="1:61" x14ac:dyDescent="0.25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</row>
    <row r="61" spans="1:61" x14ac:dyDescent="0.25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61" x14ac:dyDescent="0.25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61" x14ac:dyDescent="0.25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61" x14ac:dyDescent="0.25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2:23" x14ac:dyDescent="0.25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2:23" x14ac:dyDescent="0.25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2:23" x14ac:dyDescent="0.25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2:23" x14ac:dyDescent="0.25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2:23" x14ac:dyDescent="0.25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2:23" x14ac:dyDescent="0.25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</row>
    <row r="71" spans="2:23" x14ac:dyDescent="0.25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</row>
    <row r="72" spans="2:23" x14ac:dyDescent="0.25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</row>
    <row r="73" spans="2:23" x14ac:dyDescent="0.25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</row>
    <row r="74" spans="2:23" x14ac:dyDescent="0.25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</row>
    <row r="75" spans="2:23" x14ac:dyDescent="0.25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</row>
    <row r="76" spans="2:23" x14ac:dyDescent="0.25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</row>
    <row r="77" spans="2:23" x14ac:dyDescent="0.25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</row>
    <row r="78" spans="2:23" x14ac:dyDescent="0.25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</row>
    <row r="79" spans="2:23" x14ac:dyDescent="0.2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2:23" x14ac:dyDescent="0.25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</row>
  </sheetData>
  <mergeCells count="3">
    <mergeCell ref="F2:L2"/>
    <mergeCell ref="AD2:AG2"/>
    <mergeCell ref="AX2:BA2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35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stack_9p_cp_759_band6!BG39:BG50</xm:f>
              <xm:sqref>BG51</xm:sqref>
            </x14:sparkline>
            <x14:sparkline>
              <xm:f>stack_9p_cp_759_band6!BH39:BH50</xm:f>
              <xm:sqref>BH51</xm:sqref>
            </x14:sparkline>
            <x14:sparkline>
              <xm:f>stack_9p_cp_759_band6!BI39:BI50</xm:f>
              <xm:sqref>BI51</xm:sqref>
            </x14:sparkline>
          </x14:sparklines>
        </x14:sparklineGroup>
        <x14:sparklineGroup displayEmptyCellsAs="gap" xr2:uid="{00000000-0003-0000-0300-000036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stack_9p_cp_759_band6!AU39:BF39</xm:f>
              <xm:sqref>BG39</xm:sqref>
            </x14:sparkline>
            <x14:sparkline>
              <xm:f>stack_9p_cp_759_band6!AU40:BF40</xm:f>
              <xm:sqref>BG40</xm:sqref>
            </x14:sparkline>
            <x14:sparkline>
              <xm:f>stack_9p_cp_759_band6!AU41:BF41</xm:f>
              <xm:sqref>BG41</xm:sqref>
            </x14:sparkline>
            <x14:sparkline>
              <xm:f>stack_9p_cp_759_band6!AU42:BF42</xm:f>
              <xm:sqref>BG42</xm:sqref>
            </x14:sparkline>
            <x14:sparkline>
              <xm:f>stack_9p_cp_759_band6!AU43:BF43</xm:f>
              <xm:sqref>BG43</xm:sqref>
            </x14:sparkline>
            <x14:sparkline>
              <xm:f>stack_9p_cp_759_band6!AU44:BF44</xm:f>
              <xm:sqref>BG44</xm:sqref>
            </x14:sparkline>
            <x14:sparkline>
              <xm:f>stack_9p_cp_759_band6!AU45:BF45</xm:f>
              <xm:sqref>BG45</xm:sqref>
            </x14:sparkline>
            <x14:sparkline>
              <xm:f>stack_9p_cp_759_band6!AU46:BF46</xm:f>
              <xm:sqref>BG46</xm:sqref>
            </x14:sparkline>
            <x14:sparkline>
              <xm:f>stack_9p_cp_759_band6!AU47:BF47</xm:f>
              <xm:sqref>BG47</xm:sqref>
            </x14:sparkline>
            <x14:sparkline>
              <xm:f>stack_9p_cp_759_band6!AU48:BF48</xm:f>
              <xm:sqref>BG48</xm:sqref>
            </x14:sparkline>
            <x14:sparkline>
              <xm:f>stack_9p_cp_759_band6!AU49:BF49</xm:f>
              <xm:sqref>BG49</xm:sqref>
            </x14:sparkline>
            <x14:sparkline>
              <xm:f>stack_9p_cp_759_band6!AU50:BF50</xm:f>
              <xm:sqref>BG50</xm:sqref>
            </x14:sparkline>
            <x14:sparkline>
              <xm:f>stack_9p_cp_759_band6!AU52:BF52</xm:f>
              <xm:sqref>BG52</xm:sqref>
            </x14:sparkline>
            <x14:sparkline>
              <xm:f>stack_9p_cp_759_band6!AU53:BF53</xm:f>
              <xm:sqref>BG53</xm:sqref>
            </x14:sparkline>
          </x14:sparklines>
        </x14:sparklineGroup>
        <x14:sparklineGroup displayEmptyCellsAs="gap" xr2:uid="{00000000-0003-0000-0300-000037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stack_9p_cp_759_band6!AU39:AU50</xm:f>
              <xm:sqref>AU51</xm:sqref>
            </x14:sparkline>
            <x14:sparkline>
              <xm:f>stack_9p_cp_759_band6!AV39:AV50</xm:f>
              <xm:sqref>AV51</xm:sqref>
            </x14:sparkline>
            <x14:sparkline>
              <xm:f>stack_9p_cp_759_band6!AW39:AW50</xm:f>
              <xm:sqref>AW51</xm:sqref>
            </x14:sparkline>
            <x14:sparkline>
              <xm:f>stack_9p_cp_759_band6!AX39:AX50</xm:f>
              <xm:sqref>AX51</xm:sqref>
            </x14:sparkline>
            <x14:sparkline>
              <xm:f>stack_9p_cp_759_band6!AY39:AY50</xm:f>
              <xm:sqref>AY51</xm:sqref>
            </x14:sparkline>
            <x14:sparkline>
              <xm:f>stack_9p_cp_759_band6!AZ39:AZ50</xm:f>
              <xm:sqref>AZ51</xm:sqref>
            </x14:sparkline>
            <x14:sparkline>
              <xm:f>stack_9p_cp_759_band6!BA39:BA50</xm:f>
              <xm:sqref>BA51</xm:sqref>
            </x14:sparkline>
            <x14:sparkline>
              <xm:f>stack_9p_cp_759_band6!BB39:BB50</xm:f>
              <xm:sqref>BB51</xm:sqref>
            </x14:sparkline>
            <x14:sparkline>
              <xm:f>stack_9p_cp_759_band6!BC39:BC50</xm:f>
              <xm:sqref>BC51</xm:sqref>
            </x14:sparkline>
            <x14:sparkline>
              <xm:f>stack_9p_cp_759_band6!BD39:BD50</xm:f>
              <xm:sqref>BD51</xm:sqref>
            </x14:sparkline>
            <x14:sparkline>
              <xm:f>stack_9p_cp_759_band6!BE39:BE50</xm:f>
              <xm:sqref>BE51</xm:sqref>
            </x14:sparkline>
            <x14:sparkline>
              <xm:f>stack_9p_cp_759_band6!BF39:BF50</xm:f>
              <xm:sqref>BF51</xm:sqref>
            </x14:sparkline>
          </x14:sparklines>
        </x14:sparklineGroup>
        <x14:sparklineGroup displayEmptyCellsAs="gap" xr2:uid="{00000000-0003-0000-0300-000038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stack_9p_cp_759_band6!AU21:AU31</xm:f>
              <xm:sqref>AU32</xm:sqref>
            </x14:sparkline>
            <x14:sparkline>
              <xm:f>stack_9p_cp_759_band6!AV21:AV31</xm:f>
              <xm:sqref>AV32</xm:sqref>
            </x14:sparkline>
            <x14:sparkline>
              <xm:f>stack_9p_cp_759_band6!AW21:AW31</xm:f>
              <xm:sqref>AW32</xm:sqref>
            </x14:sparkline>
            <x14:sparkline>
              <xm:f>stack_9p_cp_759_band6!AX21:AX31</xm:f>
              <xm:sqref>AX32</xm:sqref>
            </x14:sparkline>
            <x14:sparkline>
              <xm:f>stack_9p_cp_759_band6!AY21:AY31</xm:f>
              <xm:sqref>AY32</xm:sqref>
            </x14:sparkline>
            <x14:sparkline>
              <xm:f>stack_9p_cp_759_band6!AZ21:AZ31</xm:f>
              <xm:sqref>AZ32</xm:sqref>
            </x14:sparkline>
            <x14:sparkline>
              <xm:f>stack_9p_cp_759_band6!BA21:BA31</xm:f>
              <xm:sqref>BA32</xm:sqref>
            </x14:sparkline>
            <x14:sparkline>
              <xm:f>stack_9p_cp_759_band6!BB21:BB31</xm:f>
              <xm:sqref>BB32</xm:sqref>
            </x14:sparkline>
            <x14:sparkline>
              <xm:f>stack_9p_cp_759_band6!BC21:BC31</xm:f>
              <xm:sqref>BC32</xm:sqref>
            </x14:sparkline>
            <x14:sparkline>
              <xm:f>stack_9p_cp_759_band6!BD21:BD31</xm:f>
              <xm:sqref>BD32</xm:sqref>
            </x14:sparkline>
            <x14:sparkline>
              <xm:f>stack_9p_cp_759_band6!BE21:BE31</xm:f>
              <xm:sqref>BE32</xm:sqref>
            </x14:sparkline>
            <x14:sparkline>
              <xm:f>stack_9p_cp_759_band6!BF21:BF31</xm:f>
              <xm:sqref>BF32</xm:sqref>
            </x14:sparkline>
            <x14:sparkline>
              <xm:f>stack_9p_cp_759_band6!BG21:BG31</xm:f>
              <xm:sqref>BG32</xm:sqref>
            </x14:sparkline>
            <x14:sparkline>
              <xm:f>stack_9p_cp_759_band6!BH21:BH31</xm:f>
              <xm:sqref>BH32</xm:sqref>
            </x14:sparkline>
          </x14:sparklines>
        </x14:sparklineGroup>
        <x14:sparklineGroup displayEmptyCellsAs="gap" xr2:uid="{00000000-0003-0000-0300-000039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stack_9p_cp_759_band6!AU21:BE21</xm:f>
              <xm:sqref>BF21</xm:sqref>
            </x14:sparkline>
            <x14:sparkline>
              <xm:f>stack_9p_cp_759_band6!AU22:BE22</xm:f>
              <xm:sqref>BF22</xm:sqref>
            </x14:sparkline>
            <x14:sparkline>
              <xm:f>stack_9p_cp_759_band6!AU23:BE23</xm:f>
              <xm:sqref>BF23</xm:sqref>
            </x14:sparkline>
            <x14:sparkline>
              <xm:f>stack_9p_cp_759_band6!AU24:BE24</xm:f>
              <xm:sqref>BF24</xm:sqref>
            </x14:sparkline>
            <x14:sparkline>
              <xm:f>stack_9p_cp_759_band6!AU25:BE25</xm:f>
              <xm:sqref>BF25</xm:sqref>
            </x14:sparkline>
            <x14:sparkline>
              <xm:f>stack_9p_cp_759_band6!AU26:BE26</xm:f>
              <xm:sqref>BF26</xm:sqref>
            </x14:sparkline>
            <x14:sparkline>
              <xm:f>stack_9p_cp_759_band6!AU27:BE27</xm:f>
              <xm:sqref>BF27</xm:sqref>
            </x14:sparkline>
            <x14:sparkline>
              <xm:f>stack_9p_cp_759_band6!AU28:BE28</xm:f>
              <xm:sqref>BF28</xm:sqref>
            </x14:sparkline>
            <x14:sparkline>
              <xm:f>stack_9p_cp_759_band6!AU29:BE29</xm:f>
              <xm:sqref>BF29</xm:sqref>
            </x14:sparkline>
            <x14:sparkline>
              <xm:f>stack_9p_cp_759_band6!AU30:BE30</xm:f>
              <xm:sqref>BF30</xm:sqref>
            </x14:sparkline>
            <x14:sparkline>
              <xm:f>stack_9p_cp_759_band6!AU31:BE31</xm:f>
              <xm:sqref>BF31</xm:sqref>
            </x14:sparkline>
            <x14:sparkline>
              <xm:f>stack_9p_cp_759_band6!AU33:BE33</xm:f>
              <xm:sqref>BF33</xm:sqref>
            </x14:sparkline>
            <x14:sparkline>
              <xm:f>stack_9p_cp_759_band6!AU34:BE34</xm:f>
              <xm:sqref>BF34</xm:sqref>
            </x14:sparkline>
          </x14:sparklines>
        </x14:sparklineGroup>
        <x14:sparklineGroup displayEmptyCellsAs="gap" xr2:uid="{00000000-0003-0000-0300-00003A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stack_9p_cp_759_band6!AU4:BD4</xm:f>
              <xm:sqref>BE4</xm:sqref>
            </x14:sparkline>
            <x14:sparkline>
              <xm:f>stack_9p_cp_759_band6!AU5:BD5</xm:f>
              <xm:sqref>BE5</xm:sqref>
            </x14:sparkline>
            <x14:sparkline>
              <xm:f>stack_9p_cp_759_band6!AU6:BD6</xm:f>
              <xm:sqref>BE6</xm:sqref>
            </x14:sparkline>
            <x14:sparkline>
              <xm:f>stack_9p_cp_759_band6!AU7:BD7</xm:f>
              <xm:sqref>BE7</xm:sqref>
            </x14:sparkline>
            <x14:sparkline>
              <xm:f>stack_9p_cp_759_band6!AU8:BD8</xm:f>
              <xm:sqref>BE8</xm:sqref>
            </x14:sparkline>
            <x14:sparkline>
              <xm:f>stack_9p_cp_759_band6!AU9:BD9</xm:f>
              <xm:sqref>BE9</xm:sqref>
            </x14:sparkline>
            <x14:sparkline>
              <xm:f>stack_9p_cp_759_band6!AU10:BD10</xm:f>
              <xm:sqref>BE10</xm:sqref>
            </x14:sparkline>
            <x14:sparkline>
              <xm:f>stack_9p_cp_759_band6!AU11:BD11</xm:f>
              <xm:sqref>BE11</xm:sqref>
            </x14:sparkline>
            <x14:sparkline>
              <xm:f>stack_9p_cp_759_band6!AU12:BD12</xm:f>
              <xm:sqref>BE12</xm:sqref>
            </x14:sparkline>
            <x14:sparkline>
              <xm:f>stack_9p_cp_759_band6!AU13:BD13</xm:f>
              <xm:sqref>BE13</xm:sqref>
            </x14:sparkline>
            <x14:sparkline>
              <xm:f>stack_9p_cp_759_band6!AU15:BD15</xm:f>
              <xm:sqref>BE15</xm:sqref>
            </x14:sparkline>
            <x14:sparkline>
              <xm:f>stack_9p_cp_759_band6!AU16:BD16</xm:f>
              <xm:sqref>BE16</xm:sqref>
            </x14:sparkline>
          </x14:sparklines>
        </x14:sparklineGroup>
        <x14:sparklineGroup displayEmptyCellsAs="gap" xr2:uid="{00000000-0003-0000-0300-00003B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stack_9p_cp_759_band6!AU4:AU13</xm:f>
              <xm:sqref>AU14</xm:sqref>
            </x14:sparkline>
            <x14:sparkline>
              <xm:f>stack_9p_cp_759_band6!AV4:AV13</xm:f>
              <xm:sqref>AV14</xm:sqref>
            </x14:sparkline>
            <x14:sparkline>
              <xm:f>stack_9p_cp_759_band6!AW4:AW13</xm:f>
              <xm:sqref>AW14</xm:sqref>
            </x14:sparkline>
            <x14:sparkline>
              <xm:f>stack_9p_cp_759_band6!AX4:AX13</xm:f>
              <xm:sqref>AX14</xm:sqref>
            </x14:sparkline>
            <x14:sparkline>
              <xm:f>stack_9p_cp_759_band6!AY4:AY13</xm:f>
              <xm:sqref>AY14</xm:sqref>
            </x14:sparkline>
            <x14:sparkline>
              <xm:f>stack_9p_cp_759_band6!AZ4:AZ13</xm:f>
              <xm:sqref>AZ14</xm:sqref>
            </x14:sparkline>
            <x14:sparkline>
              <xm:f>stack_9p_cp_759_band6!BA4:BA13</xm:f>
              <xm:sqref>BA14</xm:sqref>
            </x14:sparkline>
            <x14:sparkline>
              <xm:f>stack_9p_cp_759_band6!BB4:BB13</xm:f>
              <xm:sqref>BB14</xm:sqref>
            </x14:sparkline>
            <x14:sparkline>
              <xm:f>stack_9p_cp_759_band6!BC4:BC13</xm:f>
              <xm:sqref>BC14</xm:sqref>
            </x14:sparkline>
            <x14:sparkline>
              <xm:f>stack_9p_cp_759_band6!BD4:BD13</xm:f>
              <xm:sqref>BD14</xm:sqref>
            </x14:sparkline>
            <x14:sparkline>
              <xm:f>stack_9p_cp_759_band6!BE4:BE13</xm:f>
              <xm:sqref>BE14</xm:sqref>
            </x14:sparkline>
            <x14:sparkline>
              <xm:f>stack_9p_cp_759_band6!BF4:BF13</xm:f>
              <xm:sqref>BF14</xm:sqref>
            </x14:sparkline>
            <x14:sparkline>
              <xm:f>stack_9p_cp_759_band6!BG4:BG13</xm:f>
              <xm:sqref>BG14</xm:sqref>
            </x14:sparkline>
          </x14:sparklines>
        </x14:sparklineGroup>
        <x14:sparklineGroup displayEmptyCellsAs="gap" xr2:uid="{00000000-0003-0000-0300-00003C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stack_9p_cp_759_band6!AA39:AL39</xm:f>
              <xm:sqref>AP39</xm:sqref>
            </x14:sparkline>
            <x14:sparkline>
              <xm:f>stack_9p_cp_759_band6!AA40:AL40</xm:f>
              <xm:sqref>AP40</xm:sqref>
            </x14:sparkline>
            <x14:sparkline>
              <xm:f>stack_9p_cp_759_band6!AA41:AL41</xm:f>
              <xm:sqref>AP41</xm:sqref>
            </x14:sparkline>
            <x14:sparkline>
              <xm:f>stack_9p_cp_759_band6!AA42:AL42</xm:f>
              <xm:sqref>AP42</xm:sqref>
            </x14:sparkline>
            <x14:sparkline>
              <xm:f>stack_9p_cp_759_band6!AA43:AL43</xm:f>
              <xm:sqref>AP43</xm:sqref>
            </x14:sparkline>
            <x14:sparkline>
              <xm:f>stack_9p_cp_759_band6!AA44:AL44</xm:f>
              <xm:sqref>AP44</xm:sqref>
            </x14:sparkline>
            <x14:sparkline>
              <xm:f>stack_9p_cp_759_band6!AA45:AL45</xm:f>
              <xm:sqref>AP45</xm:sqref>
            </x14:sparkline>
            <x14:sparkline>
              <xm:f>stack_9p_cp_759_band6!AA46:AL46</xm:f>
              <xm:sqref>AP46</xm:sqref>
            </x14:sparkline>
            <x14:sparkline>
              <xm:f>stack_9p_cp_759_band6!AA47:AL47</xm:f>
              <xm:sqref>AP47</xm:sqref>
            </x14:sparkline>
            <x14:sparkline>
              <xm:f>stack_9p_cp_759_band6!AA48:AL48</xm:f>
              <xm:sqref>AP48</xm:sqref>
            </x14:sparkline>
            <x14:sparkline>
              <xm:f>stack_9p_cp_759_band6!AA49:AL49</xm:f>
              <xm:sqref>AP49</xm:sqref>
            </x14:sparkline>
            <x14:sparkline>
              <xm:f>stack_9p_cp_759_band6!AA50:AL50</xm:f>
              <xm:sqref>AP50</xm:sqref>
            </x14:sparkline>
            <x14:sparkline>
              <xm:f>stack_9p_cp_759_band6!AA52:AL52</xm:f>
              <xm:sqref>AP52</xm:sqref>
            </x14:sparkline>
            <x14:sparkline>
              <xm:f>stack_9p_cp_759_band6!AA53:AL53</xm:f>
              <xm:sqref>AP53</xm:sqref>
            </x14:sparkline>
          </x14:sparklines>
        </x14:sparklineGroup>
        <x14:sparklineGroup displayEmptyCellsAs="gap" xr2:uid="{00000000-0003-0000-0300-00003D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stack_9p_cp_759_band6!AA39:AA50</xm:f>
              <xm:sqref>AA51</xm:sqref>
            </x14:sparkline>
            <x14:sparkline>
              <xm:f>stack_9p_cp_759_band6!AB39:AB50</xm:f>
              <xm:sqref>AB51</xm:sqref>
            </x14:sparkline>
            <x14:sparkline>
              <xm:f>stack_9p_cp_759_band6!AC39:AC50</xm:f>
              <xm:sqref>AC51</xm:sqref>
            </x14:sparkline>
            <x14:sparkline>
              <xm:f>stack_9p_cp_759_band6!AD39:AD50</xm:f>
              <xm:sqref>AD51</xm:sqref>
            </x14:sparkline>
            <x14:sparkline>
              <xm:f>stack_9p_cp_759_band6!AE39:AE50</xm:f>
              <xm:sqref>AE51</xm:sqref>
            </x14:sparkline>
            <x14:sparkline>
              <xm:f>stack_9p_cp_759_band6!AF39:AF50</xm:f>
              <xm:sqref>AF51</xm:sqref>
            </x14:sparkline>
            <x14:sparkline>
              <xm:f>stack_9p_cp_759_band6!AG39:AG50</xm:f>
              <xm:sqref>AG51</xm:sqref>
            </x14:sparkline>
            <x14:sparkline>
              <xm:f>stack_9p_cp_759_band6!AH39:AH50</xm:f>
              <xm:sqref>AH51</xm:sqref>
            </x14:sparkline>
            <x14:sparkline>
              <xm:f>stack_9p_cp_759_band6!AI39:AI50</xm:f>
              <xm:sqref>AI51</xm:sqref>
            </x14:sparkline>
            <x14:sparkline>
              <xm:f>stack_9p_cp_759_band6!AJ39:AJ50</xm:f>
              <xm:sqref>AJ51</xm:sqref>
            </x14:sparkline>
            <x14:sparkline>
              <xm:f>stack_9p_cp_759_band6!AK39:AK50</xm:f>
              <xm:sqref>AK51</xm:sqref>
            </x14:sparkline>
            <x14:sparkline>
              <xm:f>stack_9p_cp_759_band6!AL39:AL50</xm:f>
              <xm:sqref>AL51</xm:sqref>
            </x14:sparkline>
            <x14:sparkline>
              <xm:f>stack_9p_cp_759_band6!AP39:AP50</xm:f>
              <xm:sqref>AP51</xm:sqref>
            </x14:sparkline>
            <x14:sparkline>
              <xm:f>stack_9p_cp_759_band6!AQ39:AQ50</xm:f>
              <xm:sqref>AQ51</xm:sqref>
            </x14:sparkline>
            <x14:sparkline>
              <xm:f>stack_9p_cp_759_band6!AR39:AR50</xm:f>
              <xm:sqref>AR51</xm:sqref>
            </x14:sparkline>
          </x14:sparklines>
        </x14:sparklineGroup>
        <x14:sparklineGroup displayEmptyCellsAs="gap" xr2:uid="{00000000-0003-0000-0300-00003E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stack_9p_cp_759_band6!AA21:AA31</xm:f>
              <xm:sqref>AA32</xm:sqref>
            </x14:sparkline>
            <x14:sparkline>
              <xm:f>stack_9p_cp_759_band6!AB21:AB31</xm:f>
              <xm:sqref>AB32</xm:sqref>
            </x14:sparkline>
            <x14:sparkline>
              <xm:f>stack_9p_cp_759_band6!AC21:AC31</xm:f>
              <xm:sqref>AC32</xm:sqref>
            </x14:sparkline>
            <x14:sparkline>
              <xm:f>stack_9p_cp_759_band6!AD21:AD31</xm:f>
              <xm:sqref>AD32</xm:sqref>
            </x14:sparkline>
            <x14:sparkline>
              <xm:f>stack_9p_cp_759_band6!AE21:AE31</xm:f>
              <xm:sqref>AE32</xm:sqref>
            </x14:sparkline>
            <x14:sparkline>
              <xm:f>stack_9p_cp_759_band6!AF21:AF31</xm:f>
              <xm:sqref>AF32</xm:sqref>
            </x14:sparkline>
            <x14:sparkline>
              <xm:f>stack_9p_cp_759_band6!AG21:AG31</xm:f>
              <xm:sqref>AG32</xm:sqref>
            </x14:sparkline>
            <x14:sparkline>
              <xm:f>stack_9p_cp_759_band6!AH21:AH31</xm:f>
              <xm:sqref>AH32</xm:sqref>
            </x14:sparkline>
            <x14:sparkline>
              <xm:f>stack_9p_cp_759_band6!AI21:AI31</xm:f>
              <xm:sqref>AI32</xm:sqref>
            </x14:sparkline>
            <x14:sparkline>
              <xm:f>stack_9p_cp_759_band6!AJ21:AJ31</xm:f>
              <xm:sqref>AJ32</xm:sqref>
            </x14:sparkline>
            <x14:sparkline>
              <xm:f>stack_9p_cp_759_band6!AK21:AK31</xm:f>
              <xm:sqref>AK32</xm:sqref>
            </x14:sparkline>
          </x14:sparklines>
        </x14:sparklineGroup>
        <x14:sparklineGroup displayEmptyCellsAs="gap" xr2:uid="{00000000-0003-0000-0300-00003F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stack_9p_cp_759_band6!AA21:AK21</xm:f>
              <xm:sqref>AL21</xm:sqref>
            </x14:sparkline>
            <x14:sparkline>
              <xm:f>stack_9p_cp_759_band6!AA22:AK22</xm:f>
              <xm:sqref>AL22</xm:sqref>
            </x14:sparkline>
            <x14:sparkline>
              <xm:f>stack_9p_cp_759_band6!AA23:AK23</xm:f>
              <xm:sqref>AL23</xm:sqref>
            </x14:sparkline>
            <x14:sparkline>
              <xm:f>stack_9p_cp_759_band6!AA24:AK24</xm:f>
              <xm:sqref>AL24</xm:sqref>
            </x14:sparkline>
            <x14:sparkline>
              <xm:f>stack_9p_cp_759_band6!AA25:AK25</xm:f>
              <xm:sqref>AL25</xm:sqref>
            </x14:sparkline>
            <x14:sparkline>
              <xm:f>stack_9p_cp_759_band6!AA26:AK26</xm:f>
              <xm:sqref>AL26</xm:sqref>
            </x14:sparkline>
            <x14:sparkline>
              <xm:f>stack_9p_cp_759_band6!AA27:AK27</xm:f>
              <xm:sqref>AL27</xm:sqref>
            </x14:sparkline>
            <x14:sparkline>
              <xm:f>stack_9p_cp_759_band6!AA28:AK28</xm:f>
              <xm:sqref>AL28</xm:sqref>
            </x14:sparkline>
            <x14:sparkline>
              <xm:f>stack_9p_cp_759_band6!AA29:AK29</xm:f>
              <xm:sqref>AL29</xm:sqref>
            </x14:sparkline>
            <x14:sparkline>
              <xm:f>stack_9p_cp_759_band6!AA30:AK30</xm:f>
              <xm:sqref>AL30</xm:sqref>
            </x14:sparkline>
            <x14:sparkline>
              <xm:f>stack_9p_cp_759_band6!AA31:AK31</xm:f>
              <xm:sqref>AL31</xm:sqref>
            </x14:sparkline>
            <x14:sparkline>
              <xm:f>stack_9p_cp_759_band6!AA32:AK32</xm:f>
              <xm:sqref>AL32</xm:sqref>
            </x14:sparkline>
            <x14:sparkline>
              <xm:f>stack_9p_cp_759_band6!AA33:AK33</xm:f>
              <xm:sqref>AL33</xm:sqref>
            </x14:sparkline>
            <x14:sparkline>
              <xm:f>stack_9p_cp_759_band6!AA34:AK34</xm:f>
              <xm:sqref>AL34</xm:sqref>
            </x14:sparkline>
          </x14:sparklines>
        </x14:sparklineGroup>
        <x14:sparklineGroup displayEmptyCellsAs="gap" xr2:uid="{00000000-0003-0000-0300-00004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stack_9p_cp_759_band6!AA4:AA13</xm:f>
              <xm:sqref>AA14</xm:sqref>
            </x14:sparkline>
            <x14:sparkline>
              <xm:f>stack_9p_cp_759_band6!AB4:AB13</xm:f>
              <xm:sqref>AB14</xm:sqref>
            </x14:sparkline>
            <x14:sparkline>
              <xm:f>stack_9p_cp_759_band6!AC4:AC13</xm:f>
              <xm:sqref>AC14</xm:sqref>
            </x14:sparkline>
            <x14:sparkline>
              <xm:f>stack_9p_cp_759_band6!AD4:AD13</xm:f>
              <xm:sqref>AD14</xm:sqref>
            </x14:sparkline>
            <x14:sparkline>
              <xm:f>stack_9p_cp_759_band6!AE4:AE13</xm:f>
              <xm:sqref>AE14</xm:sqref>
            </x14:sparkline>
            <x14:sparkline>
              <xm:f>stack_9p_cp_759_band6!AF4:AF13</xm:f>
              <xm:sqref>AF14</xm:sqref>
            </x14:sparkline>
            <x14:sparkline>
              <xm:f>stack_9p_cp_759_band6!AG4:AG13</xm:f>
              <xm:sqref>AG14</xm:sqref>
            </x14:sparkline>
            <x14:sparkline>
              <xm:f>stack_9p_cp_759_band6!AH4:AH13</xm:f>
              <xm:sqref>AH14</xm:sqref>
            </x14:sparkline>
            <x14:sparkline>
              <xm:f>stack_9p_cp_759_band6!AI4:AI13</xm:f>
              <xm:sqref>AI14</xm:sqref>
            </x14:sparkline>
            <x14:sparkline>
              <xm:f>stack_9p_cp_759_band6!AJ4:AJ13</xm:f>
              <xm:sqref>AJ14</xm:sqref>
            </x14:sparkline>
          </x14:sparklines>
        </x14:sparklineGroup>
        <x14:sparklineGroup displayEmptyCellsAs="gap" xr2:uid="{00000000-0003-0000-0300-00004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stack_9p_cp_759_band6!AA4:AJ4</xm:f>
              <xm:sqref>AK4</xm:sqref>
            </x14:sparkline>
            <x14:sparkline>
              <xm:f>stack_9p_cp_759_band6!AA5:AJ5</xm:f>
              <xm:sqref>AK5</xm:sqref>
            </x14:sparkline>
            <x14:sparkline>
              <xm:f>stack_9p_cp_759_band6!AA6:AJ6</xm:f>
              <xm:sqref>AK6</xm:sqref>
            </x14:sparkline>
            <x14:sparkline>
              <xm:f>stack_9p_cp_759_band6!AA7:AJ7</xm:f>
              <xm:sqref>AK7</xm:sqref>
            </x14:sparkline>
            <x14:sparkline>
              <xm:f>stack_9p_cp_759_band6!AA8:AJ8</xm:f>
              <xm:sqref>AK8</xm:sqref>
            </x14:sparkline>
            <x14:sparkline>
              <xm:f>stack_9p_cp_759_band6!AA9:AJ9</xm:f>
              <xm:sqref>AK9</xm:sqref>
            </x14:sparkline>
            <x14:sparkline>
              <xm:f>stack_9p_cp_759_band6!AA10:AJ10</xm:f>
              <xm:sqref>AK10</xm:sqref>
            </x14:sparkline>
            <x14:sparkline>
              <xm:f>stack_9p_cp_759_band6!AA11:AJ11</xm:f>
              <xm:sqref>AK11</xm:sqref>
            </x14:sparkline>
            <x14:sparkline>
              <xm:f>stack_9p_cp_759_band6!AA12:AJ12</xm:f>
              <xm:sqref>AK12</xm:sqref>
            </x14:sparkline>
            <x14:sparkline>
              <xm:f>stack_9p_cp_759_band6!AA13:AJ13</xm:f>
              <xm:sqref>AK13</xm:sqref>
            </x14:sparkline>
            <x14:sparkline>
              <xm:f>stack_9p_cp_759_band6!AA14:AJ14</xm:f>
              <xm:sqref>AK14</xm:sqref>
            </x14:sparkline>
            <x14:sparkline>
              <xm:f>stack_9p_cp_759_band6!AA15:AJ15</xm:f>
              <xm:sqref>AK15</xm:sqref>
            </x14:sparkline>
            <x14:sparkline>
              <xm:f>stack_9p_cp_759_band6!AA16:AJ16</xm:f>
              <xm:sqref>AK16</xm:sqref>
            </x14:sparkline>
          </x14:sparklines>
        </x14:sparklineGroup>
        <x14:sparklineGroup manualMax="0" manualMin="0" displayEmptyCellsAs="gap" xr2:uid="{00000000-0003-0000-0300-00004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stack_9p_cp_759_band6!B39:W39</xm:f>
              <xm:sqref>X38</xm:sqref>
            </x14:sparkline>
            <x14:sparkline>
              <xm:f>stack_9p_cp_759_band6!B40:W40</xm:f>
              <xm:sqref>X39</xm:sqref>
            </x14:sparkline>
            <x14:sparkline>
              <xm:f>stack_9p_cp_759_band6!B41:W41</xm:f>
              <xm:sqref>X40</xm:sqref>
            </x14:sparkline>
            <x14:sparkline>
              <xm:sqref>X41</xm:sqref>
            </x14:sparkline>
            <x14:sparkline>
              <xm:f>stack_9p_cp_759_band6!B43:W43</xm:f>
              <xm:sqref>X42</xm:sqref>
            </x14:sparkline>
            <x14:sparkline>
              <xm:sqref>X43</xm:sqref>
            </x14:sparkline>
            <x14:sparkline>
              <xm:sqref>X44</xm:sqref>
            </x14:sparkline>
            <x14:sparkline>
              <xm:f>stack_9p_cp_759_band6!B46:W46</xm:f>
              <xm:sqref>X45</xm:sqref>
            </x14:sparkline>
            <x14:sparkline>
              <xm:f>stack_9p_cp_759_band6!B47:W47</xm:f>
              <xm:sqref>X46</xm:sqref>
            </x14:sparkline>
            <x14:sparkline>
              <xm:sqref>X47</xm:sqref>
            </x14:sparkline>
            <x14:sparkline>
              <xm:f>stack_9p_cp_759_band6!B49:W49</xm:f>
              <xm:sqref>X48</xm:sqref>
            </x14:sparkline>
            <x14:sparkline>
              <xm:sqref>X49</xm:sqref>
            </x14:sparkline>
            <x14:sparkline>
              <xm:sqref>X50</xm:sqref>
            </x14:sparkline>
            <x14:sparkline>
              <xm:f>stack_9p_cp_759_band6!B52:W52</xm:f>
              <xm:sqref>X51</xm:sqref>
            </x14:sparkline>
            <x14:sparkline>
              <xm:f>stack_9p_cp_759_band6!B53:W53</xm:f>
              <xm:sqref>X52</xm:sqref>
            </x14:sparkline>
          </x14:sparklines>
        </x14:sparklineGroup>
        <x14:sparklineGroup manualMax="0" manualMin="0" displayEmptyCellsAs="gap" xr2:uid="{00000000-0003-0000-0300-00004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stack_9p_cp_759_band6!B4:R4</xm:f>
              <xm:sqref>T4</xm:sqref>
            </x14:sparkline>
            <x14:sparkline>
              <xm:f>stack_9p_cp_759_band6!B5:R5</xm:f>
              <xm:sqref>T5</xm:sqref>
            </x14:sparkline>
            <x14:sparkline>
              <xm:f>stack_9p_cp_759_band6!B6:R6</xm:f>
              <xm:sqref>T6</xm:sqref>
            </x14:sparkline>
            <x14:sparkline>
              <xm:f>stack_9p_cp_759_band6!B7:R7</xm:f>
              <xm:sqref>T7</xm:sqref>
            </x14:sparkline>
            <x14:sparkline>
              <xm:f>stack_9p_cp_759_band6!B8:R8</xm:f>
              <xm:sqref>T8</xm:sqref>
            </x14:sparkline>
            <x14:sparkline>
              <xm:f>stack_9p_cp_759_band6!B9:R9</xm:f>
              <xm:sqref>T9</xm:sqref>
            </x14:sparkline>
            <x14:sparkline>
              <xm:f>stack_9p_cp_759_band6!B10:R10</xm:f>
              <xm:sqref>T10</xm:sqref>
            </x14:sparkline>
            <x14:sparkline>
              <xm:f>stack_9p_cp_759_band6!B11:R11</xm:f>
              <xm:sqref>T11</xm:sqref>
            </x14:sparkline>
            <x14:sparkline>
              <xm:f>stack_9p_cp_759_band6!B12:R12</xm:f>
              <xm:sqref>T12</xm:sqref>
            </x14:sparkline>
            <x14:sparkline>
              <xm:f>stack_9p_cp_759_band6!B13:R13</xm:f>
              <xm:sqref>T13</xm:sqref>
            </x14:sparkline>
            <x14:sparkline>
              <xm:f>stack_9p_cp_759_band6!B14:R14</xm:f>
              <xm:sqref>T14</xm:sqref>
            </x14:sparkline>
            <x14:sparkline>
              <xm:f>stack_9p_cp_759_band6!B15:R15</xm:f>
              <xm:sqref>T15</xm:sqref>
            </x14:sparkline>
            <x14:sparkline>
              <xm:f>stack_9p_cp_759_band6!B16:R16</xm:f>
              <xm:sqref>T16</xm:sqref>
            </x14:sparkline>
          </x14:sparklines>
        </x14:sparklineGroup>
        <x14:sparklineGroup manualMax="0" manualMin="0" displayEmptyCellsAs="gap" xr2:uid="{00000000-0003-0000-0300-00004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stack_9p_cp_759_band6!B21:S21</xm:f>
              <xm:sqref>U21</xm:sqref>
            </x14:sparkline>
            <x14:sparkline>
              <xm:f>stack_9p_cp_759_band6!B22:S22</xm:f>
              <xm:sqref>U22</xm:sqref>
            </x14:sparkline>
            <x14:sparkline>
              <xm:f>stack_9p_cp_759_band6!B23:S23</xm:f>
              <xm:sqref>U23</xm:sqref>
            </x14:sparkline>
            <x14:sparkline>
              <xm:f>stack_9p_cp_759_band6!B24:S24</xm:f>
              <xm:sqref>U24</xm:sqref>
            </x14:sparkline>
            <x14:sparkline>
              <xm:f>stack_9p_cp_759_band6!B25:S25</xm:f>
              <xm:sqref>U25</xm:sqref>
            </x14:sparkline>
            <x14:sparkline>
              <xm:f>stack_9p_cp_759_band6!B26:S26</xm:f>
              <xm:sqref>U26</xm:sqref>
            </x14:sparkline>
            <x14:sparkline>
              <xm:f>stack_9p_cp_759_band6!B27:S27</xm:f>
              <xm:sqref>U27</xm:sqref>
            </x14:sparkline>
            <x14:sparkline>
              <xm:f>stack_9p_cp_759_band6!B28:S28</xm:f>
              <xm:sqref>U28</xm:sqref>
            </x14:sparkline>
            <x14:sparkline>
              <xm:f>stack_9p_cp_759_band6!B29:S29</xm:f>
              <xm:sqref>U29</xm:sqref>
            </x14:sparkline>
            <x14:sparkline>
              <xm:f>stack_9p_cp_759_band6!B30:S30</xm:f>
              <xm:sqref>U30</xm:sqref>
            </x14:sparkline>
            <x14:sparkline>
              <xm:f>stack_9p_cp_759_band6!B31:S31</xm:f>
              <xm:sqref>U31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8"/>
  <sheetViews>
    <sheetView tabSelected="1" zoomScale="70" zoomScaleNormal="70" workbookViewId="0">
      <selection activeCell="O32" sqref="O32"/>
    </sheetView>
  </sheetViews>
  <sheetFormatPr baseColWidth="10" defaultRowHeight="15" x14ac:dyDescent="0.25"/>
  <sheetData>
    <row r="1" spans="1:30" ht="15.75" thickBot="1" x14ac:dyDescent="0.3">
      <c r="A1" s="143" t="s">
        <v>88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5"/>
    </row>
    <row r="67" spans="1:30" ht="15.75" thickBot="1" x14ac:dyDescent="0.3"/>
    <row r="68" spans="1:30" ht="15.75" thickBot="1" x14ac:dyDescent="0.3">
      <c r="A68" s="146" t="s">
        <v>87</v>
      </c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</row>
  </sheetData>
  <mergeCells count="2">
    <mergeCell ref="A1:AD1"/>
    <mergeCell ref="A68:AD6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K60"/>
  <sheetViews>
    <sheetView topLeftCell="C1" zoomScaleNormal="100" workbookViewId="0">
      <selection activeCell="C1" sqref="C1:CK1"/>
    </sheetView>
  </sheetViews>
  <sheetFormatPr baseColWidth="10" defaultColWidth="4.140625" defaultRowHeight="12" x14ac:dyDescent="0.2"/>
  <cols>
    <col min="1" max="4" width="4.140625" style="17"/>
    <col min="5" max="5" width="4.7109375" style="17" customWidth="1"/>
    <col min="6" max="80" width="4.140625" style="17"/>
    <col min="81" max="81" width="4.28515625" style="17" customWidth="1"/>
    <col min="82" max="16384" width="4.140625" style="17"/>
  </cols>
  <sheetData>
    <row r="1" spans="1:89" x14ac:dyDescent="0.2">
      <c r="C1" s="147">
        <v>2019</v>
      </c>
      <c r="D1" s="147"/>
      <c r="E1" s="147"/>
      <c r="G1" s="147">
        <v>2020</v>
      </c>
      <c r="H1" s="147"/>
      <c r="I1" s="147"/>
      <c r="K1" s="147">
        <v>210108</v>
      </c>
      <c r="L1" s="147"/>
      <c r="M1" s="147"/>
      <c r="O1" s="147">
        <v>210116</v>
      </c>
      <c r="P1" s="147"/>
      <c r="Q1" s="147"/>
      <c r="S1" s="147">
        <v>210124</v>
      </c>
      <c r="T1" s="147"/>
      <c r="U1" s="147"/>
      <c r="W1" s="147">
        <v>210201</v>
      </c>
      <c r="X1" s="147"/>
      <c r="Y1" s="147"/>
      <c r="AA1" s="147">
        <v>210312</v>
      </c>
      <c r="AB1" s="147"/>
      <c r="AC1" s="147"/>
      <c r="AE1" s="147">
        <v>210421</v>
      </c>
      <c r="AF1" s="147"/>
      <c r="AG1" s="147"/>
      <c r="AI1" s="147">
        <v>210515</v>
      </c>
      <c r="AJ1" s="147"/>
      <c r="AK1" s="147"/>
      <c r="AM1" s="147">
        <v>210726</v>
      </c>
      <c r="AN1" s="147"/>
      <c r="AO1" s="147"/>
      <c r="AQ1" s="147">
        <v>210819</v>
      </c>
      <c r="AR1" s="147"/>
      <c r="AS1" s="147"/>
      <c r="AU1" s="147">
        <v>210827</v>
      </c>
      <c r="AV1" s="147"/>
      <c r="AW1" s="147"/>
      <c r="AY1" s="147">
        <v>210912</v>
      </c>
      <c r="AZ1" s="147"/>
      <c r="BA1" s="147"/>
      <c r="BC1" s="147">
        <v>210920</v>
      </c>
      <c r="BD1" s="147"/>
      <c r="BE1" s="147"/>
      <c r="BG1" s="147">
        <v>211006</v>
      </c>
      <c r="BH1" s="147"/>
      <c r="BI1" s="147"/>
      <c r="BK1" s="147">
        <v>211014</v>
      </c>
      <c r="BL1" s="147"/>
      <c r="BM1" s="147"/>
      <c r="BO1" s="147">
        <v>211030</v>
      </c>
      <c r="BP1" s="147"/>
      <c r="BQ1" s="147"/>
      <c r="BS1" s="147">
        <v>211107</v>
      </c>
      <c r="BT1" s="147"/>
      <c r="BU1" s="147"/>
      <c r="BW1" s="147">
        <v>211115</v>
      </c>
      <c r="BX1" s="147"/>
      <c r="BY1" s="147"/>
      <c r="CA1" s="147">
        <v>211209</v>
      </c>
      <c r="CB1" s="147"/>
      <c r="CC1" s="147"/>
      <c r="CE1" s="147">
        <v>211217</v>
      </c>
      <c r="CF1" s="147"/>
      <c r="CG1" s="147"/>
      <c r="CI1" s="147">
        <v>211225</v>
      </c>
      <c r="CJ1" s="147"/>
      <c r="CK1" s="147"/>
    </row>
    <row r="2" spans="1:89" x14ac:dyDescent="0.2">
      <c r="K2" s="18"/>
      <c r="L2" s="18" t="s">
        <v>31</v>
      </c>
      <c r="M2" s="18"/>
      <c r="O2" s="18"/>
      <c r="P2" s="18" t="s">
        <v>32</v>
      </c>
      <c r="Q2" s="18"/>
      <c r="S2" s="18"/>
      <c r="T2" s="18" t="s">
        <v>31</v>
      </c>
      <c r="U2" s="18"/>
      <c r="W2" s="18"/>
      <c r="X2" s="18" t="s">
        <v>32</v>
      </c>
      <c r="Y2" s="18"/>
      <c r="AA2" s="18"/>
      <c r="AB2" s="18" t="s">
        <v>31</v>
      </c>
      <c r="AC2" s="18"/>
      <c r="AE2" s="18"/>
      <c r="AF2" s="18" t="s">
        <v>32</v>
      </c>
      <c r="AG2" s="18"/>
      <c r="AI2" s="18"/>
      <c r="AJ2" s="18" t="s">
        <v>31</v>
      </c>
      <c r="AK2" s="18"/>
      <c r="AM2" s="18"/>
      <c r="AN2" s="18" t="s">
        <v>32</v>
      </c>
      <c r="AO2" s="18"/>
      <c r="AQ2" s="18"/>
      <c r="AR2" s="18" t="s">
        <v>31</v>
      </c>
      <c r="AS2" s="18"/>
      <c r="AU2" s="18"/>
      <c r="AV2" s="18" t="s">
        <v>32</v>
      </c>
      <c r="AW2" s="18"/>
      <c r="AY2" s="18"/>
      <c r="AZ2" s="18" t="s">
        <v>32</v>
      </c>
      <c r="BA2" s="18"/>
      <c r="BC2" s="18"/>
      <c r="BD2" s="18" t="s">
        <v>31</v>
      </c>
      <c r="BE2" s="18"/>
      <c r="BG2" s="18"/>
      <c r="BH2" s="18" t="s">
        <v>31</v>
      </c>
      <c r="BI2" s="18"/>
      <c r="BK2" s="18"/>
      <c r="BL2" s="18" t="s">
        <v>32</v>
      </c>
      <c r="BM2" s="18"/>
      <c r="BO2" s="18"/>
      <c r="BP2" s="18" t="s">
        <v>32</v>
      </c>
      <c r="BQ2" s="18"/>
      <c r="BS2" s="18"/>
      <c r="BT2" s="18" t="s">
        <v>31</v>
      </c>
      <c r="BU2" s="18"/>
      <c r="BW2" s="18"/>
      <c r="BX2" s="18" t="s">
        <v>32</v>
      </c>
      <c r="BY2" s="18"/>
      <c r="CA2" s="18"/>
      <c r="CB2" s="18" t="s">
        <v>31</v>
      </c>
      <c r="CC2" s="18"/>
      <c r="CE2" s="18"/>
      <c r="CF2" s="18" t="s">
        <v>32</v>
      </c>
      <c r="CG2" s="18"/>
      <c r="CI2" s="18"/>
      <c r="CJ2" s="18" t="s">
        <v>31</v>
      </c>
      <c r="CK2" s="18"/>
    </row>
    <row r="3" spans="1:89" ht="12.75" thickBot="1" x14ac:dyDescent="0.25"/>
    <row r="4" spans="1:89" x14ac:dyDescent="0.2">
      <c r="C4" s="140">
        <v>200</v>
      </c>
      <c r="D4" s="140">
        <v>202</v>
      </c>
      <c r="E4" s="140">
        <v>207</v>
      </c>
      <c r="G4" s="19">
        <v>134</v>
      </c>
      <c r="H4" s="20">
        <v>154</v>
      </c>
      <c r="I4" s="21">
        <v>128</v>
      </c>
      <c r="K4" s="19">
        <v>132</v>
      </c>
      <c r="L4" s="20">
        <v>132</v>
      </c>
      <c r="M4" s="21">
        <v>144</v>
      </c>
      <c r="O4" s="19">
        <v>0</v>
      </c>
      <c r="P4" s="20">
        <v>0</v>
      </c>
      <c r="Q4" s="21">
        <v>0</v>
      </c>
      <c r="S4" s="19">
        <v>140</v>
      </c>
      <c r="T4" s="20">
        <v>140</v>
      </c>
      <c r="U4" s="21">
        <v>140</v>
      </c>
      <c r="W4" s="19">
        <v>144</v>
      </c>
      <c r="X4" s="20">
        <v>158</v>
      </c>
      <c r="Y4" s="21">
        <v>164</v>
      </c>
      <c r="AA4" s="19">
        <v>0</v>
      </c>
      <c r="AB4" s="20">
        <v>0</v>
      </c>
      <c r="AC4" s="21">
        <v>0</v>
      </c>
      <c r="AE4" s="19">
        <v>134</v>
      </c>
      <c r="AF4" s="20">
        <v>144</v>
      </c>
      <c r="AG4" s="21">
        <v>128</v>
      </c>
      <c r="AI4" s="19">
        <v>0</v>
      </c>
      <c r="AJ4" s="20">
        <v>0</v>
      </c>
      <c r="AK4" s="21">
        <v>0</v>
      </c>
      <c r="AM4" s="19">
        <v>102</v>
      </c>
      <c r="AN4" s="20">
        <v>111</v>
      </c>
      <c r="AO4" s="21">
        <v>113</v>
      </c>
      <c r="AQ4" s="19">
        <v>147</v>
      </c>
      <c r="AR4" s="20">
        <v>147</v>
      </c>
      <c r="AS4" s="21">
        <v>147</v>
      </c>
      <c r="AU4" s="19">
        <v>128</v>
      </c>
      <c r="AV4" s="20">
        <v>152</v>
      </c>
      <c r="AW4" s="21">
        <v>141</v>
      </c>
      <c r="AY4" s="19">
        <v>0</v>
      </c>
      <c r="AZ4" s="20">
        <v>0</v>
      </c>
      <c r="BA4" s="21">
        <v>0</v>
      </c>
      <c r="BC4" s="19">
        <v>0</v>
      </c>
      <c r="BD4" s="20">
        <v>0</v>
      </c>
      <c r="BE4" s="21">
        <v>0</v>
      </c>
      <c r="BG4" s="19">
        <v>0</v>
      </c>
      <c r="BH4" s="20">
        <v>0</v>
      </c>
      <c r="BI4" s="21">
        <v>0</v>
      </c>
      <c r="BK4" s="19">
        <v>0</v>
      </c>
      <c r="BL4" s="20">
        <v>0</v>
      </c>
      <c r="BM4" s="21">
        <v>0</v>
      </c>
      <c r="BO4" s="19">
        <v>673</v>
      </c>
      <c r="BP4" s="20">
        <v>736</v>
      </c>
      <c r="BQ4" s="21">
        <v>740</v>
      </c>
      <c r="BS4" s="19">
        <v>519</v>
      </c>
      <c r="BT4" s="20">
        <v>572</v>
      </c>
      <c r="BU4" s="21">
        <v>559</v>
      </c>
      <c r="BW4" s="19">
        <v>0</v>
      </c>
      <c r="BX4" s="20">
        <v>0</v>
      </c>
      <c r="BY4" s="21">
        <v>0</v>
      </c>
      <c r="CA4" s="19">
        <v>673</v>
      </c>
      <c r="CB4" s="20">
        <v>728</v>
      </c>
      <c r="CC4" s="21">
        <v>728</v>
      </c>
      <c r="CE4" s="19">
        <v>0</v>
      </c>
      <c r="CF4" s="20">
        <v>0</v>
      </c>
      <c r="CG4" s="21">
        <v>0</v>
      </c>
      <c r="CI4" s="19">
        <v>0</v>
      </c>
      <c r="CJ4" s="20">
        <v>0</v>
      </c>
      <c r="CK4" s="21">
        <v>0</v>
      </c>
    </row>
    <row r="5" spans="1:89" x14ac:dyDescent="0.2">
      <c r="A5" s="17" t="s">
        <v>27</v>
      </c>
      <c r="C5" s="140">
        <v>199</v>
      </c>
      <c r="D5" s="140">
        <v>209</v>
      </c>
      <c r="E5" s="140">
        <v>207</v>
      </c>
      <c r="G5" s="22">
        <v>142</v>
      </c>
      <c r="H5" s="23">
        <v>151</v>
      </c>
      <c r="I5" s="24">
        <v>126</v>
      </c>
      <c r="K5" s="22">
        <v>132</v>
      </c>
      <c r="L5" s="23">
        <v>144</v>
      </c>
      <c r="M5" s="24">
        <v>132</v>
      </c>
      <c r="O5" s="22">
        <v>0</v>
      </c>
      <c r="P5" s="23">
        <v>0</v>
      </c>
      <c r="Q5" s="24">
        <v>0</v>
      </c>
      <c r="S5" s="22">
        <v>140</v>
      </c>
      <c r="T5" s="25">
        <v>128</v>
      </c>
      <c r="U5" s="24">
        <v>128</v>
      </c>
      <c r="W5" s="22">
        <v>143</v>
      </c>
      <c r="X5" s="23">
        <v>143</v>
      </c>
      <c r="Y5" s="24">
        <v>153</v>
      </c>
      <c r="AA5" s="22">
        <v>0</v>
      </c>
      <c r="AB5" s="23">
        <v>0</v>
      </c>
      <c r="AC5" s="24">
        <v>0</v>
      </c>
      <c r="AE5" s="22">
        <v>118</v>
      </c>
      <c r="AF5" s="25">
        <v>133</v>
      </c>
      <c r="AG5" s="24">
        <v>135</v>
      </c>
      <c r="AI5" s="22">
        <v>0</v>
      </c>
      <c r="AJ5" s="25">
        <v>0</v>
      </c>
      <c r="AK5" s="24">
        <v>0</v>
      </c>
      <c r="AM5" s="22">
        <v>96</v>
      </c>
      <c r="AN5" s="25">
        <v>103</v>
      </c>
      <c r="AO5" s="24">
        <v>106</v>
      </c>
      <c r="AQ5" s="22">
        <v>113</v>
      </c>
      <c r="AR5" s="23">
        <v>133</v>
      </c>
      <c r="AS5" s="24">
        <v>147</v>
      </c>
      <c r="AU5" s="22">
        <v>125</v>
      </c>
      <c r="AV5" s="23">
        <v>136</v>
      </c>
      <c r="AW5" s="24">
        <v>137</v>
      </c>
      <c r="AY5" s="22">
        <v>0</v>
      </c>
      <c r="AZ5" s="25">
        <v>0</v>
      </c>
      <c r="BA5" s="24">
        <v>0</v>
      </c>
      <c r="BC5" s="22">
        <v>0</v>
      </c>
      <c r="BD5" s="25">
        <v>0</v>
      </c>
      <c r="BE5" s="24">
        <v>0</v>
      </c>
      <c r="BG5" s="22">
        <v>0</v>
      </c>
      <c r="BH5" s="25">
        <v>0</v>
      </c>
      <c r="BI5" s="24">
        <v>0</v>
      </c>
      <c r="BK5" s="22">
        <v>0</v>
      </c>
      <c r="BL5" s="25">
        <v>0</v>
      </c>
      <c r="BM5" s="24">
        <v>0</v>
      </c>
      <c r="BO5" s="22">
        <v>614</v>
      </c>
      <c r="BP5" s="25">
        <v>637</v>
      </c>
      <c r="BQ5" s="24">
        <v>702</v>
      </c>
      <c r="BS5" s="22">
        <v>492</v>
      </c>
      <c r="BT5" s="23">
        <v>519</v>
      </c>
      <c r="BU5" s="24">
        <v>546</v>
      </c>
      <c r="BW5" s="22">
        <v>0</v>
      </c>
      <c r="BX5" s="25">
        <v>0</v>
      </c>
      <c r="BY5" s="24">
        <v>0</v>
      </c>
      <c r="CA5" s="22">
        <v>690</v>
      </c>
      <c r="CB5" s="25">
        <v>636</v>
      </c>
      <c r="CC5" s="24">
        <v>710</v>
      </c>
      <c r="CE5" s="22">
        <v>0</v>
      </c>
      <c r="CF5" s="23">
        <v>0</v>
      </c>
      <c r="CG5" s="24">
        <v>0</v>
      </c>
      <c r="CI5" s="22">
        <v>0</v>
      </c>
      <c r="CJ5" s="25">
        <v>0</v>
      </c>
      <c r="CK5" s="24">
        <v>0</v>
      </c>
    </row>
    <row r="6" spans="1:89" ht="12.75" thickBot="1" x14ac:dyDescent="0.25">
      <c r="C6" s="140">
        <v>208</v>
      </c>
      <c r="D6" s="140">
        <v>200</v>
      </c>
      <c r="E6" s="140">
        <v>206</v>
      </c>
      <c r="G6" s="26">
        <v>132</v>
      </c>
      <c r="H6" s="27">
        <v>131</v>
      </c>
      <c r="I6" s="28">
        <v>135</v>
      </c>
      <c r="K6" s="26">
        <v>132</v>
      </c>
      <c r="L6" s="27">
        <v>121</v>
      </c>
      <c r="M6" s="28">
        <v>132</v>
      </c>
      <c r="O6" s="26">
        <v>0</v>
      </c>
      <c r="P6" s="27">
        <v>0</v>
      </c>
      <c r="Q6" s="28">
        <v>0</v>
      </c>
      <c r="S6" s="26">
        <v>140</v>
      </c>
      <c r="T6" s="27">
        <v>128</v>
      </c>
      <c r="U6" s="28">
        <v>128</v>
      </c>
      <c r="W6" s="26">
        <v>133</v>
      </c>
      <c r="X6" s="27">
        <v>133</v>
      </c>
      <c r="Y6" s="28">
        <v>148</v>
      </c>
      <c r="AA6" s="26">
        <v>0</v>
      </c>
      <c r="AB6" s="27">
        <v>0</v>
      </c>
      <c r="AC6" s="28">
        <v>0</v>
      </c>
      <c r="AE6" s="26">
        <v>127</v>
      </c>
      <c r="AF6" s="27">
        <v>124</v>
      </c>
      <c r="AG6" s="28">
        <v>134</v>
      </c>
      <c r="AI6" s="26">
        <v>0</v>
      </c>
      <c r="AJ6" s="27">
        <v>0</v>
      </c>
      <c r="AK6" s="28">
        <v>0</v>
      </c>
      <c r="AM6" s="26">
        <v>103</v>
      </c>
      <c r="AN6" s="27">
        <v>97</v>
      </c>
      <c r="AO6" s="28">
        <v>109</v>
      </c>
      <c r="AQ6" s="26">
        <v>147</v>
      </c>
      <c r="AR6" s="27">
        <v>133</v>
      </c>
      <c r="AS6" s="28">
        <v>121</v>
      </c>
      <c r="AU6" s="26">
        <v>134</v>
      </c>
      <c r="AV6" s="27">
        <v>135</v>
      </c>
      <c r="AW6" s="28">
        <v>141</v>
      </c>
      <c r="AY6" s="26">
        <v>0</v>
      </c>
      <c r="AZ6" s="27">
        <v>0</v>
      </c>
      <c r="BA6" s="28">
        <v>0</v>
      </c>
      <c r="BC6" s="26">
        <v>0</v>
      </c>
      <c r="BD6" s="27">
        <v>0</v>
      </c>
      <c r="BE6" s="28">
        <v>0</v>
      </c>
      <c r="BG6" s="26">
        <v>0</v>
      </c>
      <c r="BH6" s="27">
        <v>0</v>
      </c>
      <c r="BI6" s="28">
        <v>0</v>
      </c>
      <c r="BK6" s="26">
        <v>0</v>
      </c>
      <c r="BL6" s="27">
        <v>0</v>
      </c>
      <c r="BM6" s="28">
        <v>0</v>
      </c>
      <c r="BO6" s="26">
        <v>335</v>
      </c>
      <c r="BP6" s="27">
        <v>540</v>
      </c>
      <c r="BQ6" s="28">
        <v>655</v>
      </c>
      <c r="BS6" s="26">
        <v>465</v>
      </c>
      <c r="BT6" s="27">
        <v>479</v>
      </c>
      <c r="BU6" s="28">
        <v>533</v>
      </c>
      <c r="BW6" s="26">
        <v>0</v>
      </c>
      <c r="BX6" s="27">
        <v>0</v>
      </c>
      <c r="BY6" s="28">
        <v>0</v>
      </c>
      <c r="CA6" s="26">
        <v>655</v>
      </c>
      <c r="CB6" s="27">
        <v>655</v>
      </c>
      <c r="CC6" s="28">
        <v>728</v>
      </c>
      <c r="CE6" s="26">
        <v>0</v>
      </c>
      <c r="CF6" s="27">
        <v>0</v>
      </c>
      <c r="CG6" s="28">
        <v>0</v>
      </c>
      <c r="CI6" s="26">
        <v>0</v>
      </c>
      <c r="CJ6" s="27">
        <v>0</v>
      </c>
      <c r="CK6" s="28">
        <v>0</v>
      </c>
    </row>
    <row r="7" spans="1:89" x14ac:dyDescent="0.2">
      <c r="C7" s="23">
        <f>MEDIAN(C4:E6)</f>
        <v>206</v>
      </c>
      <c r="D7" s="23">
        <f>_xlfn.STDEV.S(C4:E6)</f>
        <v>3.9299420408505319</v>
      </c>
      <c r="E7" s="23">
        <f>PEARSON(C4:E6,G4:I6)</f>
        <v>-0.11872968405952267</v>
      </c>
      <c r="G7" s="23">
        <f>MEDIAN(G4:I6)</f>
        <v>134</v>
      </c>
      <c r="H7" s="23">
        <f>_xlfn.STDEV.S(G4:I6)</f>
        <v>9.9121138007995047</v>
      </c>
      <c r="I7" s="23">
        <f>PEARSON(G4:I6,K4:M6)</f>
        <v>0.227511457784254</v>
      </c>
      <c r="K7" s="23">
        <f>MEDIAN(K4:M6)</f>
        <v>132</v>
      </c>
      <c r="L7" s="23">
        <f>_xlfn.STDEV.S(K4:M6)</f>
        <v>6.9841089465856543</v>
      </c>
      <c r="M7" s="23">
        <f>PEARSON(K4:M6,S4:U6)</f>
        <v>0.16224682397711396</v>
      </c>
      <c r="O7" s="23"/>
      <c r="P7" s="23"/>
      <c r="Q7" s="23"/>
      <c r="S7" s="23">
        <f>MEDIAN(S4:U6)</f>
        <v>140</v>
      </c>
      <c r="T7" s="23">
        <f>_xlfn.STDEV.S(S4:U6)</f>
        <v>6.324555320336759</v>
      </c>
      <c r="U7" s="23">
        <f>PEARSON(S4:U6,W4:Y6)</f>
        <v>0.2087563182393728</v>
      </c>
      <c r="W7" s="23">
        <f>MEDIAN(W4:Y6)</f>
        <v>144</v>
      </c>
      <c r="X7" s="23">
        <f>_xlfn.STDEV.S(W4:Y6)</f>
        <v>10.47748909700114</v>
      </c>
      <c r="Y7" s="23">
        <f>PEARSON(W4:Y6,AE4:AG6)</f>
        <v>0.48876672726253279</v>
      </c>
      <c r="AA7" s="23"/>
      <c r="AB7" s="23"/>
      <c r="AC7" s="23"/>
      <c r="AE7" s="23">
        <f>MEDIAN(AE4:AG6)</f>
        <v>133</v>
      </c>
      <c r="AF7" s="23">
        <f>_xlfn.STDEV.S(AE4:AG6)</f>
        <v>7.4962953813496727</v>
      </c>
      <c r="AG7" s="23">
        <f>PEARSON(AE4:AG6,AM4:AO6)</f>
        <v>0.67223899147184674</v>
      </c>
      <c r="AI7" s="23"/>
      <c r="AJ7" s="23"/>
      <c r="AK7" s="23"/>
      <c r="AM7" s="23">
        <f>MEDIAN(AM4:AO6)</f>
        <v>103</v>
      </c>
      <c r="AN7" s="23">
        <f>_xlfn.STDEV.S(AM4:AO6)</f>
        <v>5.8760341879347315</v>
      </c>
      <c r="AO7" s="23">
        <f>PEARSON(AM4:AO6,AQ4:AS6)</f>
        <v>0.47760246076495394</v>
      </c>
      <c r="AQ7" s="23">
        <f>MEDIAN(AQ4:AS6)</f>
        <v>147</v>
      </c>
      <c r="AR7" s="23">
        <f>_xlfn.STDEV.S(AQ4:AS6)</f>
        <v>13.05543735171076</v>
      </c>
      <c r="AS7" s="23">
        <f>PEARSON(AQ4:AS6,AU4:AW6)</f>
        <v>0.37383814381067965</v>
      </c>
      <c r="AU7" s="23">
        <f>MEDIAN(AU4:AW6)</f>
        <v>136</v>
      </c>
      <c r="AV7" s="23">
        <f>_xlfn.STDEV.S(AU4:AW6)</f>
        <v>7.8598840817010629</v>
      </c>
      <c r="AW7" s="23">
        <f>PEARSON(AU4:AW6,BO4:BQ6)</f>
        <v>0.37674630300875989</v>
      </c>
      <c r="AY7" s="23"/>
      <c r="AZ7" s="23"/>
      <c r="BA7" s="23"/>
      <c r="BC7" s="23"/>
      <c r="BD7" s="23"/>
      <c r="BE7" s="23"/>
      <c r="BG7" s="23"/>
      <c r="BH7" s="23"/>
      <c r="BI7" s="23"/>
      <c r="BK7" s="23"/>
      <c r="BL7" s="23"/>
      <c r="BM7" s="23"/>
      <c r="BO7" s="23">
        <f>MEDIAN(BO4:BQ6)</f>
        <v>655</v>
      </c>
      <c r="BP7" s="23">
        <f>_xlfn.STDEV.S(BO4:BQ6)</f>
        <v>125.63018922394585</v>
      </c>
      <c r="BQ7" s="23">
        <f>PEARSON(BO4:BQ6,BS4:BU6)</f>
        <v>0.88535051155023881</v>
      </c>
      <c r="BS7" s="23">
        <f>MEDIAN(BS4:BU6)</f>
        <v>519</v>
      </c>
      <c r="BT7" s="23">
        <f>_xlfn.STDEV.S(BS4:BU6)</f>
        <v>36.332186526243881</v>
      </c>
      <c r="BU7" s="23">
        <f>PEARSON(BS4:BU6,CA4:CC6)</f>
        <v>0.75508382772958904</v>
      </c>
      <c r="CA7" s="23">
        <f>MEDIAN(CA4:CC6)</f>
        <v>690</v>
      </c>
      <c r="CB7" s="23">
        <f>_xlfn.STDEV.S(CA4:CC6)</f>
        <v>36.023526263324705</v>
      </c>
      <c r="CC7" s="23">
        <f>PEARSON(G4:I6,CA4:CC6)</f>
        <v>-0.10922249796481613</v>
      </c>
    </row>
    <row r="9" spans="1:89" ht="12.75" thickBot="1" x14ac:dyDescent="0.25"/>
    <row r="10" spans="1:89" x14ac:dyDescent="0.2">
      <c r="C10" s="19">
        <v>3080</v>
      </c>
      <c r="D10" s="20">
        <v>3296</v>
      </c>
      <c r="E10" s="21">
        <v>3315</v>
      </c>
      <c r="G10" s="19">
        <v>3064</v>
      </c>
      <c r="H10" s="20">
        <v>3115</v>
      </c>
      <c r="I10" s="21">
        <v>3097</v>
      </c>
      <c r="K10" s="19">
        <v>3195</v>
      </c>
      <c r="L10" s="20">
        <v>3249</v>
      </c>
      <c r="M10" s="21">
        <v>3221</v>
      </c>
      <c r="O10" s="19">
        <v>0</v>
      </c>
      <c r="P10" s="20">
        <v>0</v>
      </c>
      <c r="Q10" s="21">
        <v>0</v>
      </c>
      <c r="S10" s="19">
        <v>3085</v>
      </c>
      <c r="T10" s="20">
        <v>3161</v>
      </c>
      <c r="U10" s="21">
        <v>3136</v>
      </c>
      <c r="W10" s="19">
        <v>3138</v>
      </c>
      <c r="X10" s="20">
        <v>3149</v>
      </c>
      <c r="Y10" s="21">
        <v>3223</v>
      </c>
      <c r="AA10" s="19">
        <v>0</v>
      </c>
      <c r="AB10" s="20">
        <v>0</v>
      </c>
      <c r="AC10" s="21">
        <v>0</v>
      </c>
      <c r="AE10" s="19">
        <v>2824</v>
      </c>
      <c r="AF10" s="20">
        <v>2958</v>
      </c>
      <c r="AG10" s="21">
        <v>2904</v>
      </c>
      <c r="AI10" s="19">
        <v>0</v>
      </c>
      <c r="AJ10" s="20">
        <v>0</v>
      </c>
      <c r="AK10" s="21">
        <v>0</v>
      </c>
      <c r="AM10" s="19">
        <v>2874</v>
      </c>
      <c r="AN10" s="20">
        <v>2930</v>
      </c>
      <c r="AO10" s="21">
        <v>2940</v>
      </c>
      <c r="AQ10" s="19">
        <v>2861</v>
      </c>
      <c r="AR10" s="20">
        <v>2924</v>
      </c>
      <c r="AS10" s="21">
        <v>2924</v>
      </c>
      <c r="AU10" s="19">
        <v>2879</v>
      </c>
      <c r="AV10" s="20">
        <v>3001</v>
      </c>
      <c r="AW10" s="21">
        <v>2982</v>
      </c>
      <c r="AY10" s="19">
        <v>0</v>
      </c>
      <c r="AZ10" s="20">
        <v>0</v>
      </c>
      <c r="BA10" s="21">
        <v>0</v>
      </c>
      <c r="BC10" s="19">
        <v>0</v>
      </c>
      <c r="BD10" s="20">
        <v>0</v>
      </c>
      <c r="BE10" s="21">
        <v>0</v>
      </c>
      <c r="BG10" s="19">
        <v>0</v>
      </c>
      <c r="BH10" s="20">
        <v>0</v>
      </c>
      <c r="BI10" s="21">
        <v>0</v>
      </c>
      <c r="BK10" s="19">
        <v>0</v>
      </c>
      <c r="BL10" s="20">
        <v>0</v>
      </c>
      <c r="BM10" s="21">
        <v>0</v>
      </c>
      <c r="BO10" s="19">
        <v>2595</v>
      </c>
      <c r="BP10" s="20">
        <v>2637</v>
      </c>
      <c r="BQ10" s="21">
        <v>2627</v>
      </c>
      <c r="BS10" s="19">
        <v>2512</v>
      </c>
      <c r="BT10" s="20">
        <v>2531</v>
      </c>
      <c r="BU10" s="21">
        <v>2493</v>
      </c>
      <c r="BW10" s="19">
        <v>0</v>
      </c>
      <c r="BX10" s="20">
        <v>0</v>
      </c>
      <c r="BY10" s="21">
        <v>0</v>
      </c>
      <c r="CA10" s="19">
        <v>2570</v>
      </c>
      <c r="CB10" s="20">
        <v>2570</v>
      </c>
      <c r="CC10" s="21">
        <v>2524</v>
      </c>
      <c r="CE10" s="19">
        <v>0</v>
      </c>
      <c r="CF10" s="20">
        <v>0</v>
      </c>
      <c r="CG10" s="21">
        <v>0</v>
      </c>
      <c r="CI10" s="19">
        <v>0</v>
      </c>
      <c r="CJ10" s="20">
        <v>0</v>
      </c>
      <c r="CK10" s="21">
        <v>0</v>
      </c>
    </row>
    <row r="11" spans="1:89" x14ac:dyDescent="0.2">
      <c r="A11" s="17" t="s">
        <v>28</v>
      </c>
      <c r="C11" s="22">
        <v>3120</v>
      </c>
      <c r="D11" s="23">
        <v>3246</v>
      </c>
      <c r="E11" s="24">
        <v>3300</v>
      </c>
      <c r="G11" s="22">
        <v>3073</v>
      </c>
      <c r="H11" s="23">
        <v>3098</v>
      </c>
      <c r="I11" s="24">
        <v>3069</v>
      </c>
      <c r="K11" s="22">
        <v>3168</v>
      </c>
      <c r="L11" s="23">
        <v>3221</v>
      </c>
      <c r="M11" s="24">
        <v>3221</v>
      </c>
      <c r="O11" s="22">
        <v>0</v>
      </c>
      <c r="P11" s="23">
        <v>0</v>
      </c>
      <c r="Q11" s="24">
        <v>0</v>
      </c>
      <c r="S11" s="22">
        <v>3059</v>
      </c>
      <c r="T11" s="25">
        <v>3136</v>
      </c>
      <c r="U11" s="24">
        <v>3110</v>
      </c>
      <c r="W11" s="22">
        <v>3117</v>
      </c>
      <c r="X11" s="23">
        <v>3142</v>
      </c>
      <c r="Y11" s="24">
        <v>3164</v>
      </c>
      <c r="AA11" s="22">
        <v>0</v>
      </c>
      <c r="AB11" s="23">
        <v>0</v>
      </c>
      <c r="AC11" s="24">
        <v>0</v>
      </c>
      <c r="AE11" s="22">
        <v>2890</v>
      </c>
      <c r="AF11" s="25">
        <v>2978</v>
      </c>
      <c r="AG11" s="24">
        <v>2946</v>
      </c>
      <c r="AI11" s="22">
        <v>0</v>
      </c>
      <c r="AJ11" s="25">
        <v>0</v>
      </c>
      <c r="AK11" s="24">
        <v>0</v>
      </c>
      <c r="AM11" s="22">
        <v>2873</v>
      </c>
      <c r="AN11" s="25">
        <v>2958</v>
      </c>
      <c r="AO11" s="24">
        <v>2961</v>
      </c>
      <c r="AQ11" s="22">
        <v>2861</v>
      </c>
      <c r="AR11" s="23">
        <v>2924</v>
      </c>
      <c r="AS11" s="24">
        <v>2945</v>
      </c>
      <c r="AU11" s="22">
        <v>2892</v>
      </c>
      <c r="AV11" s="23">
        <v>3009</v>
      </c>
      <c r="AW11" s="24">
        <v>2972</v>
      </c>
      <c r="AY11" s="22">
        <v>0</v>
      </c>
      <c r="AZ11" s="25">
        <v>0</v>
      </c>
      <c r="BA11" s="24">
        <v>0</v>
      </c>
      <c r="BC11" s="22">
        <v>0</v>
      </c>
      <c r="BD11" s="25">
        <v>0</v>
      </c>
      <c r="BE11" s="24">
        <v>0</v>
      </c>
      <c r="BG11" s="22">
        <v>0</v>
      </c>
      <c r="BH11" s="25">
        <v>0</v>
      </c>
      <c r="BI11" s="24">
        <v>0</v>
      </c>
      <c r="BK11" s="22">
        <v>0</v>
      </c>
      <c r="BL11" s="25">
        <v>0</v>
      </c>
      <c r="BM11" s="24">
        <v>0</v>
      </c>
      <c r="BO11" s="22">
        <v>2550</v>
      </c>
      <c r="BP11" s="25">
        <v>2602</v>
      </c>
      <c r="BQ11" s="24">
        <v>2625</v>
      </c>
      <c r="BS11" s="22">
        <v>2474</v>
      </c>
      <c r="BT11" s="23">
        <v>2493</v>
      </c>
      <c r="BU11" s="24">
        <v>2493</v>
      </c>
      <c r="BW11" s="22">
        <v>0</v>
      </c>
      <c r="BX11" s="25">
        <v>0</v>
      </c>
      <c r="BY11" s="24">
        <v>0</v>
      </c>
      <c r="CA11" s="22">
        <v>2524</v>
      </c>
      <c r="CB11" s="25">
        <v>2547</v>
      </c>
      <c r="CC11" s="24">
        <v>2501</v>
      </c>
      <c r="CE11" s="22">
        <v>0</v>
      </c>
      <c r="CF11" s="23">
        <v>0</v>
      </c>
      <c r="CG11" s="24">
        <v>0</v>
      </c>
      <c r="CI11" s="22">
        <v>0</v>
      </c>
      <c r="CJ11" s="25">
        <v>0</v>
      </c>
      <c r="CK11" s="24">
        <v>0</v>
      </c>
    </row>
    <row r="12" spans="1:89" ht="12.75" thickBot="1" x14ac:dyDescent="0.25">
      <c r="C12" s="26">
        <v>3155</v>
      </c>
      <c r="D12" s="27">
        <v>3133</v>
      </c>
      <c r="E12" s="28">
        <v>3146</v>
      </c>
      <c r="G12" s="26">
        <v>3016</v>
      </c>
      <c r="H12" s="27">
        <v>3045</v>
      </c>
      <c r="I12" s="28">
        <v>3045</v>
      </c>
      <c r="K12" s="26">
        <v>3141</v>
      </c>
      <c r="L12" s="27">
        <v>3141</v>
      </c>
      <c r="M12" s="28">
        <v>3087</v>
      </c>
      <c r="O12" s="26">
        <v>0</v>
      </c>
      <c r="P12" s="27">
        <v>0</v>
      </c>
      <c r="Q12" s="28">
        <v>0</v>
      </c>
      <c r="S12" s="26">
        <v>3085</v>
      </c>
      <c r="T12" s="27">
        <v>3034</v>
      </c>
      <c r="U12" s="28">
        <v>3034</v>
      </c>
      <c r="W12" s="26">
        <v>3173</v>
      </c>
      <c r="X12" s="27">
        <v>3116</v>
      </c>
      <c r="Y12" s="28">
        <v>3054</v>
      </c>
      <c r="AA12" s="26">
        <v>0</v>
      </c>
      <c r="AB12" s="27">
        <v>0</v>
      </c>
      <c r="AC12" s="28">
        <v>0</v>
      </c>
      <c r="AE12" s="26">
        <v>2928</v>
      </c>
      <c r="AF12" s="27">
        <v>2933</v>
      </c>
      <c r="AG12" s="28">
        <v>2944</v>
      </c>
      <c r="AI12" s="26">
        <v>0</v>
      </c>
      <c r="AJ12" s="27">
        <v>0</v>
      </c>
      <c r="AK12" s="28">
        <v>0</v>
      </c>
      <c r="AM12" s="26">
        <v>2909</v>
      </c>
      <c r="AN12" s="27">
        <v>2903</v>
      </c>
      <c r="AO12" s="28">
        <v>2926</v>
      </c>
      <c r="AQ12" s="26">
        <v>2882</v>
      </c>
      <c r="AR12" s="27">
        <v>2924</v>
      </c>
      <c r="AS12" s="28">
        <v>2945</v>
      </c>
      <c r="AU12" s="26">
        <v>2934</v>
      </c>
      <c r="AV12" s="27">
        <v>2936</v>
      </c>
      <c r="AW12" s="28">
        <v>2973</v>
      </c>
      <c r="AY12" s="26">
        <v>0</v>
      </c>
      <c r="AZ12" s="27">
        <v>0</v>
      </c>
      <c r="BA12" s="28">
        <v>0</v>
      </c>
      <c r="BC12" s="26">
        <v>0</v>
      </c>
      <c r="BD12" s="27">
        <v>0</v>
      </c>
      <c r="BE12" s="28">
        <v>0</v>
      </c>
      <c r="BG12" s="26">
        <v>0</v>
      </c>
      <c r="BH12" s="27">
        <v>0</v>
      </c>
      <c r="BI12" s="28">
        <v>0</v>
      </c>
      <c r="BK12" s="26">
        <v>0</v>
      </c>
      <c r="BL12" s="27">
        <v>0</v>
      </c>
      <c r="BM12" s="28">
        <v>0</v>
      </c>
      <c r="BO12" s="26">
        <v>2738</v>
      </c>
      <c r="BP12" s="27">
        <v>2757</v>
      </c>
      <c r="BQ12" s="28">
        <v>2701</v>
      </c>
      <c r="BS12" s="26">
        <v>2493</v>
      </c>
      <c r="BT12" s="27">
        <v>2512</v>
      </c>
      <c r="BU12" s="28">
        <v>2493</v>
      </c>
      <c r="BW12" s="26">
        <v>0</v>
      </c>
      <c r="BX12" s="27">
        <v>0</v>
      </c>
      <c r="BY12" s="28">
        <v>0</v>
      </c>
      <c r="CA12" s="26">
        <v>2524</v>
      </c>
      <c r="CB12" s="27">
        <v>2524</v>
      </c>
      <c r="CC12" s="28">
        <v>2524</v>
      </c>
      <c r="CE12" s="26">
        <v>0</v>
      </c>
      <c r="CF12" s="27">
        <v>0</v>
      </c>
      <c r="CG12" s="28">
        <v>0</v>
      </c>
      <c r="CI12" s="26">
        <v>0</v>
      </c>
      <c r="CJ12" s="27">
        <v>0</v>
      </c>
      <c r="CK12" s="28">
        <v>0</v>
      </c>
    </row>
    <row r="13" spans="1:89" x14ac:dyDescent="0.2">
      <c r="C13" s="23">
        <f>MEDIAN(C10:E12)</f>
        <v>3155</v>
      </c>
      <c r="D13" s="23">
        <f>_xlfn.STDEV.S(C10:E12)</f>
        <v>89.984720925277088</v>
      </c>
      <c r="E13" s="23">
        <f>PEARSON(C10:E12,G10:I12)</f>
        <v>0.64923081563619078</v>
      </c>
      <c r="G13" s="23">
        <f>MEDIAN(G10:I12)</f>
        <v>3069</v>
      </c>
      <c r="H13" s="23">
        <f>_xlfn.STDEV.S(G10:I12)</f>
        <v>31.110466263158308</v>
      </c>
      <c r="I13" s="23">
        <f>PEARSON(G10:I12,K10:M12)</f>
        <v>0.81744470963807569</v>
      </c>
      <c r="K13" s="23">
        <f>MEDIAN(K10:M12)</f>
        <v>3195</v>
      </c>
      <c r="L13" s="23">
        <f>_xlfn.STDEV.S(K10:M12)</f>
        <v>52.201532544552748</v>
      </c>
      <c r="M13" s="23">
        <f>PEARSON(K10:M12,S10:U12)</f>
        <v>0.90222541826285951</v>
      </c>
      <c r="O13" s="23"/>
      <c r="P13" s="23"/>
      <c r="Q13" s="23"/>
      <c r="S13" s="23">
        <f>MEDIAN(S10:U12)</f>
        <v>3085</v>
      </c>
      <c r="T13" s="23">
        <f>_xlfn.STDEV.S(S10:U12)</f>
        <v>45.902069670114003</v>
      </c>
      <c r="U13" s="23">
        <f>PEARSON(S10:U12,W10:Y12)</f>
        <v>0.68845878862740595</v>
      </c>
      <c r="W13" s="23">
        <f>MEDIAN(W10:Y12)</f>
        <v>3142</v>
      </c>
      <c r="X13" s="23">
        <f>_xlfn.STDEV.S(W10:Y12)</f>
        <v>46.254128944824423</v>
      </c>
      <c r="Y13" s="23">
        <f>PEARSON(W10:Y12,AE10:AG12)</f>
        <v>-9.02150840485864E-2</v>
      </c>
      <c r="AA13" s="23"/>
      <c r="AB13" s="23"/>
      <c r="AC13" s="23"/>
      <c r="AE13" s="23">
        <f>MEDIAN(AE10:AG12)</f>
        <v>2933</v>
      </c>
      <c r="AF13" s="23">
        <f>_xlfn.STDEV.S(AE10:AG12)</f>
        <v>45.546069473056008</v>
      </c>
      <c r="AG13" s="23">
        <f>PEARSON(AE10:AG12,AM10:AO12)</f>
        <v>0.76327962798591009</v>
      </c>
      <c r="AI13" s="23"/>
      <c r="AJ13" s="23"/>
      <c r="AK13" s="23"/>
      <c r="AM13" s="23">
        <f>MEDIAN(AM10:AO12)</f>
        <v>2926</v>
      </c>
      <c r="AN13" s="23">
        <f>_xlfn.STDEV.S(AM10:AO12)</f>
        <v>32.388269481403292</v>
      </c>
      <c r="AO13" s="23">
        <f>PEARSON(AM10:AO12,AQ10:AS12)</f>
        <v>0.83967400274544546</v>
      </c>
      <c r="AQ13" s="23">
        <f>MEDIAN(AQ10:AS12)</f>
        <v>2924</v>
      </c>
      <c r="AR13" s="23">
        <f>_xlfn.STDEV.S(AQ10:AS12)</f>
        <v>33.203915431767982</v>
      </c>
      <c r="AS13" s="23">
        <f>PEARSON(AQ10:AS12,AU10:AW12)</f>
        <v>0.83048495661143351</v>
      </c>
      <c r="AU13" s="23">
        <f>MEDIAN(AU10:AW12)</f>
        <v>2972</v>
      </c>
      <c r="AV13" s="23">
        <f>_xlfn.STDEV.S(AU10:AW12)</f>
        <v>45.946829173634072</v>
      </c>
      <c r="AW13" s="23">
        <f>PEARSON(AU10:AW12,BO10:BQ12)</f>
        <v>0.12748514897271074</v>
      </c>
      <c r="AY13" s="23"/>
      <c r="AZ13" s="23"/>
      <c r="BA13" s="23"/>
      <c r="BC13" s="23"/>
      <c r="BD13" s="23"/>
      <c r="BE13" s="23"/>
      <c r="BG13" s="23"/>
      <c r="BH13" s="23"/>
      <c r="BI13" s="23"/>
      <c r="BK13" s="23"/>
      <c r="BL13" s="23"/>
      <c r="BM13" s="23"/>
      <c r="BO13" s="23">
        <f>MEDIAN(BO10:BQ12)</f>
        <v>2627</v>
      </c>
      <c r="BP13" s="23">
        <f>_xlfn.STDEV.S(BO10:BQ12)</f>
        <v>69.291052813476568</v>
      </c>
      <c r="BQ13" s="23">
        <f>PEARSON(BO10:BQ12,BS10:BU12)</f>
        <v>0.27496419970042768</v>
      </c>
      <c r="BS13" s="23">
        <f>MEDIAN(BS10:BU12)</f>
        <v>2493</v>
      </c>
      <c r="BT13" s="23">
        <f>_xlfn.STDEV.S(BS10:BU12)</f>
        <v>16.454482671904337</v>
      </c>
      <c r="BU13" s="23">
        <f>PEARSON(BS10:BU12,CA10:CC12)</f>
        <v>0.66441059702674943</v>
      </c>
      <c r="CA13" s="23">
        <f>MEDIAN(CA10:CC12)</f>
        <v>2524</v>
      </c>
      <c r="CB13" s="23">
        <f>_xlfn.STDEV.S(CA10:CC12)</f>
        <v>23.317256366143173</v>
      </c>
      <c r="CC13" s="23">
        <f>PEARSON(G10:I12,CA10:CC12)</f>
        <v>0.43816174002118707</v>
      </c>
    </row>
    <row r="15" spans="1:89" ht="12.75" thickBot="1" x14ac:dyDescent="0.25"/>
    <row r="16" spans="1:89" x14ac:dyDescent="0.2">
      <c r="C16" s="19">
        <v>1418</v>
      </c>
      <c r="D16" s="20">
        <v>1474</v>
      </c>
      <c r="E16" s="21">
        <v>1438</v>
      </c>
      <c r="G16" s="19">
        <v>1527</v>
      </c>
      <c r="H16" s="20">
        <v>1549</v>
      </c>
      <c r="I16" s="21">
        <v>1531</v>
      </c>
      <c r="K16" s="19">
        <v>1556</v>
      </c>
      <c r="L16" s="20">
        <v>1575</v>
      </c>
      <c r="M16" s="21">
        <v>1519</v>
      </c>
      <c r="O16" s="19">
        <v>0</v>
      </c>
      <c r="P16" s="20">
        <v>0</v>
      </c>
      <c r="Q16" s="21">
        <v>0</v>
      </c>
      <c r="S16" s="19">
        <v>1515</v>
      </c>
      <c r="T16" s="20">
        <v>1550</v>
      </c>
      <c r="U16" s="21">
        <v>1532</v>
      </c>
      <c r="W16" s="19">
        <v>1565</v>
      </c>
      <c r="X16" s="20">
        <v>1555</v>
      </c>
      <c r="Y16" s="21">
        <v>1559</v>
      </c>
      <c r="AA16" s="19">
        <v>0</v>
      </c>
      <c r="AB16" s="20">
        <v>0</v>
      </c>
      <c r="AC16" s="21">
        <v>0</v>
      </c>
      <c r="AE16" s="19">
        <v>1458</v>
      </c>
      <c r="AF16" s="20">
        <v>1530</v>
      </c>
      <c r="AG16" s="21">
        <v>1497</v>
      </c>
      <c r="AI16" s="19">
        <v>0</v>
      </c>
      <c r="AJ16" s="20">
        <v>0</v>
      </c>
      <c r="AK16" s="21">
        <v>0</v>
      </c>
      <c r="AM16" s="19">
        <v>1465</v>
      </c>
      <c r="AN16" s="20">
        <v>1487</v>
      </c>
      <c r="AO16" s="21">
        <v>1492</v>
      </c>
      <c r="AQ16" s="19">
        <v>1501</v>
      </c>
      <c r="AR16" s="20">
        <v>1534</v>
      </c>
      <c r="AS16" s="21">
        <v>1550</v>
      </c>
      <c r="AU16" s="19">
        <v>1498</v>
      </c>
      <c r="AV16" s="20">
        <v>1568</v>
      </c>
      <c r="AW16" s="21">
        <v>1556</v>
      </c>
      <c r="AY16" s="19">
        <v>0</v>
      </c>
      <c r="AZ16" s="20">
        <v>0</v>
      </c>
      <c r="BA16" s="21">
        <v>0</v>
      </c>
      <c r="BC16" s="19">
        <v>0</v>
      </c>
      <c r="BD16" s="20">
        <v>0</v>
      </c>
      <c r="BE16" s="21">
        <v>0</v>
      </c>
      <c r="BG16" s="19">
        <v>0</v>
      </c>
      <c r="BH16" s="20">
        <v>0</v>
      </c>
      <c r="BI16" s="21">
        <v>0</v>
      </c>
      <c r="BK16" s="19">
        <v>0</v>
      </c>
      <c r="BL16" s="20">
        <v>0</v>
      </c>
      <c r="BM16" s="21">
        <v>0</v>
      </c>
      <c r="BO16" s="19">
        <v>2215</v>
      </c>
      <c r="BP16" s="20">
        <v>2282</v>
      </c>
      <c r="BQ16" s="21">
        <v>2202</v>
      </c>
      <c r="BS16" s="19">
        <v>2292</v>
      </c>
      <c r="BT16" s="20">
        <v>2367</v>
      </c>
      <c r="BU16" s="21">
        <v>2367</v>
      </c>
      <c r="BW16" s="19">
        <v>0</v>
      </c>
      <c r="BX16" s="20">
        <v>0</v>
      </c>
      <c r="BY16" s="21">
        <v>0</v>
      </c>
      <c r="CA16" s="19">
        <v>2605</v>
      </c>
      <c r="CB16" s="20">
        <v>2665</v>
      </c>
      <c r="CC16" s="21">
        <v>2645</v>
      </c>
      <c r="CE16" s="19">
        <v>0</v>
      </c>
      <c r="CF16" s="20">
        <v>0</v>
      </c>
      <c r="CG16" s="21">
        <v>0</v>
      </c>
      <c r="CI16" s="19">
        <v>0</v>
      </c>
      <c r="CJ16" s="20">
        <v>0</v>
      </c>
      <c r="CK16" s="21">
        <v>0</v>
      </c>
    </row>
    <row r="17" spans="1:89" x14ac:dyDescent="0.2">
      <c r="A17" s="17" t="s">
        <v>29</v>
      </c>
      <c r="C17" s="22">
        <v>1402</v>
      </c>
      <c r="D17" s="23">
        <v>1380</v>
      </c>
      <c r="E17" s="24">
        <v>1434</v>
      </c>
      <c r="G17" s="22">
        <v>1527</v>
      </c>
      <c r="H17" s="23">
        <v>1543</v>
      </c>
      <c r="I17" s="24">
        <v>1495</v>
      </c>
      <c r="K17" s="22">
        <v>1556</v>
      </c>
      <c r="L17" s="23">
        <v>1556</v>
      </c>
      <c r="M17" s="24">
        <v>1538</v>
      </c>
      <c r="O17" s="22">
        <v>0</v>
      </c>
      <c r="P17" s="23">
        <v>0</v>
      </c>
      <c r="Q17" s="24">
        <v>0</v>
      </c>
      <c r="S17" s="22">
        <v>1498</v>
      </c>
      <c r="T17" s="25">
        <v>1515</v>
      </c>
      <c r="U17" s="24">
        <v>1498</v>
      </c>
      <c r="W17" s="22">
        <v>1514</v>
      </c>
      <c r="X17" s="23">
        <v>1524</v>
      </c>
      <c r="Y17" s="24">
        <v>1543</v>
      </c>
      <c r="AA17" s="22">
        <v>0</v>
      </c>
      <c r="AB17" s="23">
        <v>0</v>
      </c>
      <c r="AC17" s="24">
        <v>0</v>
      </c>
      <c r="AE17" s="22">
        <v>1466</v>
      </c>
      <c r="AF17" s="25">
        <v>1491</v>
      </c>
      <c r="AG17" s="24">
        <v>1484</v>
      </c>
      <c r="AI17" s="22">
        <v>0</v>
      </c>
      <c r="AJ17" s="25">
        <v>0</v>
      </c>
      <c r="AK17" s="24">
        <v>0</v>
      </c>
      <c r="AM17" s="22">
        <v>1460</v>
      </c>
      <c r="AN17" s="25">
        <v>1489</v>
      </c>
      <c r="AO17" s="24">
        <v>1489</v>
      </c>
      <c r="AQ17" s="22">
        <v>1484</v>
      </c>
      <c r="AR17" s="23">
        <v>1501</v>
      </c>
      <c r="AS17" s="24">
        <v>1517</v>
      </c>
      <c r="AU17" s="22">
        <v>1523</v>
      </c>
      <c r="AV17" s="23">
        <v>1552</v>
      </c>
      <c r="AW17" s="24">
        <v>1552</v>
      </c>
      <c r="AY17" s="22">
        <v>0</v>
      </c>
      <c r="AZ17" s="25">
        <v>0</v>
      </c>
      <c r="BA17" s="24">
        <v>0</v>
      </c>
      <c r="BC17" s="22">
        <v>0</v>
      </c>
      <c r="BD17" s="25">
        <v>0</v>
      </c>
      <c r="BE17" s="24">
        <v>0</v>
      </c>
      <c r="BG17" s="22">
        <v>0</v>
      </c>
      <c r="BH17" s="25">
        <v>0</v>
      </c>
      <c r="BI17" s="24">
        <v>0</v>
      </c>
      <c r="BK17" s="22">
        <v>0</v>
      </c>
      <c r="BL17" s="25">
        <v>0</v>
      </c>
      <c r="BM17" s="24">
        <v>0</v>
      </c>
      <c r="BO17" s="22">
        <v>2072</v>
      </c>
      <c r="BP17" s="25">
        <v>2068</v>
      </c>
      <c r="BQ17" s="24">
        <v>2215</v>
      </c>
      <c r="BS17" s="22">
        <v>2277</v>
      </c>
      <c r="BT17" s="23">
        <v>2262</v>
      </c>
      <c r="BU17" s="24">
        <v>2277</v>
      </c>
      <c r="BW17" s="22">
        <v>0</v>
      </c>
      <c r="BX17" s="25">
        <v>0</v>
      </c>
      <c r="BY17" s="24">
        <v>0</v>
      </c>
      <c r="CA17" s="22">
        <v>2506</v>
      </c>
      <c r="CB17" s="25">
        <v>2445</v>
      </c>
      <c r="CC17" s="24">
        <v>2605</v>
      </c>
      <c r="CE17" s="22">
        <v>0</v>
      </c>
      <c r="CF17" s="23">
        <v>0</v>
      </c>
      <c r="CG17" s="24">
        <v>0</v>
      </c>
      <c r="CI17" s="22">
        <v>0</v>
      </c>
      <c r="CJ17" s="25">
        <v>0</v>
      </c>
      <c r="CK17" s="24">
        <v>0</v>
      </c>
    </row>
    <row r="18" spans="1:89" ht="12.75" thickBot="1" x14ac:dyDescent="0.25">
      <c r="C18" s="26">
        <v>1410</v>
      </c>
      <c r="D18" s="27">
        <v>1369</v>
      </c>
      <c r="E18" s="28">
        <v>1388</v>
      </c>
      <c r="G18" s="26">
        <v>1542</v>
      </c>
      <c r="H18" s="27">
        <v>1542</v>
      </c>
      <c r="I18" s="28">
        <v>1539</v>
      </c>
      <c r="K18" s="26">
        <v>1556</v>
      </c>
      <c r="L18" s="27">
        <v>1538</v>
      </c>
      <c r="M18" s="28">
        <v>1500</v>
      </c>
      <c r="O18" s="26">
        <v>0</v>
      </c>
      <c r="P18" s="27">
        <v>0</v>
      </c>
      <c r="Q18" s="28">
        <v>0</v>
      </c>
      <c r="S18" s="26">
        <v>1532</v>
      </c>
      <c r="T18" s="27">
        <v>1481</v>
      </c>
      <c r="U18" s="28">
        <v>1481</v>
      </c>
      <c r="W18" s="26">
        <v>1526</v>
      </c>
      <c r="X18" s="27">
        <v>1504</v>
      </c>
      <c r="Y18" s="28">
        <v>1519</v>
      </c>
      <c r="AA18" s="26">
        <v>0</v>
      </c>
      <c r="AB18" s="27">
        <v>0</v>
      </c>
      <c r="AC18" s="28">
        <v>0</v>
      </c>
      <c r="AE18" s="26">
        <v>1476</v>
      </c>
      <c r="AF18" s="27">
        <v>1481</v>
      </c>
      <c r="AG18" s="28">
        <v>1503</v>
      </c>
      <c r="AI18" s="26">
        <v>0</v>
      </c>
      <c r="AJ18" s="27">
        <v>0</v>
      </c>
      <c r="AK18" s="28">
        <v>0</v>
      </c>
      <c r="AM18" s="26">
        <v>1497</v>
      </c>
      <c r="AN18" s="27">
        <v>1467</v>
      </c>
      <c r="AO18" s="28">
        <v>1505</v>
      </c>
      <c r="AQ18" s="26">
        <v>1501</v>
      </c>
      <c r="AR18" s="27">
        <v>1501</v>
      </c>
      <c r="AS18" s="28">
        <v>1501</v>
      </c>
      <c r="AU18" s="26">
        <v>1560</v>
      </c>
      <c r="AV18" s="27">
        <v>1510</v>
      </c>
      <c r="AW18" s="28">
        <v>1550</v>
      </c>
      <c r="AY18" s="26">
        <v>0</v>
      </c>
      <c r="AZ18" s="27">
        <v>0</v>
      </c>
      <c r="BA18" s="28">
        <v>0</v>
      </c>
      <c r="BC18" s="26">
        <v>0</v>
      </c>
      <c r="BD18" s="27">
        <v>0</v>
      </c>
      <c r="BE18" s="28">
        <v>0</v>
      </c>
      <c r="BG18" s="26">
        <v>0</v>
      </c>
      <c r="BH18" s="27">
        <v>0</v>
      </c>
      <c r="BI18" s="28">
        <v>0</v>
      </c>
      <c r="BK18" s="26">
        <v>0</v>
      </c>
      <c r="BL18" s="27">
        <v>0</v>
      </c>
      <c r="BM18" s="28">
        <v>0</v>
      </c>
      <c r="BO18" s="26">
        <v>1840</v>
      </c>
      <c r="BP18" s="27">
        <v>2039</v>
      </c>
      <c r="BQ18" s="28">
        <v>2116</v>
      </c>
      <c r="BS18" s="26">
        <v>2187</v>
      </c>
      <c r="BT18" s="27">
        <v>2217</v>
      </c>
      <c r="BU18" s="28">
        <v>2306</v>
      </c>
      <c r="BW18" s="26">
        <v>0</v>
      </c>
      <c r="BX18" s="27">
        <v>0</v>
      </c>
      <c r="BY18" s="28">
        <v>0</v>
      </c>
      <c r="CA18" s="26">
        <v>2546</v>
      </c>
      <c r="CB18" s="27">
        <v>2506</v>
      </c>
      <c r="CC18" s="28">
        <v>2546</v>
      </c>
      <c r="CE18" s="26">
        <v>0</v>
      </c>
      <c r="CF18" s="27">
        <v>0</v>
      </c>
      <c r="CG18" s="28">
        <v>0</v>
      </c>
      <c r="CI18" s="26">
        <v>0</v>
      </c>
      <c r="CJ18" s="27">
        <v>0</v>
      </c>
      <c r="CK18" s="28">
        <v>0</v>
      </c>
    </row>
    <row r="19" spans="1:89" x14ac:dyDescent="0.2">
      <c r="C19" s="23">
        <f>MEDIAN(C16:E18)</f>
        <v>1410</v>
      </c>
      <c r="D19" s="23">
        <f>_xlfn.STDEV.S(C16:E18)</f>
        <v>32.768548606518685</v>
      </c>
      <c r="E19" s="23">
        <f>PEARSON(C16:E18,G16:I18)</f>
        <v>-0.1753099105748786</v>
      </c>
      <c r="G19" s="23">
        <f>MEDIAN(G16:I18)</f>
        <v>1539</v>
      </c>
      <c r="H19" s="23">
        <f>_xlfn.STDEV.S(G16:I18)</f>
        <v>16.099516900964588</v>
      </c>
      <c r="I19" s="23">
        <f>PEARSON(G16:I18,K16:M18)</f>
        <v>0.18349889291227783</v>
      </c>
      <c r="K19" s="23">
        <f>MEDIAN(K16:M18)</f>
        <v>1556</v>
      </c>
      <c r="L19" s="23">
        <f>_xlfn.STDEV.S(K16:M18)</f>
        <v>22.829683406574969</v>
      </c>
      <c r="M19" s="23">
        <f>PEARSON(K16:M18,S16:U18)</f>
        <v>0.56220477752937059</v>
      </c>
      <c r="O19" s="23"/>
      <c r="P19" s="23"/>
      <c r="Q19" s="23"/>
      <c r="S19" s="23">
        <f>MEDIAN(S16:U18)</f>
        <v>1515</v>
      </c>
      <c r="T19" s="23">
        <f>_xlfn.STDEV.S(S16:U18)</f>
        <v>23.90606617576384</v>
      </c>
      <c r="U19" s="23">
        <f>PEARSON(S16:U18,W16:Y18)</f>
        <v>0.66059033731356198</v>
      </c>
      <c r="W19" s="23">
        <f>MEDIAN(W16:Y18)</f>
        <v>1526</v>
      </c>
      <c r="X19" s="23">
        <f>_xlfn.STDEV.S(W16:Y18)</f>
        <v>21.783020910791961</v>
      </c>
      <c r="Y19" s="23">
        <f>PEARSON(W16:Y18,AE16:AG18)</f>
        <v>0.16990708636898627</v>
      </c>
      <c r="AA19" s="23"/>
      <c r="AB19" s="23"/>
      <c r="AC19" s="23"/>
      <c r="AE19" s="23">
        <f>MEDIAN(AE16:AG18)</f>
        <v>1484</v>
      </c>
      <c r="AF19" s="23">
        <f>_xlfn.STDEV.S(AE16:AG18)</f>
        <v>21.412613105363853</v>
      </c>
      <c r="AG19" s="23">
        <f>PEARSON(AE16:AG18,AM16:AO18)</f>
        <v>0.58448793101697227</v>
      </c>
      <c r="AI19" s="23"/>
      <c r="AJ19" s="23"/>
      <c r="AK19" s="23"/>
      <c r="AM19" s="23">
        <f>MEDIAN(AM16:AO18)</f>
        <v>1489</v>
      </c>
      <c r="AN19" s="23">
        <f>_xlfn.STDEV.S(AM16:AO18)</f>
        <v>15.637383981273141</v>
      </c>
      <c r="AO19" s="23">
        <f>PEARSON(AM16:AO18,AQ16:AS18)</f>
        <v>0.40266087967236597</v>
      </c>
      <c r="AQ19" s="23">
        <f>MEDIAN(AQ16:AS18)</f>
        <v>1501</v>
      </c>
      <c r="AR19" s="23">
        <f>_xlfn.STDEV.S(AQ16:AS18)</f>
        <v>20.328551350256124</v>
      </c>
      <c r="AS19" s="23">
        <f>PEARSON(AQ16:AS18,AU16:AW18)</f>
        <v>0.53072428963882801</v>
      </c>
      <c r="AU19" s="23">
        <f>MEDIAN(AU16:AW18)</f>
        <v>1552</v>
      </c>
      <c r="AV19" s="23">
        <f>_xlfn.STDEV.S(AU16:AW18)</f>
        <v>24.423349483639626</v>
      </c>
      <c r="AW19" s="23">
        <f>PEARSON(AU16:AW18,BO16:BQ18)</f>
        <v>4.2422161529785831E-4</v>
      </c>
      <c r="AY19" s="23"/>
      <c r="AZ19" s="23"/>
      <c r="BA19" s="23"/>
      <c r="BC19" s="23"/>
      <c r="BD19" s="23"/>
      <c r="BE19" s="23"/>
      <c r="BG19" s="23"/>
      <c r="BH19" s="23"/>
      <c r="BI19" s="23"/>
      <c r="BK19" s="23"/>
      <c r="BL19" s="23"/>
      <c r="BM19" s="23"/>
      <c r="BO19" s="23">
        <f>MEDIAN(BO16:BQ18)</f>
        <v>2116</v>
      </c>
      <c r="BP19" s="23">
        <f>_xlfn.STDEV.S(BO16:BQ18)</f>
        <v>132.71031526515856</v>
      </c>
      <c r="BQ19" s="23">
        <f>PEARSON(BO16:BQ18,BS16:BU18)</f>
        <v>0.85254992756554426</v>
      </c>
      <c r="BS19" s="23">
        <f>MEDIAN(BS16:BU18)</f>
        <v>2277</v>
      </c>
      <c r="BT19" s="23">
        <f>_xlfn.STDEV.S(BS16:BU18)</f>
        <v>60.004397986962402</v>
      </c>
      <c r="BU19" s="23">
        <f>PEARSON(BS16:BU18,CA16:CC18)</f>
        <v>0.6756526519422924</v>
      </c>
      <c r="CA19" s="23">
        <f>MEDIAN(CA16:CC18)</f>
        <v>2546</v>
      </c>
      <c r="CB19" s="23">
        <f>_xlfn.STDEV.S(CA16:CC18)</f>
        <v>72.159160502630883</v>
      </c>
      <c r="CC19" s="23">
        <f>PEARSON(G16:I18,CA16:CC18)</f>
        <v>-0.21364254348587677</v>
      </c>
    </row>
    <row r="21" spans="1:89" ht="12.75" thickBot="1" x14ac:dyDescent="0.25"/>
    <row r="22" spans="1:89" x14ac:dyDescent="0.2">
      <c r="C22" s="19">
        <v>534</v>
      </c>
      <c r="D22" s="20">
        <v>531</v>
      </c>
      <c r="E22" s="21">
        <v>537</v>
      </c>
      <c r="G22" s="19">
        <v>449</v>
      </c>
      <c r="H22" s="20">
        <v>448</v>
      </c>
      <c r="I22" s="21">
        <v>447</v>
      </c>
      <c r="K22" s="19">
        <v>446</v>
      </c>
      <c r="L22" s="20">
        <v>464</v>
      </c>
      <c r="M22" s="21">
        <v>464</v>
      </c>
      <c r="O22" s="19">
        <v>0</v>
      </c>
      <c r="P22" s="20">
        <v>0</v>
      </c>
      <c r="Q22" s="21">
        <v>0</v>
      </c>
      <c r="S22" s="19">
        <v>437</v>
      </c>
      <c r="T22" s="20">
        <v>421</v>
      </c>
      <c r="U22" s="21">
        <v>421</v>
      </c>
      <c r="W22" s="19">
        <v>462</v>
      </c>
      <c r="X22" s="20">
        <v>458</v>
      </c>
      <c r="Y22" s="21">
        <v>459</v>
      </c>
      <c r="AA22" s="19">
        <v>0</v>
      </c>
      <c r="AB22" s="20">
        <v>0</v>
      </c>
      <c r="AC22" s="21">
        <v>0</v>
      </c>
      <c r="AE22" s="19">
        <v>429</v>
      </c>
      <c r="AF22" s="20">
        <v>456</v>
      </c>
      <c r="AG22" s="21">
        <v>429</v>
      </c>
      <c r="AI22" s="19">
        <v>0</v>
      </c>
      <c r="AJ22" s="20">
        <v>0</v>
      </c>
      <c r="AK22" s="21">
        <v>0</v>
      </c>
      <c r="AM22" s="19">
        <v>415</v>
      </c>
      <c r="AN22" s="20">
        <v>421</v>
      </c>
      <c r="AO22" s="21">
        <v>423</v>
      </c>
      <c r="AQ22" s="19">
        <v>428</v>
      </c>
      <c r="AR22" s="20">
        <v>443</v>
      </c>
      <c r="AS22" s="21">
        <v>476</v>
      </c>
      <c r="AU22" s="19">
        <v>434</v>
      </c>
      <c r="AV22" s="20">
        <v>462</v>
      </c>
      <c r="AW22" s="21">
        <v>459</v>
      </c>
      <c r="AY22" s="19">
        <v>0</v>
      </c>
      <c r="AZ22" s="20">
        <v>0</v>
      </c>
      <c r="BA22" s="21">
        <v>0</v>
      </c>
      <c r="BC22" s="19">
        <v>0</v>
      </c>
      <c r="BD22" s="20">
        <v>0</v>
      </c>
      <c r="BE22" s="21">
        <v>0</v>
      </c>
      <c r="BG22" s="19">
        <v>0</v>
      </c>
      <c r="BH22" s="20">
        <v>0</v>
      </c>
      <c r="BI22" s="21">
        <v>0</v>
      </c>
      <c r="BK22" s="19">
        <v>0</v>
      </c>
      <c r="BL22" s="20">
        <v>0</v>
      </c>
      <c r="BM22" s="21">
        <v>0</v>
      </c>
      <c r="BO22" s="19">
        <v>975</v>
      </c>
      <c r="BP22" s="20">
        <v>1011</v>
      </c>
      <c r="BQ22" s="21">
        <v>963</v>
      </c>
      <c r="BS22" s="19">
        <v>1041</v>
      </c>
      <c r="BT22" s="20">
        <v>1087</v>
      </c>
      <c r="BU22" s="21">
        <v>1117</v>
      </c>
      <c r="BW22" s="19">
        <v>0</v>
      </c>
      <c r="BX22" s="20">
        <v>0</v>
      </c>
      <c r="BY22" s="21">
        <v>0</v>
      </c>
      <c r="CA22" s="19">
        <v>1352</v>
      </c>
      <c r="CB22" s="20">
        <v>1396</v>
      </c>
      <c r="CC22" s="21">
        <v>1396</v>
      </c>
      <c r="CE22" s="19">
        <v>0</v>
      </c>
      <c r="CF22" s="20">
        <v>0</v>
      </c>
      <c r="CG22" s="21">
        <v>0</v>
      </c>
      <c r="CI22" s="19">
        <v>0</v>
      </c>
      <c r="CJ22" s="20">
        <v>0</v>
      </c>
      <c r="CK22" s="21">
        <v>0</v>
      </c>
    </row>
    <row r="23" spans="1:89" x14ac:dyDescent="0.2">
      <c r="A23" s="17" t="s">
        <v>30</v>
      </c>
      <c r="C23" s="22">
        <v>520</v>
      </c>
      <c r="D23" s="23">
        <v>510</v>
      </c>
      <c r="E23" s="24">
        <v>549</v>
      </c>
      <c r="G23" s="22">
        <v>430</v>
      </c>
      <c r="H23" s="23">
        <v>455</v>
      </c>
      <c r="I23" s="24">
        <v>424</v>
      </c>
      <c r="K23" s="22">
        <v>428</v>
      </c>
      <c r="L23" s="23">
        <v>464</v>
      </c>
      <c r="M23" s="24">
        <v>446</v>
      </c>
      <c r="O23" s="22">
        <v>0</v>
      </c>
      <c r="P23" s="23">
        <v>0</v>
      </c>
      <c r="Q23" s="24">
        <v>0</v>
      </c>
      <c r="S23" s="22">
        <v>406</v>
      </c>
      <c r="T23" s="25">
        <v>421</v>
      </c>
      <c r="U23" s="24">
        <v>452</v>
      </c>
      <c r="W23" s="22">
        <v>440</v>
      </c>
      <c r="X23" s="23">
        <v>446</v>
      </c>
      <c r="Y23" s="24">
        <v>451</v>
      </c>
      <c r="AA23" s="22">
        <v>0</v>
      </c>
      <c r="AB23" s="23">
        <v>0</v>
      </c>
      <c r="AC23" s="24">
        <v>0</v>
      </c>
      <c r="AE23" s="22">
        <v>423</v>
      </c>
      <c r="AF23" s="25">
        <v>428</v>
      </c>
      <c r="AG23" s="24">
        <v>429</v>
      </c>
      <c r="AI23" s="22">
        <v>0</v>
      </c>
      <c r="AJ23" s="25">
        <v>0</v>
      </c>
      <c r="AK23" s="24">
        <v>0</v>
      </c>
      <c r="AM23" s="22">
        <v>410</v>
      </c>
      <c r="AN23" s="25">
        <v>417</v>
      </c>
      <c r="AO23" s="24">
        <v>419</v>
      </c>
      <c r="AQ23" s="22">
        <v>428</v>
      </c>
      <c r="AR23" s="23">
        <v>443</v>
      </c>
      <c r="AS23" s="24">
        <v>460</v>
      </c>
      <c r="AU23" s="22">
        <v>434</v>
      </c>
      <c r="AV23" s="23">
        <v>452</v>
      </c>
      <c r="AW23" s="24">
        <v>447</v>
      </c>
      <c r="AY23" s="22">
        <v>0</v>
      </c>
      <c r="AZ23" s="25">
        <v>0</v>
      </c>
      <c r="BA23" s="24">
        <v>0</v>
      </c>
      <c r="BC23" s="22">
        <v>0</v>
      </c>
      <c r="BD23" s="25">
        <v>0</v>
      </c>
      <c r="BE23" s="24">
        <v>0</v>
      </c>
      <c r="BG23" s="22">
        <v>0</v>
      </c>
      <c r="BH23" s="25">
        <v>0</v>
      </c>
      <c r="BI23" s="24">
        <v>0</v>
      </c>
      <c r="BK23" s="22">
        <v>0</v>
      </c>
      <c r="BL23" s="25">
        <v>0</v>
      </c>
      <c r="BM23" s="24">
        <v>0</v>
      </c>
      <c r="BO23" s="22">
        <v>871</v>
      </c>
      <c r="BP23" s="25">
        <v>877</v>
      </c>
      <c r="BQ23" s="24">
        <v>964</v>
      </c>
      <c r="BS23" s="22">
        <v>1026</v>
      </c>
      <c r="BT23" s="23">
        <v>1026</v>
      </c>
      <c r="BU23" s="24">
        <v>1026</v>
      </c>
      <c r="BW23" s="22">
        <v>0</v>
      </c>
      <c r="BX23" s="25">
        <v>0</v>
      </c>
      <c r="BY23" s="24">
        <v>0</v>
      </c>
      <c r="CA23" s="22">
        <v>1284</v>
      </c>
      <c r="CB23" s="25">
        <v>1216</v>
      </c>
      <c r="CC23" s="24">
        <v>1329</v>
      </c>
      <c r="CE23" s="22">
        <v>0</v>
      </c>
      <c r="CF23" s="23">
        <v>0</v>
      </c>
      <c r="CG23" s="24">
        <v>0</v>
      </c>
      <c r="CI23" s="22">
        <v>0</v>
      </c>
      <c r="CJ23" s="25">
        <v>0</v>
      </c>
      <c r="CK23" s="24">
        <v>0</v>
      </c>
    </row>
    <row r="24" spans="1:89" ht="12.75" thickBot="1" x14ac:dyDescent="0.25">
      <c r="C24" s="26">
        <v>528</v>
      </c>
      <c r="D24" s="27">
        <v>518</v>
      </c>
      <c r="E24" s="28">
        <v>537</v>
      </c>
      <c r="G24" s="26">
        <v>447</v>
      </c>
      <c r="H24" s="27">
        <v>447</v>
      </c>
      <c r="I24" s="28">
        <v>453</v>
      </c>
      <c r="K24" s="26">
        <v>428</v>
      </c>
      <c r="L24" s="27">
        <v>428</v>
      </c>
      <c r="M24" s="28">
        <v>446</v>
      </c>
      <c r="O24" s="26">
        <v>0</v>
      </c>
      <c r="P24" s="27">
        <v>0</v>
      </c>
      <c r="Q24" s="28">
        <v>0</v>
      </c>
      <c r="S24" s="26">
        <v>452</v>
      </c>
      <c r="T24" s="27">
        <v>421</v>
      </c>
      <c r="U24" s="28">
        <v>421</v>
      </c>
      <c r="W24" s="26">
        <v>437</v>
      </c>
      <c r="X24" s="27">
        <v>434</v>
      </c>
      <c r="Y24" s="28">
        <v>449</v>
      </c>
      <c r="AA24" s="26">
        <v>0</v>
      </c>
      <c r="AB24" s="27">
        <v>0</v>
      </c>
      <c r="AC24" s="28">
        <v>0</v>
      </c>
      <c r="AE24" s="26">
        <v>424</v>
      </c>
      <c r="AF24" s="27">
        <v>427</v>
      </c>
      <c r="AG24" s="28">
        <v>437</v>
      </c>
      <c r="AI24" s="26">
        <v>0</v>
      </c>
      <c r="AJ24" s="27">
        <v>0</v>
      </c>
      <c r="AK24" s="28">
        <v>0</v>
      </c>
      <c r="AM24" s="26">
        <v>425</v>
      </c>
      <c r="AN24" s="27">
        <v>412</v>
      </c>
      <c r="AO24" s="28">
        <v>432</v>
      </c>
      <c r="AQ24" s="26">
        <v>443</v>
      </c>
      <c r="AR24" s="27">
        <v>443</v>
      </c>
      <c r="AS24" s="28">
        <v>428</v>
      </c>
      <c r="AU24" s="26">
        <v>454</v>
      </c>
      <c r="AV24" s="27">
        <v>433</v>
      </c>
      <c r="AW24" s="28">
        <v>459</v>
      </c>
      <c r="AY24" s="26">
        <v>0</v>
      </c>
      <c r="AZ24" s="27">
        <v>0</v>
      </c>
      <c r="BA24" s="28">
        <v>0</v>
      </c>
      <c r="BC24" s="26">
        <v>0</v>
      </c>
      <c r="BD24" s="27">
        <v>0</v>
      </c>
      <c r="BE24" s="28">
        <v>0</v>
      </c>
      <c r="BG24" s="26">
        <v>0</v>
      </c>
      <c r="BH24" s="27">
        <v>0</v>
      </c>
      <c r="BI24" s="28">
        <v>0</v>
      </c>
      <c r="BK24" s="26">
        <v>0</v>
      </c>
      <c r="BL24" s="27">
        <v>0</v>
      </c>
      <c r="BM24" s="28">
        <v>0</v>
      </c>
      <c r="BO24" s="26">
        <v>703</v>
      </c>
      <c r="BP24" s="27">
        <v>824</v>
      </c>
      <c r="BQ24" s="28">
        <v>883</v>
      </c>
      <c r="BS24" s="26">
        <v>965</v>
      </c>
      <c r="BT24" s="27">
        <v>980</v>
      </c>
      <c r="BU24" s="28">
        <v>1056</v>
      </c>
      <c r="BW24" s="26">
        <v>0</v>
      </c>
      <c r="BX24" s="27">
        <v>0</v>
      </c>
      <c r="BY24" s="28">
        <v>0</v>
      </c>
      <c r="CA24" s="26">
        <v>1306</v>
      </c>
      <c r="CB24" s="27">
        <v>1284</v>
      </c>
      <c r="CC24" s="28">
        <v>1306</v>
      </c>
      <c r="CE24" s="26">
        <v>0</v>
      </c>
      <c r="CF24" s="27">
        <v>0</v>
      </c>
      <c r="CG24" s="28">
        <v>0</v>
      </c>
      <c r="CI24" s="26">
        <v>0</v>
      </c>
      <c r="CJ24" s="27">
        <v>0</v>
      </c>
      <c r="CK24" s="28">
        <v>0</v>
      </c>
    </row>
    <row r="25" spans="1:89" x14ac:dyDescent="0.2">
      <c r="C25" s="23">
        <f>MEDIAN(C22:E24)</f>
        <v>531</v>
      </c>
      <c r="D25" s="23">
        <f>_xlfn.STDEV.S(C22:E24)</f>
        <v>11.83215956619923</v>
      </c>
      <c r="E25" s="23">
        <f>PEARSON(C22:E24,G22:I24)</f>
        <v>-0.39776367195645373</v>
      </c>
      <c r="G25" s="23">
        <f>MEDIAN(G22:I24)</f>
        <v>447</v>
      </c>
      <c r="H25" s="23">
        <f>_xlfn.STDEV.S(G22:I24)</f>
        <v>10.393641218445911</v>
      </c>
      <c r="I25" s="23">
        <f>PEARSON(G22:I24,K22:M24)</f>
        <v>0.36106468088126814</v>
      </c>
      <c r="K25" s="23">
        <f>MEDIAN(K22:M24)</f>
        <v>446</v>
      </c>
      <c r="L25" s="23">
        <f>_xlfn.STDEV.S(K22:M24)</f>
        <v>15.588457268119896</v>
      </c>
      <c r="M25" s="23">
        <f>PEARSON(K22:M24,S22:U24)</f>
        <v>-0.14746700362915494</v>
      </c>
      <c r="O25" s="23"/>
      <c r="P25" s="23"/>
      <c r="Q25" s="23"/>
      <c r="S25" s="23">
        <f>MEDIAN(S22:U24)</f>
        <v>421</v>
      </c>
      <c r="T25" s="23">
        <f>_xlfn.STDEV.S(S22:U24)</f>
        <v>15.660459763365825</v>
      </c>
      <c r="U25" s="23">
        <f>PEARSON(S22:U24,W22:Y24)</f>
        <v>5.3933342443113153E-2</v>
      </c>
      <c r="W25" s="23">
        <f>MEDIAN(W22:Y24)</f>
        <v>449</v>
      </c>
      <c r="X25" s="23">
        <f>_xlfn.STDEV.S(W22:Y24)</f>
        <v>10.06368609296702</v>
      </c>
      <c r="Y25" s="23">
        <f>PEARSON(W22:Y24,AE22:AG24)</f>
        <v>0.49581676505307548</v>
      </c>
      <c r="AA25" s="23"/>
      <c r="AB25" s="23"/>
      <c r="AC25" s="23"/>
      <c r="AE25" s="23">
        <f>MEDIAN(AE22:AG24)</f>
        <v>429</v>
      </c>
      <c r="AF25" s="23">
        <f>_xlfn.STDEV.S(AE22:AG24)</f>
        <v>10.062305898749052</v>
      </c>
      <c r="AG25" s="23">
        <f>PEARSON(AE22:AG24,AM22:AO24)</f>
        <v>0.34702044047787817</v>
      </c>
      <c r="AI25" s="23"/>
      <c r="AJ25" s="23"/>
      <c r="AK25" s="23"/>
      <c r="AM25" s="23">
        <f>MEDIAN(AM22:AO24)</f>
        <v>419</v>
      </c>
      <c r="AN25" s="23">
        <f>_xlfn.STDEV.S(AM22:AO24)</f>
        <v>6.8373971655886718</v>
      </c>
      <c r="AO25" s="23">
        <f>PEARSON(AM22:AO24,AQ22:AS24)</f>
        <v>0.14883985330976238</v>
      </c>
      <c r="AQ25" s="23">
        <f>MEDIAN(AQ22:AS24)</f>
        <v>443</v>
      </c>
      <c r="AR25" s="23">
        <f>_xlfn.STDEV.S(AQ22:AS24)</f>
        <v>16.008678202080823</v>
      </c>
      <c r="AS25" s="23">
        <f>PEARSON(AQ22:AS24,AU22:AW24)</f>
        <v>0.39809579462983491</v>
      </c>
      <c r="AU25" s="23">
        <f>MEDIAN(AU22:AW24)</f>
        <v>452</v>
      </c>
      <c r="AV25" s="23">
        <f>_xlfn.STDEV.S(AU22:AW24)</f>
        <v>11.766241729815194</v>
      </c>
      <c r="AW25" s="23">
        <f>PEARSON(AU22:AW24,BO22:BQ24)</f>
        <v>0.13696303840158391</v>
      </c>
      <c r="AY25" s="23"/>
      <c r="AZ25" s="23"/>
      <c r="BA25" s="23"/>
      <c r="BC25" s="23"/>
      <c r="BD25" s="23"/>
      <c r="BE25" s="23"/>
      <c r="BG25" s="23"/>
      <c r="BH25" s="23"/>
      <c r="BI25" s="23"/>
      <c r="BK25" s="23"/>
      <c r="BL25" s="23"/>
      <c r="BM25" s="23"/>
      <c r="BO25" s="23">
        <f>MEDIAN(BO22:BQ24)</f>
        <v>883</v>
      </c>
      <c r="BP25" s="23">
        <f>_xlfn.STDEV.S(BO22:BQ24)</f>
        <v>94.974704234572087</v>
      </c>
      <c r="BQ25" s="23">
        <f>PEARSON(BO22:BQ24,BS22:BU24)</f>
        <v>0.80106621589976557</v>
      </c>
      <c r="BS25" s="23">
        <f>MEDIAN(BS22:BU24)</f>
        <v>1026</v>
      </c>
      <c r="BT25" s="23">
        <f>_xlfn.STDEV.S(BS22:BU24)</f>
        <v>47.518417482066887</v>
      </c>
      <c r="BU25" s="23">
        <f>PEARSON(BS22:BU24,CA22:CC24)</f>
        <v>0.65117699337445989</v>
      </c>
      <c r="CA25" s="23">
        <f>MEDIAN(CA22:CC24)</f>
        <v>1306</v>
      </c>
      <c r="CB25" s="23">
        <f>_xlfn.STDEV.S(CA22:CC24)</f>
        <v>57.492994742354867</v>
      </c>
      <c r="CC25" s="23">
        <f>PEARSON(G22:I24,CA22:CC24)</f>
        <v>-8.348744670769008E-2</v>
      </c>
    </row>
    <row r="27" spans="1:89" x14ac:dyDescent="0.2">
      <c r="D27" s="29"/>
    </row>
    <row r="28" spans="1:89" x14ac:dyDescent="0.2">
      <c r="D28" s="29"/>
    </row>
    <row r="29" spans="1:89" x14ac:dyDescent="0.2">
      <c r="D29" s="29"/>
    </row>
    <row r="31" spans="1:89" x14ac:dyDescent="0.2">
      <c r="D31" s="29"/>
      <c r="R31" s="17" t="s">
        <v>242</v>
      </c>
    </row>
    <row r="32" spans="1:89" x14ac:dyDescent="0.2">
      <c r="D32" s="29"/>
    </row>
    <row r="34" spans="4:46" x14ac:dyDescent="0.2">
      <c r="D34" s="29"/>
    </row>
    <row r="36" spans="4:46" x14ac:dyDescent="0.2">
      <c r="D36" s="29"/>
    </row>
    <row r="37" spans="4:46" x14ac:dyDescent="0.2">
      <c r="D37" s="29"/>
    </row>
    <row r="38" spans="4:46" x14ac:dyDescent="0.2">
      <c r="D38" s="29"/>
    </row>
    <row r="43" spans="4:46" x14ac:dyDescent="0.2">
      <c r="D43" s="29"/>
    </row>
    <row r="44" spans="4:46" x14ac:dyDescent="0.2">
      <c r="D44" s="29"/>
    </row>
    <row r="46" spans="4:46" x14ac:dyDescent="0.2">
      <c r="D46" s="29"/>
      <c r="AT46" s="17" t="s">
        <v>244</v>
      </c>
    </row>
    <row r="60" spans="22:22" x14ac:dyDescent="0.2">
      <c r="V60" s="17" t="s">
        <v>243</v>
      </c>
    </row>
  </sheetData>
  <mergeCells count="22">
    <mergeCell ref="AE1:AG1"/>
    <mergeCell ref="K1:M1"/>
    <mergeCell ref="O1:Q1"/>
    <mergeCell ref="S1:U1"/>
    <mergeCell ref="W1:Y1"/>
    <mergeCell ref="AA1:AC1"/>
    <mergeCell ref="CE1:CG1"/>
    <mergeCell ref="CI1:CK1"/>
    <mergeCell ref="G1:I1"/>
    <mergeCell ref="C1:E1"/>
    <mergeCell ref="BG1:BI1"/>
    <mergeCell ref="BK1:BM1"/>
    <mergeCell ref="BO1:BQ1"/>
    <mergeCell ref="BS1:BU1"/>
    <mergeCell ref="BW1:BY1"/>
    <mergeCell ref="CA1:CC1"/>
    <mergeCell ref="AI1:AK1"/>
    <mergeCell ref="AM1:AO1"/>
    <mergeCell ref="AQ1:AS1"/>
    <mergeCell ref="AU1:AW1"/>
    <mergeCell ref="AY1:BA1"/>
    <mergeCell ref="BC1:B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1"/>
  <sheetViews>
    <sheetView workbookViewId="0">
      <selection activeCell="Z15" sqref="Z15"/>
    </sheetView>
  </sheetViews>
  <sheetFormatPr baseColWidth="10" defaultRowHeight="15" x14ac:dyDescent="0.25"/>
  <cols>
    <col min="2" max="2" width="15.42578125" customWidth="1"/>
    <col min="3" max="4" width="22.7109375" bestFit="1" customWidth="1"/>
    <col min="5" max="5" width="24.140625" customWidth="1"/>
    <col min="6" max="6" width="22.7109375" style="30" customWidth="1"/>
    <col min="7" max="7" width="12" bestFit="1" customWidth="1"/>
    <col min="8" max="10" width="12.7109375" bestFit="1" customWidth="1"/>
  </cols>
  <sheetData>
    <row r="1" spans="1:25" ht="15.75" thickBot="1" x14ac:dyDescent="0.3"/>
    <row r="2" spans="1:25" ht="15.75" thickBot="1" x14ac:dyDescent="0.3">
      <c r="A2" s="41" t="s">
        <v>27</v>
      </c>
      <c r="B2">
        <v>13</v>
      </c>
      <c r="C2">
        <v>17</v>
      </c>
      <c r="D2">
        <v>18</v>
      </c>
      <c r="E2">
        <v>22</v>
      </c>
      <c r="M2">
        <v>13</v>
      </c>
      <c r="N2">
        <v>17</v>
      </c>
      <c r="O2">
        <v>18</v>
      </c>
      <c r="P2">
        <v>22</v>
      </c>
      <c r="S2">
        <v>17</v>
      </c>
      <c r="T2" t="s">
        <v>229</v>
      </c>
      <c r="U2" t="s">
        <v>230</v>
      </c>
      <c r="V2" t="s">
        <v>231</v>
      </c>
      <c r="W2" t="s">
        <v>232</v>
      </c>
    </row>
    <row r="3" spans="1:25" x14ac:dyDescent="0.25">
      <c r="A3" s="2" t="s">
        <v>0</v>
      </c>
      <c r="B3" s="56">
        <v>48391.876373321102</v>
      </c>
      <c r="C3" s="32">
        <v>157371.22092216401</v>
      </c>
      <c r="D3" s="32">
        <v>228471.440285274</v>
      </c>
      <c r="E3" s="33">
        <v>352507.556166291</v>
      </c>
      <c r="G3" s="2">
        <f>1/B3</f>
        <v>2.0664625448400869E-5</v>
      </c>
      <c r="H3" s="7">
        <f t="shared" ref="H3:J14" si="0">1/C3</f>
        <v>6.3544019938346997E-6</v>
      </c>
      <c r="I3" s="7">
        <f t="shared" si="0"/>
        <v>4.3769146758622435E-6</v>
      </c>
      <c r="J3" s="8">
        <f t="shared" si="0"/>
        <v>2.8368186227709191E-6</v>
      </c>
      <c r="M3" s="2">
        <v>1</v>
      </c>
      <c r="N3" s="7">
        <v>6.3544019938346997E-6</v>
      </c>
      <c r="O3" s="7">
        <v>4.3769146758622435E-6</v>
      </c>
      <c r="P3" s="8">
        <v>2.8368186227709191E-6</v>
      </c>
      <c r="S3" s="2">
        <v>1</v>
      </c>
      <c r="T3" s="7">
        <v>6.3544019938346997E-6</v>
      </c>
      <c r="U3" s="7">
        <v>4.208941531032049E-8</v>
      </c>
      <c r="V3" s="7">
        <v>1.5282922374762409E-7</v>
      </c>
      <c r="W3" s="7">
        <v>1.4469463585270477E-6</v>
      </c>
      <c r="Y3" s="2"/>
    </row>
    <row r="4" spans="1:25" x14ac:dyDescent="0.25">
      <c r="A4" s="15" t="s">
        <v>1</v>
      </c>
      <c r="B4" s="57">
        <v>65.933569396090604</v>
      </c>
      <c r="C4" s="34">
        <v>2266.3628640480802</v>
      </c>
      <c r="D4" s="34">
        <v>2946.00307118</v>
      </c>
      <c r="E4" s="35">
        <v>4123.7133281494698</v>
      </c>
      <c r="G4" s="15">
        <f t="shared" ref="G4:G25" si="1">1/B4</f>
        <v>1.5166780885053873E-2</v>
      </c>
      <c r="H4" s="3">
        <f t="shared" si="0"/>
        <v>4.4123560964718722E-4</v>
      </c>
      <c r="I4" s="3">
        <f t="shared" si="0"/>
        <v>3.3944295910033021E-4</v>
      </c>
      <c r="J4" s="4">
        <f t="shared" si="0"/>
        <v>2.424998830965666E-4</v>
      </c>
      <c r="M4" s="15">
        <v>2</v>
      </c>
      <c r="N4" s="3">
        <v>4.4123560964718722E-4</v>
      </c>
      <c r="O4" s="3">
        <v>3.3944295910033021E-4</v>
      </c>
      <c r="P4" s="4">
        <v>2.424998830965666E-4</v>
      </c>
      <c r="S4" s="15">
        <v>2</v>
      </c>
      <c r="T4" s="3">
        <v>4.4123560964718722E-4</v>
      </c>
      <c r="U4" s="3">
        <v>2.0956519118398454E-4</v>
      </c>
      <c r="V4" s="3">
        <v>1.3798065130811766E-4</v>
      </c>
      <c r="W4" s="3">
        <v>3.324714036200305E-4</v>
      </c>
      <c r="Y4" s="15"/>
    </row>
    <row r="5" spans="1:25" x14ac:dyDescent="0.25">
      <c r="A5" s="15" t="s">
        <v>2</v>
      </c>
      <c r="B5" s="57">
        <v>55.033716048220597</v>
      </c>
      <c r="C5" s="34">
        <v>65.892501485509399</v>
      </c>
      <c r="D5" s="34">
        <v>68.672779124833994</v>
      </c>
      <c r="E5" s="35">
        <v>189.70110159223799</v>
      </c>
      <c r="G5" s="15">
        <f t="shared" si="1"/>
        <v>1.8170679209156056E-2</v>
      </c>
      <c r="H5" s="3">
        <f t="shared" si="0"/>
        <v>1.5176233675388886E-2</v>
      </c>
      <c r="I5" s="3">
        <f t="shared" si="0"/>
        <v>1.4561810556438834E-2</v>
      </c>
      <c r="J5" s="4">
        <f t="shared" si="0"/>
        <v>5.2714506748068194E-3</v>
      </c>
      <c r="M5" s="15">
        <v>3</v>
      </c>
      <c r="N5" s="3">
        <v>1.5176233675388886E-2</v>
      </c>
      <c r="O5" s="3">
        <v>1.4561810556438834E-2</v>
      </c>
      <c r="P5" s="4">
        <v>5.2714506748068194E-3</v>
      </c>
      <c r="S5" s="15">
        <v>3</v>
      </c>
      <c r="T5" s="3">
        <v>1.5176233675388886E-2</v>
      </c>
      <c r="U5" s="3">
        <v>4.9199187305160107E-4</v>
      </c>
      <c r="V5" s="3">
        <v>1.9926592134148322E-3</v>
      </c>
      <c r="W5" s="3">
        <v>5.561302039741263E-3</v>
      </c>
      <c r="Y5" s="15"/>
    </row>
    <row r="6" spans="1:25" x14ac:dyDescent="0.25">
      <c r="A6" s="15" t="s">
        <v>3</v>
      </c>
      <c r="B6" s="57">
        <v>0</v>
      </c>
      <c r="C6" s="34">
        <v>0</v>
      </c>
      <c r="D6" s="34">
        <v>0</v>
      </c>
      <c r="E6" s="35">
        <v>0</v>
      </c>
      <c r="G6" s="15"/>
      <c r="H6" s="3"/>
      <c r="I6" s="3"/>
      <c r="J6" s="4"/>
      <c r="M6" s="15">
        <v>4</v>
      </c>
      <c r="N6" s="3">
        <v>2.4214702910738756E-2</v>
      </c>
      <c r="O6" s="3">
        <v>1.6566804680649312E-2</v>
      </c>
      <c r="P6" s="4">
        <v>1.5760445253964053E-2</v>
      </c>
      <c r="S6" s="15">
        <v>4</v>
      </c>
      <c r="T6" s="3">
        <v>2.4214702910738756E-2</v>
      </c>
      <c r="U6" s="3">
        <v>9.1491014424250044E-4</v>
      </c>
      <c r="V6" s="3">
        <v>2.9351300411583478E-3</v>
      </c>
      <c r="W6" s="3">
        <v>8.5125277668955286E-3</v>
      </c>
      <c r="Y6" s="15"/>
    </row>
    <row r="7" spans="1:25" x14ac:dyDescent="0.25">
      <c r="A7" s="15" t="s">
        <v>4</v>
      </c>
      <c r="B7" s="57">
        <v>34.077564330216298</v>
      </c>
      <c r="C7" s="34">
        <v>41.297223578841397</v>
      </c>
      <c r="D7" s="34">
        <v>60.361670175784703</v>
      </c>
      <c r="E7" s="35">
        <v>63.449984050956999</v>
      </c>
      <c r="G7" s="15">
        <f t="shared" si="1"/>
        <v>2.9344820255047047E-2</v>
      </c>
      <c r="H7" s="3">
        <f t="shared" si="0"/>
        <v>2.4214702910738756E-2</v>
      </c>
      <c r="I7" s="3">
        <f t="shared" si="0"/>
        <v>1.6566804680649312E-2</v>
      </c>
      <c r="J7" s="4">
        <f t="shared" si="0"/>
        <v>1.5760445253964053E-2</v>
      </c>
      <c r="M7" s="15">
        <v>5</v>
      </c>
      <c r="N7" s="3">
        <v>2.9380624008132326E-2</v>
      </c>
      <c r="O7" s="3">
        <v>2.8730011091836285E-2</v>
      </c>
      <c r="P7" s="4">
        <v>1.6588008226690026E-2</v>
      </c>
      <c r="S7" s="15">
        <v>5</v>
      </c>
      <c r="T7" s="3">
        <v>2.9380624008132326E-2</v>
      </c>
      <c r="U7" s="3">
        <v>3.5468746187651552E-3</v>
      </c>
      <c r="V7" s="3">
        <v>5.90070644160839E-3</v>
      </c>
      <c r="W7" s="3">
        <v>2.0700897421450901E-2</v>
      </c>
      <c r="Y7" s="15"/>
    </row>
    <row r="8" spans="1:25" x14ac:dyDescent="0.25">
      <c r="A8" s="15" t="s">
        <v>5</v>
      </c>
      <c r="B8" s="57">
        <v>28.708599356291899</v>
      </c>
      <c r="C8" s="34">
        <v>34.036036801778202</v>
      </c>
      <c r="D8" s="34">
        <v>34.806808699219502</v>
      </c>
      <c r="E8" s="35">
        <v>60.284513145526702</v>
      </c>
      <c r="G8" s="15">
        <f t="shared" si="1"/>
        <v>3.4832768662426426E-2</v>
      </c>
      <c r="H8" s="3">
        <f t="shared" si="0"/>
        <v>2.9380624008132326E-2</v>
      </c>
      <c r="I8" s="3">
        <f t="shared" si="0"/>
        <v>2.8730011091836285E-2</v>
      </c>
      <c r="J8" s="4">
        <f t="shared" si="0"/>
        <v>1.6588008226690026E-2</v>
      </c>
      <c r="M8" s="15">
        <v>6</v>
      </c>
      <c r="N8" s="3">
        <v>6.2687402080449761E-2</v>
      </c>
      <c r="O8" s="3">
        <v>5.931967638397246E-2</v>
      </c>
      <c r="P8" s="4">
        <v>2.9622873048662426E-2</v>
      </c>
      <c r="S8" s="15">
        <v>6</v>
      </c>
      <c r="T8" s="3">
        <v>6.2687402080449761E-2</v>
      </c>
      <c r="U8" s="3">
        <v>4.891950842655474E-3</v>
      </c>
      <c r="V8" s="3">
        <v>1.0936031867038926E-2</v>
      </c>
      <c r="W8" s="3">
        <v>3.0289603236014647E-2</v>
      </c>
      <c r="Y8" s="15"/>
    </row>
    <row r="9" spans="1:25" x14ac:dyDescent="0.25">
      <c r="A9" s="15" t="s">
        <v>6</v>
      </c>
      <c r="B9" s="57">
        <v>0</v>
      </c>
      <c r="C9" s="34">
        <v>0</v>
      </c>
      <c r="D9" s="34">
        <v>0</v>
      </c>
      <c r="E9" s="35">
        <v>0</v>
      </c>
      <c r="G9" s="15"/>
      <c r="H9" s="3"/>
      <c r="I9" s="3"/>
      <c r="J9" s="4"/>
      <c r="M9" s="15">
        <v>7</v>
      </c>
      <c r="N9" s="3">
        <v>0.11129212428025166</v>
      </c>
      <c r="O9" s="3">
        <v>0.10313317086149332</v>
      </c>
      <c r="P9" s="4">
        <v>6.6561099211082886E-2</v>
      </c>
      <c r="S9" s="15">
        <v>7</v>
      </c>
      <c r="T9" s="3">
        <v>0.11129212428025166</v>
      </c>
      <c r="U9" s="3">
        <v>7.6618677519322536E-3</v>
      </c>
      <c r="V9" s="3">
        <v>2.4745216752382261E-2</v>
      </c>
      <c r="W9" s="3">
        <v>4.8255185149642846E-2</v>
      </c>
      <c r="Y9" s="15"/>
    </row>
    <row r="10" spans="1:25" x14ac:dyDescent="0.25">
      <c r="A10" s="15" t="s">
        <v>7</v>
      </c>
      <c r="B10" s="57">
        <v>12.570453174984401</v>
      </c>
      <c r="C10" s="34">
        <v>15.952168487005601</v>
      </c>
      <c r="D10" s="34">
        <v>16.8578128027379</v>
      </c>
      <c r="E10" s="35">
        <v>33.757697923400897</v>
      </c>
      <c r="G10" s="15">
        <f t="shared" si="1"/>
        <v>7.9551626825199243E-2</v>
      </c>
      <c r="H10" s="3">
        <f t="shared" si="0"/>
        <v>6.2687402080449761E-2</v>
      </c>
      <c r="I10" s="3">
        <f t="shared" si="0"/>
        <v>5.931967638397246E-2</v>
      </c>
      <c r="J10" s="4">
        <f t="shared" si="0"/>
        <v>2.9622873048662426E-2</v>
      </c>
      <c r="M10" s="15">
        <v>8</v>
      </c>
      <c r="N10" s="3">
        <v>0.19217457325139986</v>
      </c>
      <c r="O10" s="3">
        <v>0.17959538596520513</v>
      </c>
      <c r="P10" s="4">
        <v>0.17413743178317387</v>
      </c>
      <c r="S10" s="15">
        <v>8</v>
      </c>
      <c r="T10" s="3">
        <v>0.19217457325139986</v>
      </c>
      <c r="U10" s="3">
        <v>1.0461889531475739E-2</v>
      </c>
      <c r="V10" s="3">
        <v>2.8029529278715125E-2</v>
      </c>
      <c r="W10" s="3">
        <v>0.24712319484566314</v>
      </c>
      <c r="Y10" s="15"/>
    </row>
    <row r="11" spans="1:25" x14ac:dyDescent="0.25">
      <c r="A11" s="15" t="s">
        <v>8</v>
      </c>
      <c r="B11" s="57">
        <v>0</v>
      </c>
      <c r="C11" s="34">
        <v>0</v>
      </c>
      <c r="D11" s="34">
        <v>0</v>
      </c>
      <c r="E11" s="35">
        <v>0</v>
      </c>
      <c r="G11" s="15"/>
      <c r="H11" s="3"/>
      <c r="I11" s="3"/>
      <c r="J11" s="4"/>
      <c r="M11" s="15">
        <v>9</v>
      </c>
      <c r="N11" s="3">
        <v>0.96062744674334455</v>
      </c>
      <c r="O11" s="3">
        <v>0.50378691834368305</v>
      </c>
      <c r="P11" s="4">
        <v>0.34188099149537882</v>
      </c>
      <c r="S11" s="15">
        <v>9</v>
      </c>
      <c r="T11" s="3">
        <v>0.96062744674334455</v>
      </c>
      <c r="U11" s="3">
        <v>7.3261335602705549E-2</v>
      </c>
      <c r="V11" s="3">
        <v>0.23903834883586614</v>
      </c>
      <c r="W11" s="3">
        <v>0.77993052032987065</v>
      </c>
      <c r="Y11" s="15"/>
    </row>
    <row r="12" spans="1:25" x14ac:dyDescent="0.25">
      <c r="A12" s="15" t="s">
        <v>9</v>
      </c>
      <c r="B12" s="57">
        <v>5.6588995567623304</v>
      </c>
      <c r="C12" s="34">
        <v>8.98536178069382</v>
      </c>
      <c r="D12" s="34">
        <v>9.69620144175523</v>
      </c>
      <c r="E12" s="35">
        <v>15.0237903498068</v>
      </c>
      <c r="G12" s="15">
        <f t="shared" si="1"/>
        <v>0.17671280254568392</v>
      </c>
      <c r="H12" s="3">
        <f t="shared" si="0"/>
        <v>0.11129212428025166</v>
      </c>
      <c r="I12" s="3">
        <f t="shared" si="0"/>
        <v>0.10313317086149332</v>
      </c>
      <c r="J12" s="4">
        <f t="shared" si="0"/>
        <v>6.6561099211082886E-2</v>
      </c>
      <c r="M12" s="15">
        <v>10</v>
      </c>
      <c r="N12" s="3">
        <v>-15773742317662.463</v>
      </c>
      <c r="O12" s="3">
        <v>-23753696838.7416</v>
      </c>
      <c r="P12" s="4">
        <v>121351078081.11276</v>
      </c>
      <c r="S12" s="15">
        <v>10</v>
      </c>
      <c r="T12" s="3">
        <v>-15773742317662.463</v>
      </c>
      <c r="U12" s="3">
        <v>1889942587.7140751</v>
      </c>
      <c r="V12" s="3">
        <v>585285511127.43591</v>
      </c>
      <c r="W12" s="3">
        <v>4872519785684.0879</v>
      </c>
      <c r="Y12" s="15"/>
    </row>
    <row r="13" spans="1:25" x14ac:dyDescent="0.25">
      <c r="A13" s="15" t="s">
        <v>10</v>
      </c>
      <c r="B13" s="57">
        <v>4.0649071570475401</v>
      </c>
      <c r="C13" s="34">
        <v>5.2036020326779404</v>
      </c>
      <c r="D13" s="34">
        <v>5.5680717777111504</v>
      </c>
      <c r="E13" s="35">
        <v>5.7425907213627898</v>
      </c>
      <c r="G13" s="15">
        <f t="shared" si="1"/>
        <v>0.24600807874941208</v>
      </c>
      <c r="H13" s="3">
        <f t="shared" si="0"/>
        <v>0.19217457325139986</v>
      </c>
      <c r="I13" s="3">
        <f t="shared" si="0"/>
        <v>0.17959538596520513</v>
      </c>
      <c r="J13" s="4">
        <f t="shared" si="0"/>
        <v>0.17413743178317387</v>
      </c>
      <c r="M13" s="15">
        <v>11</v>
      </c>
      <c r="N13" s="3"/>
      <c r="O13" s="3">
        <v>24166097237.416264</v>
      </c>
      <c r="P13" s="4">
        <v>-126411394447.15886</v>
      </c>
      <c r="S13" s="15">
        <v>11</v>
      </c>
      <c r="T13" s="3"/>
      <c r="U13" s="3"/>
      <c r="V13" s="3"/>
      <c r="W13" s="3"/>
      <c r="Y13" s="139"/>
    </row>
    <row r="14" spans="1:25" ht="15.75" thickBot="1" x14ac:dyDescent="0.3">
      <c r="A14" s="15" t="s">
        <v>11</v>
      </c>
      <c r="B14" s="57">
        <v>6.7584325929823205E-2</v>
      </c>
      <c r="C14" s="34">
        <v>1.0409862880663401</v>
      </c>
      <c r="D14" s="34">
        <v>1.9849661902451401</v>
      </c>
      <c r="E14" s="35">
        <v>2.9249944421479102</v>
      </c>
      <c r="G14" s="15">
        <f t="shared" si="1"/>
        <v>14.796330158539408</v>
      </c>
      <c r="H14" s="3">
        <f t="shared" si="0"/>
        <v>0.96062744674334455</v>
      </c>
      <c r="I14" s="3">
        <f t="shared" si="0"/>
        <v>0.50378691834368305</v>
      </c>
      <c r="J14" s="4">
        <f t="shared" si="0"/>
        <v>0.34188099149537882</v>
      </c>
      <c r="M14" s="15">
        <v>12</v>
      </c>
      <c r="N14" s="3"/>
      <c r="O14" s="3"/>
      <c r="P14" s="4">
        <v>-400389197762.14276</v>
      </c>
      <c r="S14" s="15">
        <v>12</v>
      </c>
      <c r="T14" s="3"/>
      <c r="U14" s="3"/>
      <c r="V14" s="3"/>
      <c r="W14" s="3"/>
      <c r="Y14" s="139"/>
    </row>
    <row r="15" spans="1:25" ht="15.75" thickBot="1" x14ac:dyDescent="0.3">
      <c r="A15" s="15" t="s">
        <v>12</v>
      </c>
      <c r="B15" s="57">
        <v>0</v>
      </c>
      <c r="C15" s="34">
        <v>0</v>
      </c>
      <c r="D15" s="34">
        <v>0</v>
      </c>
      <c r="E15" s="35">
        <v>0</v>
      </c>
      <c r="G15" s="15"/>
      <c r="H15" s="3"/>
      <c r="I15" s="3"/>
      <c r="J15" s="4"/>
      <c r="M15" s="94"/>
      <c r="N15" s="95">
        <v>6.2574310252503505E-6</v>
      </c>
      <c r="O15" s="95">
        <v>4.3175023594250991E-6</v>
      </c>
      <c r="P15" s="96">
        <v>2.8011035460955556E-6</v>
      </c>
      <c r="S15" s="94"/>
      <c r="T15" s="95">
        <v>6.2574310252503505E-6</v>
      </c>
      <c r="U15" s="95">
        <v>4.2074144249798973E-8</v>
      </c>
      <c r="V15" s="95">
        <v>1.5263255343258352E-7</v>
      </c>
      <c r="W15" s="95">
        <v>1.4398369960536774E-6</v>
      </c>
    </row>
    <row r="16" spans="1:25" x14ac:dyDescent="0.25">
      <c r="A16" s="15" t="s">
        <v>13</v>
      </c>
      <c r="B16" s="3"/>
      <c r="C16" s="34">
        <v>0</v>
      </c>
      <c r="D16" s="34">
        <v>0</v>
      </c>
      <c r="E16" s="35">
        <v>0</v>
      </c>
      <c r="G16" s="15"/>
      <c r="H16" s="3"/>
      <c r="I16" s="3"/>
      <c r="J16" s="4"/>
    </row>
    <row r="17" spans="1:23" ht="15.75" thickBot="1" x14ac:dyDescent="0.3">
      <c r="A17" s="15" t="s">
        <v>14</v>
      </c>
      <c r="B17" s="3"/>
      <c r="C17" s="34">
        <v>0</v>
      </c>
      <c r="D17" s="34">
        <v>0</v>
      </c>
      <c r="E17" s="35">
        <v>0</v>
      </c>
      <c r="G17" s="15"/>
      <c r="H17" s="3"/>
      <c r="I17" s="3"/>
      <c r="J17" s="4"/>
      <c r="S17">
        <v>18</v>
      </c>
      <c r="T17" t="s">
        <v>229</v>
      </c>
      <c r="U17" t="s">
        <v>230</v>
      </c>
      <c r="V17" t="s">
        <v>231</v>
      </c>
      <c r="W17" t="s">
        <v>232</v>
      </c>
    </row>
    <row r="18" spans="1:23" x14ac:dyDescent="0.25">
      <c r="A18" s="15" t="s">
        <v>15</v>
      </c>
      <c r="B18" s="3"/>
      <c r="C18" s="34">
        <v>0</v>
      </c>
      <c r="D18" s="34">
        <v>0</v>
      </c>
      <c r="E18" s="35">
        <v>0</v>
      </c>
      <c r="G18" s="15"/>
      <c r="H18" s="3"/>
      <c r="I18" s="3"/>
      <c r="J18" s="4"/>
      <c r="M18" s="2">
        <v>1</v>
      </c>
      <c r="N18" s="7">
        <v>4.208941531032049E-8</v>
      </c>
      <c r="O18" s="7">
        <v>3.9372484618712026E-8</v>
      </c>
      <c r="P18" s="8">
        <v>3.6922221191492357E-8</v>
      </c>
      <c r="S18" s="2">
        <v>1</v>
      </c>
      <c r="T18" s="7">
        <v>4.3769146758622435E-6</v>
      </c>
      <c r="U18" s="7">
        <v>3.9372484618712026E-8</v>
      </c>
      <c r="V18" s="7">
        <v>1.2636542013675211E-7</v>
      </c>
      <c r="W18" s="7">
        <v>1.026896112319001E-6</v>
      </c>
    </row>
    <row r="19" spans="1:23" x14ac:dyDescent="0.25">
      <c r="A19" s="15" t="s">
        <v>16</v>
      </c>
      <c r="B19" s="3"/>
      <c r="C19" s="34">
        <v>-6.3396496523229098E-14</v>
      </c>
      <c r="D19" s="34">
        <v>-4.2098710225560702E-11</v>
      </c>
      <c r="E19" s="35">
        <v>8.2405530780005595E-12</v>
      </c>
      <c r="G19" s="15"/>
      <c r="H19" s="3">
        <f t="shared" ref="H19:H39" si="2">1/C19</f>
        <v>-15773742317662.463</v>
      </c>
      <c r="I19" s="3">
        <f t="shared" ref="I19:I39" si="3">1/D19</f>
        <v>-23753696838.7416</v>
      </c>
      <c r="J19" s="4">
        <f t="shared" ref="J19:J39" si="4">1/E19</f>
        <v>121351078081.11276</v>
      </c>
      <c r="M19" s="15">
        <v>2</v>
      </c>
      <c r="N19" s="3">
        <v>2.0956519118398454E-4</v>
      </c>
      <c r="O19" s="3">
        <v>2.0588669799812427E-4</v>
      </c>
      <c r="P19" s="4">
        <v>2.0475786642423205E-4</v>
      </c>
      <c r="S19" s="15">
        <v>2</v>
      </c>
      <c r="T19" s="3">
        <v>3.3944295910033021E-4</v>
      </c>
      <c r="U19" s="3">
        <v>2.0588669799812427E-4</v>
      </c>
      <c r="V19" s="3">
        <v>1.3518187866918931E-4</v>
      </c>
      <c r="W19" s="3">
        <v>3.3238572918049879E-4</v>
      </c>
    </row>
    <row r="20" spans="1:23" x14ac:dyDescent="0.25">
      <c r="A20" s="15" t="s">
        <v>17</v>
      </c>
      <c r="B20" s="3"/>
      <c r="C20" s="3"/>
      <c r="D20" s="34">
        <v>4.1380285371512301E-11</v>
      </c>
      <c r="E20" s="35">
        <v>-7.9106792894212497E-12</v>
      </c>
      <c r="G20" s="15"/>
      <c r="H20" s="3" t="e">
        <f t="shared" si="2"/>
        <v>#DIV/0!</v>
      </c>
      <c r="I20" s="3">
        <f t="shared" si="3"/>
        <v>24166097237.416264</v>
      </c>
      <c r="J20" s="4">
        <f t="shared" si="4"/>
        <v>-126411394447.15886</v>
      </c>
      <c r="M20" s="15">
        <v>3</v>
      </c>
      <c r="N20" s="3">
        <v>4.9199187305160107E-4</v>
      </c>
      <c r="O20" s="3">
        <v>4.456159617861342E-4</v>
      </c>
      <c r="P20" s="4">
        <v>3.6979235842168082E-4</v>
      </c>
      <c r="S20" s="15">
        <v>3</v>
      </c>
      <c r="T20" s="3">
        <v>1.4561810556438834E-2</v>
      </c>
      <c r="U20" s="3">
        <v>4.456159617861342E-4</v>
      </c>
      <c r="V20" s="3">
        <v>1.679024883543153E-3</v>
      </c>
      <c r="W20" s="3">
        <v>2.8420829194783274E-3</v>
      </c>
    </row>
    <row r="21" spans="1:23" x14ac:dyDescent="0.25">
      <c r="A21" s="15" t="s">
        <v>18</v>
      </c>
      <c r="B21" s="3"/>
      <c r="C21" s="3"/>
      <c r="D21" s="3"/>
      <c r="E21" s="35">
        <v>0</v>
      </c>
      <c r="G21" s="15"/>
      <c r="H21" s="3"/>
      <c r="I21" s="3"/>
      <c r="J21" s="4"/>
      <c r="M21" s="15">
        <v>4</v>
      </c>
      <c r="N21" s="3">
        <v>9.1491014424250044E-4</v>
      </c>
      <c r="O21" s="3">
        <v>8.8404840176423084E-4</v>
      </c>
      <c r="P21" s="4">
        <v>8.1644329265152078E-4</v>
      </c>
      <c r="S21" s="15">
        <v>4</v>
      </c>
      <c r="T21" s="3">
        <v>1.6566804680649312E-2</v>
      </c>
      <c r="U21" s="3">
        <v>8.8404840176423084E-4</v>
      </c>
      <c r="V21" s="3">
        <v>2.9168082061199509E-3</v>
      </c>
      <c r="W21" s="3">
        <v>7.188847984492831E-3</v>
      </c>
    </row>
    <row r="22" spans="1:23" x14ac:dyDescent="0.25">
      <c r="A22" s="15" t="s">
        <v>19</v>
      </c>
      <c r="B22" s="3"/>
      <c r="C22" s="3"/>
      <c r="D22" s="3"/>
      <c r="E22" s="35">
        <v>-2.4975698784812499E-12</v>
      </c>
      <c r="G22" s="15"/>
      <c r="H22" s="3" t="e">
        <f t="shared" si="2"/>
        <v>#DIV/0!</v>
      </c>
      <c r="I22" s="3" t="e">
        <f t="shared" si="3"/>
        <v>#DIV/0!</v>
      </c>
      <c r="J22" s="4">
        <f t="shared" si="4"/>
        <v>-400389197762.14276</v>
      </c>
      <c r="M22" s="15">
        <v>5</v>
      </c>
      <c r="N22" s="3">
        <v>3.5468746187651552E-3</v>
      </c>
      <c r="O22" s="3">
        <v>3.4678688270555805E-3</v>
      </c>
      <c r="P22" s="4">
        <v>3.4492433659675885E-3</v>
      </c>
      <c r="S22" s="15">
        <v>5</v>
      </c>
      <c r="T22" s="3">
        <v>2.8730011091836285E-2</v>
      </c>
      <c r="U22" s="3">
        <v>3.4678688270555805E-3</v>
      </c>
      <c r="V22" s="3">
        <v>3.9589176007694439E-3</v>
      </c>
      <c r="W22" s="3">
        <v>1.2073682992381103E-2</v>
      </c>
    </row>
    <row r="23" spans="1:23" x14ac:dyDescent="0.25">
      <c r="A23" s="15" t="s">
        <v>20</v>
      </c>
      <c r="B23" s="3"/>
      <c r="C23" s="3"/>
      <c r="D23" s="3"/>
      <c r="E23" s="35">
        <v>0</v>
      </c>
      <c r="G23" s="15"/>
      <c r="H23" s="3"/>
      <c r="I23" s="3"/>
      <c r="J23" s="4"/>
      <c r="M23" s="15">
        <v>6</v>
      </c>
      <c r="N23" s="3">
        <v>4.891950842655474E-3</v>
      </c>
      <c r="O23" s="3">
        <v>4.075312660678807E-3</v>
      </c>
      <c r="P23" s="4">
        <v>3.764441586198057E-3</v>
      </c>
      <c r="S23" s="15">
        <v>6</v>
      </c>
      <c r="T23" s="3">
        <v>5.931967638397246E-2</v>
      </c>
      <c r="U23" s="3">
        <v>4.075312660678807E-3</v>
      </c>
      <c r="V23" s="3">
        <v>6.0492917931283035E-3</v>
      </c>
      <c r="W23" s="3">
        <v>2.5461971559479987E-2</v>
      </c>
    </row>
    <row r="24" spans="1:23" ht="15.75" thickBot="1" x14ac:dyDescent="0.3">
      <c r="A24" s="16" t="s">
        <v>21</v>
      </c>
      <c r="B24" s="5"/>
      <c r="C24" s="5"/>
      <c r="D24" s="5"/>
      <c r="E24" s="36">
        <v>0</v>
      </c>
      <c r="G24" s="15"/>
      <c r="H24" s="3"/>
      <c r="I24" s="3"/>
      <c r="J24" s="4"/>
      <c r="M24" s="15">
        <v>7</v>
      </c>
      <c r="N24" s="3">
        <v>7.6618677519322536E-3</v>
      </c>
      <c r="O24" s="3">
        <v>7.6595190003323549E-3</v>
      </c>
      <c r="P24" s="4">
        <v>6.5258174167762643E-3</v>
      </c>
      <c r="S24" s="15">
        <v>7</v>
      </c>
      <c r="T24" s="3">
        <v>0.10313317086149332</v>
      </c>
      <c r="U24" s="3">
        <v>7.6595190003323549E-3</v>
      </c>
      <c r="V24" s="3">
        <v>1.4886755682462586E-2</v>
      </c>
      <c r="W24" s="3">
        <v>3.5816301540957322E-2</v>
      </c>
    </row>
    <row r="25" spans="1:23" ht="15.75" thickBot="1" x14ac:dyDescent="0.3">
      <c r="B25" s="135">
        <f>SUM(B3:B24)</f>
        <v>48597.991666666654</v>
      </c>
      <c r="C25" s="135">
        <f t="shared" ref="C25:E25" si="5">SUM(C3:C24)</f>
        <v>159809.99166666667</v>
      </c>
      <c r="D25" s="135">
        <f t="shared" si="5"/>
        <v>231615.39166666626</v>
      </c>
      <c r="E25" s="135">
        <f t="shared" si="5"/>
        <v>357002.15416666586</v>
      </c>
      <c r="G25" s="94">
        <f t="shared" si="1"/>
        <v>2.0576982004914818E-5</v>
      </c>
      <c r="H25" s="95">
        <f t="shared" si="2"/>
        <v>6.2574310252503505E-6</v>
      </c>
      <c r="I25" s="95">
        <f t="shared" si="3"/>
        <v>4.3175023594250991E-6</v>
      </c>
      <c r="J25" s="96">
        <f t="shared" si="4"/>
        <v>2.8011035460955556E-6</v>
      </c>
      <c r="M25" s="15">
        <v>8</v>
      </c>
      <c r="N25" s="3">
        <v>1.0461889531475739E-2</v>
      </c>
      <c r="O25" s="3">
        <v>1.0385982750597459E-2</v>
      </c>
      <c r="P25" s="4">
        <v>1.0384932447114942E-2</v>
      </c>
      <c r="S25" s="15">
        <v>8</v>
      </c>
      <c r="T25" s="3">
        <v>0.17959538596520513</v>
      </c>
      <c r="U25" s="3">
        <v>1.0385982750597459E-2</v>
      </c>
      <c r="V25" s="3">
        <v>2.624484373022129E-2</v>
      </c>
      <c r="W25" s="3">
        <v>0.13381894761078897</v>
      </c>
    </row>
    <row r="26" spans="1:23" ht="15.75" thickBot="1" x14ac:dyDescent="0.3">
      <c r="M26" s="15">
        <v>9</v>
      </c>
      <c r="N26" s="3">
        <v>7.3261335602705549E-2</v>
      </c>
      <c r="O26" s="3">
        <v>5.0700769458062109E-2</v>
      </c>
      <c r="P26" s="4">
        <v>4.8575433477182482E-2</v>
      </c>
      <c r="S26" s="15">
        <v>9</v>
      </c>
      <c r="T26" s="3">
        <v>0.50378691834368305</v>
      </c>
      <c r="U26" s="3">
        <v>5.0700769458062109E-2</v>
      </c>
      <c r="V26" s="3">
        <v>3.9203487428412356E-2</v>
      </c>
      <c r="W26" s="3">
        <v>0.4578912508037547</v>
      </c>
    </row>
    <row r="27" spans="1:23" ht="15.75" thickBot="1" x14ac:dyDescent="0.3">
      <c r="A27" s="41" t="s">
        <v>28</v>
      </c>
      <c r="M27" s="15">
        <v>10</v>
      </c>
      <c r="N27" s="3">
        <v>1889942587.7140751</v>
      </c>
      <c r="O27" s="3">
        <v>3931217176.0972557</v>
      </c>
      <c r="P27" s="4">
        <v>1583753310.8415294</v>
      </c>
      <c r="S27" s="15">
        <v>10</v>
      </c>
      <c r="T27" s="3">
        <v>-23753696838.7416</v>
      </c>
      <c r="U27" s="3">
        <v>3931217176.0972557</v>
      </c>
      <c r="V27" s="3">
        <v>-350459042.69854832</v>
      </c>
      <c r="W27" s="3">
        <v>-140629266287.33109</v>
      </c>
    </row>
    <row r="28" spans="1:23" x14ac:dyDescent="0.25">
      <c r="A28" s="2" t="s">
        <v>0</v>
      </c>
      <c r="B28" s="7"/>
      <c r="C28" s="37">
        <v>23758942.542373501</v>
      </c>
      <c r="D28" s="38">
        <v>25398447.918238401</v>
      </c>
      <c r="E28" s="33">
        <v>27083961.032940801</v>
      </c>
      <c r="G28" s="2"/>
      <c r="H28" s="7">
        <f t="shared" si="2"/>
        <v>4.208941531032049E-8</v>
      </c>
      <c r="I28" s="7">
        <f t="shared" si="3"/>
        <v>3.9372484618712026E-8</v>
      </c>
      <c r="J28" s="8">
        <f t="shared" si="4"/>
        <v>3.6922221191492357E-8</v>
      </c>
      <c r="M28" s="15">
        <v>11</v>
      </c>
      <c r="N28" s="3"/>
      <c r="O28" s="3">
        <v>-5381202643.2823734</v>
      </c>
      <c r="P28" s="4">
        <v>-2358915674.9265943</v>
      </c>
      <c r="S28" s="15">
        <v>11</v>
      </c>
      <c r="T28" s="3">
        <v>24166097237.416264</v>
      </c>
      <c r="U28" s="3">
        <v>-5381202643.2823734</v>
      </c>
      <c r="V28" s="3">
        <v>357264696.80956459</v>
      </c>
      <c r="W28" s="3">
        <v>244183944859.21579</v>
      </c>
    </row>
    <row r="29" spans="1:23" ht="15.75" thickBot="1" x14ac:dyDescent="0.3">
      <c r="A29" s="15" t="s">
        <v>1</v>
      </c>
      <c r="B29" s="3"/>
      <c r="C29" s="39">
        <v>4771.7848291039199</v>
      </c>
      <c r="D29" s="40">
        <v>4857.0403514320797</v>
      </c>
      <c r="E29" s="35">
        <v>4883.8172494341597</v>
      </c>
      <c r="G29" s="15"/>
      <c r="H29" s="3">
        <f t="shared" si="2"/>
        <v>2.0956519118398454E-4</v>
      </c>
      <c r="I29" s="3">
        <f t="shared" si="3"/>
        <v>2.0588669799812427E-4</v>
      </c>
      <c r="J29" s="4">
        <f t="shared" si="4"/>
        <v>2.0475786642423205E-4</v>
      </c>
      <c r="M29" s="15">
        <v>12</v>
      </c>
      <c r="N29" s="3"/>
      <c r="O29" s="3"/>
      <c r="P29" s="4">
        <v>6041660419.0343809</v>
      </c>
      <c r="S29" s="15">
        <v>12</v>
      </c>
      <c r="T29" s="3"/>
      <c r="U29" s="3"/>
      <c r="V29" s="3"/>
      <c r="W29" s="3"/>
    </row>
    <row r="30" spans="1:23" ht="15.75" thickBot="1" x14ac:dyDescent="0.3">
      <c r="A30" s="15" t="s">
        <v>2</v>
      </c>
      <c r="B30" s="3"/>
      <c r="C30" s="39">
        <v>2032.55389931028</v>
      </c>
      <c r="D30" s="40">
        <v>2244.08478545464</v>
      </c>
      <c r="E30" s="35">
        <v>2704.2202934320298</v>
      </c>
      <c r="G30" s="15"/>
      <c r="H30" s="3">
        <f t="shared" si="2"/>
        <v>4.9199187305160107E-4</v>
      </c>
      <c r="I30" s="3">
        <f t="shared" si="3"/>
        <v>4.456159617861342E-4</v>
      </c>
      <c r="J30" s="4">
        <f t="shared" si="4"/>
        <v>3.6979235842168082E-4</v>
      </c>
      <c r="M30" s="94"/>
      <c r="N30" s="95">
        <v>4.2074144249798973E-8</v>
      </c>
      <c r="O30" s="95">
        <v>3.9358518324647725E-8</v>
      </c>
      <c r="P30" s="96">
        <v>3.6909086119466001E-8</v>
      </c>
      <c r="T30" s="95">
        <v>4.3175023594250991E-6</v>
      </c>
      <c r="U30" s="95">
        <v>3.9358518324647725E-8</v>
      </c>
      <c r="V30" s="95">
        <v>1.2622370874668538E-7</v>
      </c>
      <c r="W30" s="95">
        <v>1.0230518868003148E-6</v>
      </c>
    </row>
    <row r="31" spans="1:23" x14ac:dyDescent="0.25">
      <c r="A31" s="15" t="s">
        <v>3</v>
      </c>
      <c r="B31" s="3"/>
      <c r="C31" s="39">
        <v>0</v>
      </c>
      <c r="D31" s="40">
        <v>0</v>
      </c>
      <c r="E31" s="35">
        <v>0</v>
      </c>
      <c r="G31" s="15"/>
      <c r="H31" s="3"/>
      <c r="I31" s="3"/>
      <c r="J31" s="4"/>
    </row>
    <row r="32" spans="1:23" x14ac:dyDescent="0.25">
      <c r="A32" s="15" t="s">
        <v>4</v>
      </c>
      <c r="B32" s="3"/>
      <c r="C32" s="39">
        <v>1093.00351110212</v>
      </c>
      <c r="D32" s="40">
        <v>1131.1597849217001</v>
      </c>
      <c r="E32" s="35">
        <v>1224.8248090229899</v>
      </c>
      <c r="G32" s="15"/>
      <c r="H32" s="3">
        <f t="shared" si="2"/>
        <v>9.1491014424250044E-4</v>
      </c>
      <c r="I32" s="3">
        <f t="shared" si="3"/>
        <v>8.8404840176423084E-4</v>
      </c>
      <c r="J32" s="4">
        <f t="shared" si="4"/>
        <v>8.1644329265152078E-4</v>
      </c>
    </row>
    <row r="33" spans="1:23" ht="15.75" thickBot="1" x14ac:dyDescent="0.3">
      <c r="A33" s="15" t="s">
        <v>5</v>
      </c>
      <c r="B33" s="3"/>
      <c r="C33" s="39">
        <v>281.93835629525302</v>
      </c>
      <c r="D33" s="40">
        <v>288.36154130116199</v>
      </c>
      <c r="E33" s="35">
        <v>289.91865574538201</v>
      </c>
      <c r="G33" s="15"/>
      <c r="H33" s="3">
        <f t="shared" si="2"/>
        <v>3.5468746187651552E-3</v>
      </c>
      <c r="I33" s="3">
        <f t="shared" si="3"/>
        <v>3.4678688270555805E-3</v>
      </c>
      <c r="J33" s="4">
        <f t="shared" si="4"/>
        <v>3.4492433659675885E-3</v>
      </c>
      <c r="S33">
        <v>22</v>
      </c>
      <c r="T33" t="s">
        <v>229</v>
      </c>
      <c r="U33" t="s">
        <v>230</v>
      </c>
      <c r="V33" t="s">
        <v>231</v>
      </c>
      <c r="W33" t="s">
        <v>232</v>
      </c>
    </row>
    <row r="34" spans="1:23" x14ac:dyDescent="0.25">
      <c r="A34" s="15" t="s">
        <v>6</v>
      </c>
      <c r="B34" s="3"/>
      <c r="C34" s="39">
        <v>0</v>
      </c>
      <c r="D34" s="40">
        <v>0</v>
      </c>
      <c r="E34" s="35">
        <v>0</v>
      </c>
      <c r="G34" s="15"/>
      <c r="H34" s="3"/>
      <c r="I34" s="3"/>
      <c r="J34" s="4"/>
      <c r="M34" s="2">
        <v>1</v>
      </c>
      <c r="N34" s="7">
        <v>1.5282922374762409E-7</v>
      </c>
      <c r="O34" s="7">
        <v>1.2636542013675211E-7</v>
      </c>
      <c r="P34" s="8">
        <v>1.0373418977099942E-7</v>
      </c>
      <c r="T34" s="8">
        <v>2.8368186227709191E-6</v>
      </c>
      <c r="U34" s="8">
        <v>3.6922221191492357E-8</v>
      </c>
      <c r="V34" s="8">
        <v>1.0373418977099942E-7</v>
      </c>
      <c r="W34" s="8">
        <v>6.9861890884975028E-7</v>
      </c>
    </row>
    <row r="35" spans="1:23" x14ac:dyDescent="0.25">
      <c r="A35" s="15" t="s">
        <v>7</v>
      </c>
      <c r="B35" s="3"/>
      <c r="C35" s="39">
        <v>204.417426127932</v>
      </c>
      <c r="D35" s="40">
        <v>245.37994585019999</v>
      </c>
      <c r="E35" s="35">
        <v>265.643649158058</v>
      </c>
      <c r="G35" s="15"/>
      <c r="H35" s="3">
        <f t="shared" si="2"/>
        <v>4.891950842655474E-3</v>
      </c>
      <c r="I35" s="3">
        <f t="shared" si="3"/>
        <v>4.075312660678807E-3</v>
      </c>
      <c r="J35" s="4">
        <f t="shared" si="4"/>
        <v>3.764441586198057E-3</v>
      </c>
      <c r="M35" s="15">
        <v>2</v>
      </c>
      <c r="N35" s="3">
        <v>1.3798065130811766E-4</v>
      </c>
      <c r="O35" s="3">
        <v>1.3518187866918931E-4</v>
      </c>
      <c r="P35" s="4">
        <v>1.3493030656005917E-4</v>
      </c>
      <c r="T35" s="4">
        <v>2.424998830965666E-4</v>
      </c>
      <c r="U35" s="4">
        <v>2.0475786642423205E-4</v>
      </c>
      <c r="V35" s="4">
        <v>1.3493030656005917E-4</v>
      </c>
      <c r="W35" s="4">
        <v>3.1774295038067404E-4</v>
      </c>
    </row>
    <row r="36" spans="1:23" x14ac:dyDescent="0.25">
      <c r="A36" s="15" t="s">
        <v>8</v>
      </c>
      <c r="B36" s="3"/>
      <c r="C36" s="39">
        <v>0</v>
      </c>
      <c r="D36" s="40">
        <v>0</v>
      </c>
      <c r="E36" s="35">
        <v>0</v>
      </c>
      <c r="G36" s="15"/>
      <c r="H36" s="3"/>
      <c r="I36" s="3"/>
      <c r="J36" s="4"/>
      <c r="M36" s="15">
        <v>3</v>
      </c>
      <c r="N36" s="3">
        <v>1.9926592134148322E-3</v>
      </c>
      <c r="O36" s="3">
        <v>1.679024883543153E-3</v>
      </c>
      <c r="P36" s="4">
        <v>8.4460582045184005E-4</v>
      </c>
      <c r="T36" s="4">
        <v>5.2714506748068194E-3</v>
      </c>
      <c r="U36" s="4">
        <v>3.6979235842168082E-4</v>
      </c>
      <c r="V36" s="4">
        <v>8.4460582045184005E-4</v>
      </c>
      <c r="W36" s="4">
        <v>1.5987072900100561E-3</v>
      </c>
    </row>
    <row r="37" spans="1:23" x14ac:dyDescent="0.25">
      <c r="A37" s="15" t="s">
        <v>9</v>
      </c>
      <c r="B37" s="3"/>
      <c r="C37" s="39">
        <v>130.51647879824199</v>
      </c>
      <c r="D37" s="40">
        <v>130.55650099655199</v>
      </c>
      <c r="E37" s="35">
        <v>153.23750821303199</v>
      </c>
      <c r="G37" s="15"/>
      <c r="H37" s="3">
        <f t="shared" si="2"/>
        <v>7.6618677519322536E-3</v>
      </c>
      <c r="I37" s="3">
        <f t="shared" si="3"/>
        <v>7.6595190003323549E-3</v>
      </c>
      <c r="J37" s="4">
        <f t="shared" si="4"/>
        <v>6.5258174167762643E-3</v>
      </c>
      <c r="M37" s="15">
        <v>4</v>
      </c>
      <c r="N37" s="3">
        <v>2.9351300411583478E-3</v>
      </c>
      <c r="O37" s="3">
        <v>2.9168082061199509E-3</v>
      </c>
      <c r="P37" s="4">
        <v>1.7227931197415862E-3</v>
      </c>
      <c r="T37" s="4">
        <v>1.5760445253964053E-2</v>
      </c>
      <c r="U37" s="4">
        <v>8.1644329265152078E-4</v>
      </c>
      <c r="V37" s="4">
        <v>1.7227931197415862E-3</v>
      </c>
      <c r="W37" s="4">
        <v>2.991466304547886E-3</v>
      </c>
    </row>
    <row r="38" spans="1:23" x14ac:dyDescent="0.25">
      <c r="A38" s="15" t="s">
        <v>10</v>
      </c>
      <c r="B38" s="3"/>
      <c r="C38" s="39">
        <v>95.585027636871004</v>
      </c>
      <c r="D38" s="40">
        <v>96.283618412756795</v>
      </c>
      <c r="E38" s="35">
        <v>96.293356272896304</v>
      </c>
      <c r="G38" s="15"/>
      <c r="H38" s="3">
        <f t="shared" si="2"/>
        <v>1.0461889531475739E-2</v>
      </c>
      <c r="I38" s="3">
        <f t="shared" si="3"/>
        <v>1.0385982750597459E-2</v>
      </c>
      <c r="J38" s="4">
        <f t="shared" si="4"/>
        <v>1.0384932447114942E-2</v>
      </c>
      <c r="M38" s="15">
        <v>5</v>
      </c>
      <c r="N38" s="3">
        <v>5.90070644160839E-3</v>
      </c>
      <c r="O38" s="3">
        <v>3.9589176007694439E-3</v>
      </c>
      <c r="P38" s="4">
        <v>3.9588839663628238E-3</v>
      </c>
      <c r="T38" s="4">
        <v>1.6588008226690026E-2</v>
      </c>
      <c r="U38" s="4">
        <v>3.4492433659675885E-3</v>
      </c>
      <c r="V38" s="4">
        <v>3.9588839663628238E-3</v>
      </c>
      <c r="W38" s="4">
        <v>7.5721772927529393E-3</v>
      </c>
    </row>
    <row r="39" spans="1:23" x14ac:dyDescent="0.25">
      <c r="A39" s="15" t="s">
        <v>11</v>
      </c>
      <c r="B39" s="3"/>
      <c r="C39" s="39">
        <v>13.6497648012176</v>
      </c>
      <c r="D39" s="40">
        <v>19.723566539303999</v>
      </c>
      <c r="E39" s="35">
        <v>20.586537852919701</v>
      </c>
      <c r="G39" s="15"/>
      <c r="H39" s="3">
        <f t="shared" si="2"/>
        <v>7.3261335602705549E-2</v>
      </c>
      <c r="I39" s="3">
        <f t="shared" si="3"/>
        <v>5.0700769458062109E-2</v>
      </c>
      <c r="J39" s="4">
        <f t="shared" si="4"/>
        <v>4.8575433477182482E-2</v>
      </c>
      <c r="M39" s="15">
        <v>6</v>
      </c>
      <c r="N39" s="3">
        <v>1.0936031867038926E-2</v>
      </c>
      <c r="O39" s="3">
        <v>6.0492917931283035E-3</v>
      </c>
      <c r="P39" s="4">
        <v>4.8366548175371787E-3</v>
      </c>
      <c r="T39" s="4">
        <v>2.9622873048662426E-2</v>
      </c>
      <c r="U39" s="4">
        <v>3.764441586198057E-3</v>
      </c>
      <c r="V39" s="4">
        <v>4.8366548175371787E-3</v>
      </c>
      <c r="W39" s="4">
        <v>1.6346841923708562E-2</v>
      </c>
    </row>
    <row r="40" spans="1:23" x14ac:dyDescent="0.25">
      <c r="A40" s="15" t="s">
        <v>12</v>
      </c>
      <c r="B40" s="3"/>
      <c r="C40" s="39">
        <v>0</v>
      </c>
      <c r="D40" s="40">
        <v>0</v>
      </c>
      <c r="E40" s="35">
        <v>0</v>
      </c>
      <c r="G40" s="15"/>
      <c r="H40" s="3"/>
      <c r="I40" s="3"/>
      <c r="J40" s="4"/>
      <c r="M40" s="15">
        <v>7</v>
      </c>
      <c r="N40" s="3">
        <v>2.4745216752382261E-2</v>
      </c>
      <c r="O40" s="3">
        <v>1.4886755682462586E-2</v>
      </c>
      <c r="P40" s="4">
        <v>7.6025919815197168E-3</v>
      </c>
      <c r="T40" s="4">
        <v>6.6561099211082886E-2</v>
      </c>
      <c r="U40" s="4">
        <v>6.5258174167762643E-3</v>
      </c>
      <c r="V40" s="4">
        <v>7.6025919815197168E-3</v>
      </c>
      <c r="W40" s="4">
        <v>2.5487707255220857E-2</v>
      </c>
    </row>
    <row r="41" spans="1:23" x14ac:dyDescent="0.25">
      <c r="A41" s="15" t="s">
        <v>13</v>
      </c>
      <c r="B41" s="3"/>
      <c r="C41" s="39">
        <v>0</v>
      </c>
      <c r="D41" s="40">
        <v>0</v>
      </c>
      <c r="E41" s="35">
        <v>0</v>
      </c>
      <c r="G41" s="15"/>
      <c r="H41" s="3"/>
      <c r="I41" s="3"/>
      <c r="J41" s="4"/>
      <c r="M41" s="15">
        <v>8</v>
      </c>
      <c r="N41" s="3">
        <v>2.8029529278715125E-2</v>
      </c>
      <c r="O41" s="3">
        <v>2.624484373022129E-2</v>
      </c>
      <c r="P41" s="4">
        <v>1.7560413169933325E-2</v>
      </c>
      <c r="T41" s="4">
        <v>0.17413743178317387</v>
      </c>
      <c r="U41" s="4">
        <v>1.0384932447114942E-2</v>
      </c>
      <c r="V41" s="4">
        <v>1.7560413169933325E-2</v>
      </c>
      <c r="W41" s="4">
        <v>4.0153563624405759E-2</v>
      </c>
    </row>
    <row r="42" spans="1:23" x14ac:dyDescent="0.25">
      <c r="A42" s="15" t="s">
        <v>14</v>
      </c>
      <c r="B42" s="3"/>
      <c r="C42" s="39">
        <v>0</v>
      </c>
      <c r="D42" s="40">
        <v>0</v>
      </c>
      <c r="E42" s="35">
        <v>0</v>
      </c>
      <c r="G42" s="15"/>
      <c r="H42" s="3"/>
      <c r="I42" s="3"/>
      <c r="J42" s="4"/>
      <c r="M42" s="15">
        <v>9</v>
      </c>
      <c r="N42" s="3">
        <v>0.23903834883586614</v>
      </c>
      <c r="O42" s="3">
        <v>3.9203487428412356E-2</v>
      </c>
      <c r="P42" s="4">
        <v>3.9066360292313175E-2</v>
      </c>
      <c r="T42" s="4">
        <v>0.34188099149537882</v>
      </c>
      <c r="U42" s="4">
        <v>4.8575433477182482E-2</v>
      </c>
      <c r="V42" s="4">
        <v>3.9066360292313175E-2</v>
      </c>
      <c r="W42" s="4">
        <v>0.25587683186507781</v>
      </c>
    </row>
    <row r="43" spans="1:23" x14ac:dyDescent="0.25">
      <c r="A43" s="15" t="s">
        <v>15</v>
      </c>
      <c r="B43" s="3"/>
      <c r="C43" s="39">
        <v>0</v>
      </c>
      <c r="D43" s="40">
        <v>0</v>
      </c>
      <c r="E43" s="35">
        <v>0</v>
      </c>
      <c r="G43" s="15"/>
      <c r="H43" s="3"/>
      <c r="I43" s="3"/>
      <c r="J43" s="4"/>
      <c r="M43" s="15">
        <v>10</v>
      </c>
      <c r="N43" s="3">
        <v>585285511127.43591</v>
      </c>
      <c r="O43" s="3">
        <v>-350459042.69854832</v>
      </c>
      <c r="P43" s="4">
        <v>-1969884127.6910989</v>
      </c>
      <c r="T43" s="4">
        <v>121351078081.11276</v>
      </c>
      <c r="U43" s="4">
        <v>1583753310.8415294</v>
      </c>
      <c r="V43" s="4">
        <v>-1969884127.6910989</v>
      </c>
      <c r="W43" s="4">
        <v>2489978159.1959362</v>
      </c>
    </row>
    <row r="44" spans="1:23" x14ac:dyDescent="0.25">
      <c r="A44" s="15" t="s">
        <v>16</v>
      </c>
      <c r="B44" s="3"/>
      <c r="C44" s="39">
        <v>5.2911660200721805E-10</v>
      </c>
      <c r="D44" s="40">
        <v>2.5437414297033502E-10</v>
      </c>
      <c r="E44" s="35">
        <v>6.3141146613840298E-10</v>
      </c>
      <c r="G44" s="15"/>
      <c r="H44" s="3">
        <f t="shared" ref="H44:H101" si="6">1/C44</f>
        <v>1889942587.7140751</v>
      </c>
      <c r="I44" s="3">
        <f t="shared" ref="I44:I101" si="7">1/D44</f>
        <v>3931217176.0972557</v>
      </c>
      <c r="J44" s="4">
        <f t="shared" ref="J44:J101" si="8">1/E44</f>
        <v>1583753310.8415294</v>
      </c>
      <c r="M44" s="15">
        <v>11</v>
      </c>
      <c r="N44" s="3"/>
      <c r="O44" s="3">
        <v>357264696.80956459</v>
      </c>
      <c r="P44" s="4">
        <v>2171487813.5006957</v>
      </c>
      <c r="T44" s="4">
        <v>-126411394447.15886</v>
      </c>
      <c r="U44" s="4">
        <v>-2358915674.9265943</v>
      </c>
      <c r="V44" s="4">
        <v>2171487813.5006957</v>
      </c>
      <c r="W44" s="4">
        <v>-2441777549.515398</v>
      </c>
    </row>
    <row r="45" spans="1:23" ht="15.75" thickBot="1" x14ac:dyDescent="0.3">
      <c r="A45" s="15" t="s">
        <v>17</v>
      </c>
      <c r="B45" s="3"/>
      <c r="C45" s="39"/>
      <c r="D45" s="40">
        <v>-1.8583206511435701E-10</v>
      </c>
      <c r="E45" s="35">
        <v>-4.2392358939711498E-10</v>
      </c>
      <c r="G45" s="15"/>
      <c r="H45" s="3" t="e">
        <f t="shared" si="6"/>
        <v>#DIV/0!</v>
      </c>
      <c r="I45" s="3">
        <f t="shared" si="7"/>
        <v>-5381202643.2823734</v>
      </c>
      <c r="J45" s="4">
        <f t="shared" si="8"/>
        <v>-2358915674.9265943</v>
      </c>
      <c r="M45" s="15">
        <v>12</v>
      </c>
      <c r="N45" s="3"/>
      <c r="O45" s="3"/>
      <c r="P45" s="4">
        <v>34133866145.179398</v>
      </c>
      <c r="T45" s="4">
        <v>-400389197762.14276</v>
      </c>
      <c r="U45" s="4">
        <v>6041660419.0343809</v>
      </c>
      <c r="V45" s="4">
        <v>34133866145.179398</v>
      </c>
      <c r="W45" s="4">
        <v>206646988001.92935</v>
      </c>
    </row>
    <row r="46" spans="1:23" ht="15.75" thickBot="1" x14ac:dyDescent="0.3">
      <c r="A46" s="15" t="s">
        <v>18</v>
      </c>
      <c r="B46" s="3"/>
      <c r="C46" s="3"/>
      <c r="D46" s="40"/>
      <c r="E46" s="35">
        <v>0</v>
      </c>
      <c r="G46" s="15"/>
      <c r="H46" s="3"/>
      <c r="I46" s="3"/>
      <c r="J46" s="4"/>
      <c r="M46" s="94"/>
      <c r="N46" s="95">
        <v>1.5263255343258352E-7</v>
      </c>
      <c r="O46" s="95">
        <v>1.2622370874668538E-7</v>
      </c>
      <c r="P46" s="96">
        <v>1.0362831393260394E-7</v>
      </c>
      <c r="T46" s="96">
        <v>2.8011035460955556E-6</v>
      </c>
      <c r="U46" s="96">
        <v>3.6909086119466001E-8</v>
      </c>
      <c r="V46" s="96">
        <v>1.0362831393260394E-7</v>
      </c>
      <c r="W46" s="96">
        <v>6.9649338044855831E-7</v>
      </c>
    </row>
    <row r="47" spans="1:23" x14ac:dyDescent="0.25">
      <c r="A47" s="15" t="s">
        <v>19</v>
      </c>
      <c r="B47" s="3"/>
      <c r="C47" s="3"/>
      <c r="D47" s="3"/>
      <c r="E47" s="35">
        <v>1.6551741253935401E-10</v>
      </c>
      <c r="G47" s="15"/>
      <c r="H47" s="3" t="e">
        <f t="shared" si="6"/>
        <v>#DIV/0!</v>
      </c>
      <c r="I47" s="3" t="e">
        <f t="shared" si="7"/>
        <v>#DIV/0!</v>
      </c>
      <c r="J47" s="4">
        <f t="shared" si="8"/>
        <v>6041660419.0343809</v>
      </c>
    </row>
    <row r="48" spans="1:23" ht="15.75" thickBot="1" x14ac:dyDescent="0.3">
      <c r="A48" s="15" t="s">
        <v>20</v>
      </c>
      <c r="B48" s="3"/>
      <c r="C48" s="3"/>
      <c r="D48" s="3"/>
      <c r="E48" s="35">
        <v>0</v>
      </c>
      <c r="G48" s="15"/>
      <c r="H48" s="3"/>
      <c r="I48" s="3"/>
      <c r="J48" s="4"/>
    </row>
    <row r="49" spans="1:16" ht="15.75" thickBot="1" x14ac:dyDescent="0.3">
      <c r="A49" s="16" t="s">
        <v>21</v>
      </c>
      <c r="B49" s="5"/>
      <c r="C49" s="5"/>
      <c r="D49" s="5"/>
      <c r="E49" s="36">
        <v>0</v>
      </c>
      <c r="G49" s="15"/>
      <c r="H49" s="3"/>
      <c r="I49" s="3"/>
      <c r="J49" s="4"/>
      <c r="M49" s="2">
        <v>1</v>
      </c>
      <c r="N49" s="7">
        <v>1.4469463585270477E-6</v>
      </c>
      <c r="O49" s="7">
        <v>1.026896112319001E-6</v>
      </c>
      <c r="P49" s="8">
        <v>6.9861890884975028E-7</v>
      </c>
    </row>
    <row r="50" spans="1:16" ht="15.75" thickBot="1" x14ac:dyDescent="0.3">
      <c r="B50" s="135">
        <f>SUM(B28:B49)</f>
        <v>0</v>
      </c>
      <c r="C50" s="135">
        <f t="shared" ref="C50" si="9">SUM(C28:C49)</f>
        <v>23767565.991666675</v>
      </c>
      <c r="D50" s="135">
        <f t="shared" ref="D50" si="10">SUM(D28:D49)</f>
        <v>25407460.50833331</v>
      </c>
      <c r="E50" s="135">
        <f t="shared" ref="E50" si="11">SUM(E28:E49)</f>
        <v>27093599.574999932</v>
      </c>
      <c r="G50" s="94"/>
      <c r="H50" s="95">
        <f t="shared" si="6"/>
        <v>4.2074144249798973E-8</v>
      </c>
      <c r="I50" s="95">
        <f t="shared" si="7"/>
        <v>3.9358518324647725E-8</v>
      </c>
      <c r="J50" s="96">
        <f t="shared" si="8"/>
        <v>3.6909086119466001E-8</v>
      </c>
      <c r="M50" s="15">
        <v>2</v>
      </c>
      <c r="N50" s="3">
        <v>3.324714036200305E-4</v>
      </c>
      <c r="O50" s="3">
        <v>3.3238572918049879E-4</v>
      </c>
      <c r="P50" s="4">
        <v>3.1774295038067404E-4</v>
      </c>
    </row>
    <row r="51" spans="1:16" x14ac:dyDescent="0.25">
      <c r="M51" s="15">
        <v>3</v>
      </c>
      <c r="N51" s="3">
        <v>5.561302039741263E-3</v>
      </c>
      <c r="O51" s="3">
        <v>2.8420829194783274E-3</v>
      </c>
      <c r="P51" s="4">
        <v>1.5987072900100561E-3</v>
      </c>
    </row>
    <row r="52" spans="1:16" ht="15.75" thickBot="1" x14ac:dyDescent="0.3">
      <c r="M52" s="15">
        <v>4</v>
      </c>
      <c r="N52" s="3">
        <v>8.5125277668955286E-3</v>
      </c>
      <c r="O52" s="3">
        <v>7.188847984492831E-3</v>
      </c>
      <c r="P52" s="4">
        <v>2.991466304547886E-3</v>
      </c>
    </row>
    <row r="53" spans="1:16" ht="15.75" thickBot="1" x14ac:dyDescent="0.3">
      <c r="A53" s="49" t="s">
        <v>29</v>
      </c>
      <c r="M53" s="15">
        <v>5</v>
      </c>
      <c r="N53" s="3">
        <v>2.0700897421450901E-2</v>
      </c>
      <c r="O53" s="3">
        <v>1.2073682992381103E-2</v>
      </c>
      <c r="P53" s="4">
        <v>7.5721772927529393E-3</v>
      </c>
    </row>
    <row r="54" spans="1:16" x14ac:dyDescent="0.25">
      <c r="A54" s="2" t="s">
        <v>0</v>
      </c>
      <c r="B54" s="7"/>
      <c r="C54" s="42">
        <v>6543251.1889961502</v>
      </c>
      <c r="D54" s="43">
        <v>7913557.3554680096</v>
      </c>
      <c r="E54" s="44">
        <v>9640023.2383129504</v>
      </c>
      <c r="G54" s="2"/>
      <c r="H54" s="7">
        <f t="shared" si="6"/>
        <v>1.5282922374762409E-7</v>
      </c>
      <c r="I54" s="7">
        <f t="shared" si="7"/>
        <v>1.2636542013675211E-7</v>
      </c>
      <c r="J54" s="8">
        <f t="shared" si="8"/>
        <v>1.0373418977099942E-7</v>
      </c>
      <c r="M54" s="15">
        <v>6</v>
      </c>
      <c r="N54" s="3">
        <v>3.0289603236014647E-2</v>
      </c>
      <c r="O54" s="3">
        <v>2.5461971559479987E-2</v>
      </c>
      <c r="P54" s="4">
        <v>1.6346841923708562E-2</v>
      </c>
    </row>
    <row r="55" spans="1:16" x14ac:dyDescent="0.25">
      <c r="A55" s="15" t="s">
        <v>1</v>
      </c>
      <c r="B55" s="3"/>
      <c r="C55" s="45">
        <v>7247.3929534290301</v>
      </c>
      <c r="D55" s="46">
        <v>7397.4412091664499</v>
      </c>
      <c r="E55" s="47">
        <v>7411.2334396489896</v>
      </c>
      <c r="G55" s="15"/>
      <c r="H55" s="3">
        <f t="shared" si="6"/>
        <v>1.3798065130811766E-4</v>
      </c>
      <c r="I55" s="3">
        <f t="shared" si="7"/>
        <v>1.3518187866918931E-4</v>
      </c>
      <c r="J55" s="4">
        <f t="shared" si="8"/>
        <v>1.3493030656005917E-4</v>
      </c>
      <c r="M55" s="15">
        <v>7</v>
      </c>
      <c r="N55" s="3">
        <v>4.8255185149642846E-2</v>
      </c>
      <c r="O55" s="3">
        <v>3.5816301540957322E-2</v>
      </c>
      <c r="P55" s="4">
        <v>2.5487707255220857E-2</v>
      </c>
    </row>
    <row r="56" spans="1:16" x14ac:dyDescent="0.25">
      <c r="A56" s="15" t="s">
        <v>2</v>
      </c>
      <c r="B56" s="3"/>
      <c r="C56" s="45">
        <v>501.84195735421002</v>
      </c>
      <c r="D56" s="46">
        <v>595.58378782913303</v>
      </c>
      <c r="E56" s="47">
        <v>1183.98426317383</v>
      </c>
      <c r="G56" s="15"/>
      <c r="H56" s="3">
        <f t="shared" si="6"/>
        <v>1.9926592134148322E-3</v>
      </c>
      <c r="I56" s="3">
        <f t="shared" si="7"/>
        <v>1.679024883543153E-3</v>
      </c>
      <c r="J56" s="4">
        <f t="shared" si="8"/>
        <v>8.4460582045184005E-4</v>
      </c>
      <c r="M56" s="15">
        <v>8</v>
      </c>
      <c r="N56" s="3">
        <v>0.24712319484566314</v>
      </c>
      <c r="O56" s="3">
        <v>0.13381894761078897</v>
      </c>
      <c r="P56" s="4">
        <v>4.0153563624405759E-2</v>
      </c>
    </row>
    <row r="57" spans="1:16" x14ac:dyDescent="0.25">
      <c r="A57" s="15" t="s">
        <v>3</v>
      </c>
      <c r="B57" s="3"/>
      <c r="C57" s="45">
        <v>0</v>
      </c>
      <c r="D57" s="46">
        <v>0</v>
      </c>
      <c r="E57" s="47">
        <v>0</v>
      </c>
      <c r="G57" s="15"/>
      <c r="H57" s="3"/>
      <c r="I57" s="3"/>
      <c r="J57" s="4"/>
      <c r="M57" s="15">
        <v>9</v>
      </c>
      <c r="N57" s="3">
        <v>0.77993052032987065</v>
      </c>
      <c r="O57" s="3">
        <v>0.4578912508037547</v>
      </c>
      <c r="P57" s="4">
        <v>0.25587683186507781</v>
      </c>
    </row>
    <row r="58" spans="1:16" x14ac:dyDescent="0.25">
      <c r="A58" s="15" t="s">
        <v>4</v>
      </c>
      <c r="B58" s="3"/>
      <c r="C58" s="45">
        <v>340.70040712926999</v>
      </c>
      <c r="D58" s="46">
        <v>342.84050555735303</v>
      </c>
      <c r="E58" s="47">
        <v>580.45274765782494</v>
      </c>
      <c r="G58" s="15"/>
      <c r="H58" s="3">
        <f t="shared" si="6"/>
        <v>2.9351300411583478E-3</v>
      </c>
      <c r="I58" s="3">
        <f t="shared" si="7"/>
        <v>2.9168082061199509E-3</v>
      </c>
      <c r="J58" s="4">
        <f t="shared" si="8"/>
        <v>1.7227931197415862E-3</v>
      </c>
      <c r="M58" s="15">
        <v>10</v>
      </c>
      <c r="N58" s="3">
        <v>4872519785684.0879</v>
      </c>
      <c r="O58" s="3">
        <v>-140629266287.33109</v>
      </c>
      <c r="P58" s="4">
        <v>2489978159.1959362</v>
      </c>
    </row>
    <row r="59" spans="1:16" x14ac:dyDescent="0.25">
      <c r="A59" s="15" t="s">
        <v>5</v>
      </c>
      <c r="B59" s="3"/>
      <c r="C59" s="45">
        <v>169.471233638836</v>
      </c>
      <c r="D59" s="46">
        <v>252.59429491678301</v>
      </c>
      <c r="E59" s="47">
        <v>252.59644094058601</v>
      </c>
      <c r="G59" s="15"/>
      <c r="H59" s="3">
        <f t="shared" si="6"/>
        <v>5.90070644160839E-3</v>
      </c>
      <c r="I59" s="3">
        <f t="shared" si="7"/>
        <v>3.9589176007694439E-3</v>
      </c>
      <c r="J59" s="4">
        <f t="shared" si="8"/>
        <v>3.9588839663628238E-3</v>
      </c>
      <c r="M59" s="15">
        <v>11</v>
      </c>
      <c r="N59" s="3"/>
      <c r="O59" s="3">
        <v>244183944859.21579</v>
      </c>
      <c r="P59" s="4">
        <v>-2441777549.515398</v>
      </c>
    </row>
    <row r="60" spans="1:16" ht="15.75" thickBot="1" x14ac:dyDescent="0.3">
      <c r="A60" s="15" t="s">
        <v>6</v>
      </c>
      <c r="B60" s="3"/>
      <c r="C60" s="45">
        <v>0</v>
      </c>
      <c r="D60" s="46">
        <v>0</v>
      </c>
      <c r="E60" s="47">
        <v>0</v>
      </c>
      <c r="G60" s="15"/>
      <c r="H60" s="3"/>
      <c r="I60" s="3"/>
      <c r="J60" s="4"/>
      <c r="M60" s="15">
        <v>12</v>
      </c>
      <c r="N60" s="3"/>
      <c r="O60" s="3"/>
      <c r="P60" s="4">
        <v>206646988001.92935</v>
      </c>
    </row>
    <row r="61" spans="1:16" ht="15.75" thickBot="1" x14ac:dyDescent="0.3">
      <c r="A61" s="15" t="s">
        <v>7</v>
      </c>
      <c r="B61" s="3"/>
      <c r="C61" s="45">
        <v>91.440845469186002</v>
      </c>
      <c r="D61" s="46">
        <v>165.30860705644099</v>
      </c>
      <c r="E61" s="47">
        <v>206.754469302649</v>
      </c>
      <c r="G61" s="15"/>
      <c r="H61" s="3">
        <f t="shared" si="6"/>
        <v>1.0936031867038926E-2</v>
      </c>
      <c r="I61" s="3">
        <f t="shared" si="7"/>
        <v>6.0492917931283035E-3</v>
      </c>
      <c r="J61" s="4">
        <f t="shared" si="8"/>
        <v>4.8366548175371787E-3</v>
      </c>
      <c r="M61" s="94"/>
      <c r="N61" s="95">
        <v>1.4398369960536774E-6</v>
      </c>
      <c r="O61" s="95">
        <v>1.0230518868003148E-6</v>
      </c>
      <c r="P61" s="96">
        <v>6.9649338044855831E-7</v>
      </c>
    </row>
    <row r="62" spans="1:16" x14ac:dyDescent="0.25">
      <c r="A62" s="15" t="s">
        <v>8</v>
      </c>
      <c r="B62" s="3"/>
      <c r="C62" s="45">
        <v>0</v>
      </c>
      <c r="D62" s="46">
        <v>0</v>
      </c>
      <c r="E62" s="47">
        <v>0</v>
      </c>
      <c r="G62" s="15"/>
      <c r="H62" s="3"/>
      <c r="I62" s="3"/>
      <c r="J62" s="4"/>
    </row>
    <row r="63" spans="1:16" x14ac:dyDescent="0.25">
      <c r="A63" s="15" t="s">
        <v>9</v>
      </c>
      <c r="B63" s="3"/>
      <c r="C63" s="45">
        <v>40.411850500510504</v>
      </c>
      <c r="D63" s="46">
        <v>67.173803435093305</v>
      </c>
      <c r="E63" s="47">
        <v>131.534087641529</v>
      </c>
      <c r="G63" s="15"/>
      <c r="H63" s="3">
        <f t="shared" si="6"/>
        <v>2.4745216752382261E-2</v>
      </c>
      <c r="I63" s="3">
        <f t="shared" si="7"/>
        <v>1.4886755682462586E-2</v>
      </c>
      <c r="J63" s="4">
        <f t="shared" si="8"/>
        <v>7.6025919815197168E-3</v>
      </c>
    </row>
    <row r="64" spans="1:16" x14ac:dyDescent="0.25">
      <c r="A64" s="15" t="s">
        <v>10</v>
      </c>
      <c r="B64" s="3"/>
      <c r="C64" s="45">
        <v>35.676660498161603</v>
      </c>
      <c r="D64" s="46">
        <v>38.102722587312897</v>
      </c>
      <c r="E64" s="47">
        <v>56.946268309460102</v>
      </c>
      <c r="G64" s="15"/>
      <c r="H64" s="3">
        <f t="shared" si="6"/>
        <v>2.8029529278715125E-2</v>
      </c>
      <c r="I64" s="3">
        <f t="shared" si="7"/>
        <v>2.624484373022129E-2</v>
      </c>
      <c r="J64" s="4">
        <f t="shared" si="8"/>
        <v>1.7560413169933325E-2</v>
      </c>
    </row>
    <row r="65" spans="1:10" x14ac:dyDescent="0.25">
      <c r="A65" s="15" t="s">
        <v>11</v>
      </c>
      <c r="B65" s="3"/>
      <c r="C65" s="45">
        <v>4.1834291646929103</v>
      </c>
      <c r="D65" s="46">
        <v>25.507934767947699</v>
      </c>
      <c r="E65" s="47">
        <v>25.597470368816602</v>
      </c>
      <c r="G65" s="15"/>
      <c r="H65" s="3">
        <f t="shared" si="6"/>
        <v>0.23903834883586614</v>
      </c>
      <c r="I65" s="3">
        <f t="shared" si="7"/>
        <v>3.9203487428412356E-2</v>
      </c>
      <c r="J65" s="4">
        <f t="shared" si="8"/>
        <v>3.9066360292313175E-2</v>
      </c>
    </row>
    <row r="66" spans="1:10" x14ac:dyDescent="0.25">
      <c r="A66" s="15" t="s">
        <v>12</v>
      </c>
      <c r="B66" s="3"/>
      <c r="C66" s="45">
        <v>0</v>
      </c>
      <c r="D66" s="46">
        <v>0</v>
      </c>
      <c r="E66" s="47">
        <v>0</v>
      </c>
      <c r="G66" s="15"/>
      <c r="H66" s="3"/>
      <c r="I66" s="3"/>
      <c r="J66" s="4"/>
    </row>
    <row r="67" spans="1:10" x14ac:dyDescent="0.25">
      <c r="A67" s="15" t="s">
        <v>13</v>
      </c>
      <c r="B67" s="3"/>
      <c r="C67" s="45">
        <v>0</v>
      </c>
      <c r="D67" s="46">
        <v>0</v>
      </c>
      <c r="E67" s="47">
        <v>0</v>
      </c>
      <c r="G67" s="15"/>
      <c r="H67" s="3"/>
      <c r="I67" s="3"/>
      <c r="J67" s="4"/>
    </row>
    <row r="68" spans="1:10" x14ac:dyDescent="0.25">
      <c r="A68" s="15" t="s">
        <v>14</v>
      </c>
      <c r="B68" s="3"/>
      <c r="C68" s="45">
        <v>0</v>
      </c>
      <c r="D68" s="46">
        <v>0</v>
      </c>
      <c r="E68" s="47">
        <v>0</v>
      </c>
      <c r="G68" s="15"/>
      <c r="H68" s="3"/>
      <c r="I68" s="3"/>
      <c r="J68" s="4"/>
    </row>
    <row r="69" spans="1:10" x14ac:dyDescent="0.25">
      <c r="A69" s="15" t="s">
        <v>15</v>
      </c>
      <c r="B69" s="3"/>
      <c r="C69" s="45">
        <v>0</v>
      </c>
      <c r="D69" s="46">
        <v>0</v>
      </c>
      <c r="E69" s="47">
        <v>0</v>
      </c>
      <c r="G69" s="15"/>
      <c r="H69" s="3"/>
      <c r="I69" s="3"/>
      <c r="J69" s="4"/>
    </row>
    <row r="70" spans="1:10" x14ac:dyDescent="0.25">
      <c r="A70" s="15" t="s">
        <v>16</v>
      </c>
      <c r="B70" s="3"/>
      <c r="C70" s="52">
        <v>1.70856783738538E-12</v>
      </c>
      <c r="D70" s="46">
        <v>-2.85340047812709E-9</v>
      </c>
      <c r="E70" s="47">
        <v>-5.0764407202574904E-10</v>
      </c>
      <c r="G70" s="15"/>
      <c r="H70" s="3">
        <f t="shared" si="6"/>
        <v>585285511127.43591</v>
      </c>
      <c r="I70" s="3">
        <f t="shared" si="7"/>
        <v>-350459042.69854832</v>
      </c>
      <c r="J70" s="4">
        <f t="shared" si="8"/>
        <v>-1969884127.6910989</v>
      </c>
    </row>
    <row r="71" spans="1:10" x14ac:dyDescent="0.25">
      <c r="A71" s="15" t="s">
        <v>17</v>
      </c>
      <c r="B71" s="3"/>
      <c r="C71" s="45"/>
      <c r="D71" s="46">
        <v>2.7990451027772199E-9</v>
      </c>
      <c r="E71" s="47">
        <v>4.6051375180774398E-10</v>
      </c>
      <c r="G71" s="15"/>
      <c r="H71" s="3" t="e">
        <f t="shared" si="6"/>
        <v>#DIV/0!</v>
      </c>
      <c r="I71" s="3">
        <f t="shared" si="7"/>
        <v>357264696.80956459</v>
      </c>
      <c r="J71" s="4">
        <f t="shared" si="8"/>
        <v>2171487813.5006957</v>
      </c>
    </row>
    <row r="72" spans="1:10" x14ac:dyDescent="0.25">
      <c r="A72" s="15" t="s">
        <v>18</v>
      </c>
      <c r="B72" s="3"/>
      <c r="C72" s="3"/>
      <c r="D72" s="46"/>
      <c r="E72" s="47">
        <v>0</v>
      </c>
      <c r="G72" s="15"/>
      <c r="H72" s="3"/>
      <c r="I72" s="3"/>
      <c r="J72" s="4"/>
    </row>
    <row r="73" spans="1:10" x14ac:dyDescent="0.25">
      <c r="A73" s="15" t="s">
        <v>19</v>
      </c>
      <c r="B73" s="3"/>
      <c r="C73" s="3"/>
      <c r="D73" s="3"/>
      <c r="E73" s="47">
        <v>2.9296417691062703E-11</v>
      </c>
      <c r="G73" s="15"/>
      <c r="H73" s="3" t="e">
        <f t="shared" si="6"/>
        <v>#DIV/0!</v>
      </c>
      <c r="I73" s="3" t="e">
        <f t="shared" si="7"/>
        <v>#DIV/0!</v>
      </c>
      <c r="J73" s="4">
        <f t="shared" si="8"/>
        <v>34133866145.179398</v>
      </c>
    </row>
    <row r="74" spans="1:10" x14ac:dyDescent="0.25">
      <c r="A74" s="15" t="s">
        <v>20</v>
      </c>
      <c r="B74" s="3"/>
      <c r="C74" s="3"/>
      <c r="D74" s="3"/>
      <c r="E74" s="47">
        <v>0</v>
      </c>
      <c r="G74" s="15"/>
      <c r="H74" s="3"/>
      <c r="I74" s="3"/>
      <c r="J74" s="4"/>
    </row>
    <row r="75" spans="1:10" ht="15.75" thickBot="1" x14ac:dyDescent="0.3">
      <c r="A75" s="16" t="s">
        <v>21</v>
      </c>
      <c r="B75" s="5"/>
      <c r="C75" s="5"/>
      <c r="D75" s="5"/>
      <c r="E75" s="48">
        <v>0</v>
      </c>
      <c r="G75" s="15"/>
      <c r="H75" s="3"/>
      <c r="I75" s="3"/>
      <c r="J75" s="4"/>
    </row>
    <row r="76" spans="1:10" ht="15.75" thickBot="1" x14ac:dyDescent="0.3">
      <c r="B76" s="135">
        <f>SUM(B54:B75)</f>
        <v>0</v>
      </c>
      <c r="C76" s="135">
        <f t="shared" ref="C76" si="12">SUM(C54:C75)</f>
        <v>6551682.3083333354</v>
      </c>
      <c r="D76" s="135">
        <f t="shared" ref="D76" si="13">SUM(D54:D75)</f>
        <v>7922441.9083333248</v>
      </c>
      <c r="E76" s="135">
        <f t="shared" ref="E76" si="14">SUM(E54:E75)</f>
        <v>9649872.3374999948</v>
      </c>
      <c r="G76" s="94"/>
      <c r="H76" s="95">
        <f t="shared" si="6"/>
        <v>1.5263255343258352E-7</v>
      </c>
      <c r="I76" s="95">
        <f t="shared" si="7"/>
        <v>1.2622370874668538E-7</v>
      </c>
      <c r="J76" s="96">
        <f t="shared" si="8"/>
        <v>1.0362831393260394E-7</v>
      </c>
    </row>
    <row r="77" spans="1:10" ht="15.75" thickBot="1" x14ac:dyDescent="0.3"/>
    <row r="78" spans="1:10" ht="15.75" thickBot="1" x14ac:dyDescent="0.3">
      <c r="A78" s="49" t="s">
        <v>30</v>
      </c>
    </row>
    <row r="79" spans="1:10" x14ac:dyDescent="0.25">
      <c r="A79" s="2" t="s">
        <v>0</v>
      </c>
      <c r="B79" s="7"/>
      <c r="C79" s="50">
        <v>691110.62349123496</v>
      </c>
      <c r="D79" s="50">
        <v>973808.34147062595</v>
      </c>
      <c r="E79" s="51">
        <v>1431395.55390286</v>
      </c>
      <c r="G79" s="2"/>
      <c r="H79" s="7">
        <f t="shared" si="6"/>
        <v>1.4469463585270477E-6</v>
      </c>
      <c r="I79" s="7">
        <f t="shared" si="7"/>
        <v>1.026896112319001E-6</v>
      </c>
      <c r="J79" s="8">
        <f t="shared" si="8"/>
        <v>6.9861890884975028E-7</v>
      </c>
    </row>
    <row r="80" spans="1:10" x14ac:dyDescent="0.25">
      <c r="A80" s="15" t="s">
        <v>1</v>
      </c>
      <c r="B80" s="3"/>
      <c r="C80" s="52">
        <v>3007.7774783387499</v>
      </c>
      <c r="D80" s="52">
        <v>3008.5527512433</v>
      </c>
      <c r="E80" s="53">
        <v>3147.19806938893</v>
      </c>
      <c r="G80" s="15"/>
      <c r="H80" s="3">
        <f t="shared" si="6"/>
        <v>3.324714036200305E-4</v>
      </c>
      <c r="I80" s="3">
        <f t="shared" si="7"/>
        <v>3.3238572918049879E-4</v>
      </c>
      <c r="J80" s="4">
        <f t="shared" si="8"/>
        <v>3.1774295038067404E-4</v>
      </c>
    </row>
    <row r="81" spans="1:10" x14ac:dyDescent="0.25">
      <c r="A81" s="15" t="s">
        <v>2</v>
      </c>
      <c r="B81" s="3"/>
      <c r="C81" s="52">
        <v>179.814006298159</v>
      </c>
      <c r="D81" s="52">
        <v>351.85461801499901</v>
      </c>
      <c r="E81" s="53">
        <v>625.50537315289898</v>
      </c>
      <c r="G81" s="15"/>
      <c r="H81" s="3">
        <f t="shared" si="6"/>
        <v>5.561302039741263E-3</v>
      </c>
      <c r="I81" s="3">
        <f t="shared" si="7"/>
        <v>2.8420829194783274E-3</v>
      </c>
      <c r="J81" s="4">
        <f t="shared" si="8"/>
        <v>1.5987072900100561E-3</v>
      </c>
    </row>
    <row r="82" spans="1:10" x14ac:dyDescent="0.25">
      <c r="A82" s="15" t="s">
        <v>3</v>
      </c>
      <c r="B82" s="3"/>
      <c r="C82" s="52">
        <v>0</v>
      </c>
      <c r="D82" s="52">
        <v>0</v>
      </c>
      <c r="E82" s="53">
        <v>0</v>
      </c>
      <c r="G82" s="15"/>
      <c r="H82" s="3"/>
      <c r="I82" s="3"/>
      <c r="J82" s="4"/>
    </row>
    <row r="83" spans="1:10" x14ac:dyDescent="0.25">
      <c r="A83" s="15" t="s">
        <v>4</v>
      </c>
      <c r="B83" s="3"/>
      <c r="C83" s="52">
        <v>117.473919308541</v>
      </c>
      <c r="D83" s="52">
        <v>139.10434636496899</v>
      </c>
      <c r="E83" s="53">
        <v>334.284226594735</v>
      </c>
      <c r="G83" s="15"/>
      <c r="H83" s="3">
        <f t="shared" si="6"/>
        <v>8.5125277668955286E-3</v>
      </c>
      <c r="I83" s="3">
        <f t="shared" si="7"/>
        <v>7.188847984492831E-3</v>
      </c>
      <c r="J83" s="4">
        <f t="shared" si="8"/>
        <v>2.991466304547886E-3</v>
      </c>
    </row>
    <row r="84" spans="1:10" x14ac:dyDescent="0.25">
      <c r="A84" s="15" t="s">
        <v>5</v>
      </c>
      <c r="B84" s="3"/>
      <c r="C84" s="52">
        <v>48.307084453438698</v>
      </c>
      <c r="D84" s="52">
        <v>82.824768600520102</v>
      </c>
      <c r="E84" s="53">
        <v>132.062412346983</v>
      </c>
      <c r="G84" s="15"/>
      <c r="H84" s="3">
        <f t="shared" si="6"/>
        <v>2.0700897421450901E-2</v>
      </c>
      <c r="I84" s="3">
        <f t="shared" si="7"/>
        <v>1.2073682992381103E-2</v>
      </c>
      <c r="J84" s="4">
        <f t="shared" si="8"/>
        <v>7.5721772927529393E-3</v>
      </c>
    </row>
    <row r="85" spans="1:10" x14ac:dyDescent="0.25">
      <c r="A85" s="15" t="s">
        <v>6</v>
      </c>
      <c r="B85" s="3"/>
      <c r="C85" s="52">
        <v>0</v>
      </c>
      <c r="D85" s="52">
        <v>0</v>
      </c>
      <c r="E85" s="53">
        <v>0</v>
      </c>
      <c r="G85" s="15"/>
      <c r="H85" s="3"/>
      <c r="I85" s="3"/>
      <c r="J85" s="4"/>
    </row>
    <row r="86" spans="1:10" x14ac:dyDescent="0.25">
      <c r="A86" s="15" t="s">
        <v>7</v>
      </c>
      <c r="B86" s="3"/>
      <c r="C86" s="52">
        <v>33.014628557794701</v>
      </c>
      <c r="D86" s="52">
        <v>39.274256420559098</v>
      </c>
      <c r="E86" s="53">
        <v>61.173895524716301</v>
      </c>
      <c r="G86" s="15"/>
      <c r="H86" s="3">
        <f t="shared" si="6"/>
        <v>3.0289603236014647E-2</v>
      </c>
      <c r="I86" s="3">
        <f t="shared" si="7"/>
        <v>2.5461971559479987E-2</v>
      </c>
      <c r="J86" s="4">
        <f t="shared" si="8"/>
        <v>1.6346841923708562E-2</v>
      </c>
    </row>
    <row r="87" spans="1:10" x14ac:dyDescent="0.25">
      <c r="A87" s="15" t="s">
        <v>8</v>
      </c>
      <c r="B87" s="3"/>
      <c r="C87" s="52">
        <v>0</v>
      </c>
      <c r="D87" s="52">
        <v>0</v>
      </c>
      <c r="E87" s="53">
        <v>0</v>
      </c>
      <c r="G87" s="15"/>
      <c r="H87" s="3"/>
      <c r="I87" s="3"/>
      <c r="J87" s="4"/>
    </row>
    <row r="88" spans="1:10" x14ac:dyDescent="0.25">
      <c r="A88" s="15" t="s">
        <v>9</v>
      </c>
      <c r="B88" s="3"/>
      <c r="C88" s="52">
        <v>20.723161602197301</v>
      </c>
      <c r="D88" s="52">
        <v>27.920247400655299</v>
      </c>
      <c r="E88" s="53">
        <v>39.234600036265</v>
      </c>
      <c r="G88" s="15"/>
      <c r="H88" s="3">
        <f t="shared" si="6"/>
        <v>4.8255185149642846E-2</v>
      </c>
      <c r="I88" s="3">
        <f t="shared" si="7"/>
        <v>3.5816301540957322E-2</v>
      </c>
      <c r="J88" s="4">
        <f t="shared" si="8"/>
        <v>2.5487707255220857E-2</v>
      </c>
    </row>
    <row r="89" spans="1:10" x14ac:dyDescent="0.25">
      <c r="A89" s="15" t="s">
        <v>10</v>
      </c>
      <c r="B89" s="3"/>
      <c r="C89" s="52">
        <v>4.0465647128936402</v>
      </c>
      <c r="D89" s="52">
        <v>7.4727833229453404</v>
      </c>
      <c r="E89" s="53">
        <v>24.904389791002</v>
      </c>
      <c r="G89" s="15"/>
      <c r="H89" s="3">
        <f t="shared" si="6"/>
        <v>0.24712319484566314</v>
      </c>
      <c r="I89" s="3">
        <f t="shared" si="7"/>
        <v>0.13381894761078897</v>
      </c>
      <c r="J89" s="4">
        <f t="shared" si="8"/>
        <v>4.0153563624405759E-2</v>
      </c>
    </row>
    <row r="90" spans="1:10" x14ac:dyDescent="0.25">
      <c r="A90" s="15" t="s">
        <v>11</v>
      </c>
      <c r="B90" s="3"/>
      <c r="C90" s="52">
        <v>1.28216549286602</v>
      </c>
      <c r="D90" s="52">
        <v>2.1839246726043799</v>
      </c>
      <c r="E90" s="53">
        <v>3.9081303012509299</v>
      </c>
      <c r="G90" s="15"/>
      <c r="H90" s="3">
        <f t="shared" si="6"/>
        <v>0.77993052032987065</v>
      </c>
      <c r="I90" s="3">
        <f t="shared" si="7"/>
        <v>0.4578912508037547</v>
      </c>
      <c r="J90" s="4">
        <f t="shared" si="8"/>
        <v>0.25587683186507781</v>
      </c>
    </row>
    <row r="91" spans="1:10" x14ac:dyDescent="0.25">
      <c r="A91" s="15" t="s">
        <v>12</v>
      </c>
      <c r="B91" s="3"/>
      <c r="C91" s="52">
        <v>0</v>
      </c>
      <c r="D91" s="52">
        <v>0</v>
      </c>
      <c r="E91" s="53">
        <v>0</v>
      </c>
      <c r="G91" s="15"/>
      <c r="H91" s="3"/>
      <c r="I91" s="3"/>
      <c r="J91" s="4"/>
    </row>
    <row r="92" spans="1:10" x14ac:dyDescent="0.25">
      <c r="A92" s="15" t="s">
        <v>13</v>
      </c>
      <c r="B92" s="3"/>
      <c r="C92" s="52">
        <v>0</v>
      </c>
      <c r="D92" s="52">
        <v>0</v>
      </c>
      <c r="E92" s="53">
        <v>0</v>
      </c>
      <c r="G92" s="15"/>
      <c r="H92" s="3"/>
      <c r="I92" s="3"/>
      <c r="J92" s="4"/>
    </row>
    <row r="93" spans="1:10" x14ac:dyDescent="0.25">
      <c r="A93" s="15" t="s">
        <v>14</v>
      </c>
      <c r="B93" s="3"/>
      <c r="C93" s="52">
        <v>0</v>
      </c>
      <c r="D93" s="52">
        <v>0</v>
      </c>
      <c r="E93" s="53">
        <v>0</v>
      </c>
      <c r="G93" s="15"/>
      <c r="H93" s="3"/>
      <c r="I93" s="3"/>
      <c r="J93" s="4"/>
    </row>
    <row r="94" spans="1:10" x14ac:dyDescent="0.25">
      <c r="A94" s="15" t="s">
        <v>15</v>
      </c>
      <c r="B94" s="3"/>
      <c r="C94" s="52">
        <v>0</v>
      </c>
      <c r="D94" s="52">
        <v>0</v>
      </c>
      <c r="E94" s="53">
        <v>0</v>
      </c>
      <c r="G94" s="15"/>
      <c r="H94" s="3"/>
      <c r="I94" s="3"/>
      <c r="J94" s="4"/>
    </row>
    <row r="95" spans="1:10" x14ac:dyDescent="0.25">
      <c r="A95" s="15" t="s">
        <v>16</v>
      </c>
      <c r="B95" s="3"/>
      <c r="C95" s="52">
        <v>2.0523261966797799E-13</v>
      </c>
      <c r="D95" s="52">
        <v>-7.1108953804595601E-12</v>
      </c>
      <c r="E95" s="53">
        <v>4.0160994838722601E-10</v>
      </c>
      <c r="G95" s="15"/>
      <c r="H95" s="3">
        <f t="shared" si="6"/>
        <v>4872519785684.0879</v>
      </c>
      <c r="I95" s="3">
        <f t="shared" si="7"/>
        <v>-140629266287.33109</v>
      </c>
      <c r="J95" s="4">
        <f t="shared" si="8"/>
        <v>2489978159.1959362</v>
      </c>
    </row>
    <row r="96" spans="1:10" x14ac:dyDescent="0.25">
      <c r="A96" s="15" t="s">
        <v>17</v>
      </c>
      <c r="B96" s="3"/>
      <c r="C96" s="46"/>
      <c r="D96" s="52">
        <v>4.0952733423016402E-12</v>
      </c>
      <c r="E96" s="53">
        <v>-4.0953771575075002E-10</v>
      </c>
      <c r="G96" s="15"/>
      <c r="H96" s="3" t="e">
        <f t="shared" si="6"/>
        <v>#DIV/0!</v>
      </c>
      <c r="I96" s="3">
        <f t="shared" si="7"/>
        <v>244183944859.21579</v>
      </c>
      <c r="J96" s="4">
        <f t="shared" si="8"/>
        <v>-2441777549.515398</v>
      </c>
    </row>
    <row r="97" spans="1:10" x14ac:dyDescent="0.25">
      <c r="A97" s="15" t="s">
        <v>18</v>
      </c>
      <c r="B97" s="3"/>
      <c r="C97" s="3"/>
      <c r="D97" s="54"/>
      <c r="E97" s="53">
        <v>0</v>
      </c>
      <c r="G97" s="15"/>
      <c r="H97" s="3"/>
      <c r="I97" s="3"/>
      <c r="J97" s="4"/>
    </row>
    <row r="98" spans="1:10" x14ac:dyDescent="0.25">
      <c r="A98" s="15" t="s">
        <v>19</v>
      </c>
      <c r="B98" s="3"/>
      <c r="C98" s="3"/>
      <c r="D98" s="3"/>
      <c r="E98" s="53">
        <v>4.8391704600633401E-12</v>
      </c>
      <c r="G98" s="15"/>
      <c r="H98" s="3" t="e">
        <f t="shared" si="6"/>
        <v>#DIV/0!</v>
      </c>
      <c r="I98" s="3" t="e">
        <f t="shared" si="7"/>
        <v>#DIV/0!</v>
      </c>
      <c r="J98" s="4">
        <f t="shared" si="8"/>
        <v>206646988001.92935</v>
      </c>
    </row>
    <row r="99" spans="1:10" x14ac:dyDescent="0.25">
      <c r="A99" s="15" t="s">
        <v>20</v>
      </c>
      <c r="B99" s="3"/>
      <c r="C99" s="3"/>
      <c r="D99" s="3"/>
      <c r="E99" s="53">
        <v>0</v>
      </c>
      <c r="G99" s="15"/>
      <c r="H99" s="3"/>
      <c r="I99" s="3"/>
      <c r="J99" s="4"/>
    </row>
    <row r="100" spans="1:10" ht="15.75" thickBot="1" x14ac:dyDescent="0.3">
      <c r="A100" s="16" t="s">
        <v>21</v>
      </c>
      <c r="B100" s="5"/>
      <c r="C100" s="5"/>
      <c r="D100" s="5"/>
      <c r="E100" s="55">
        <v>0</v>
      </c>
      <c r="G100" s="15"/>
      <c r="H100" s="3"/>
      <c r="I100" s="3"/>
      <c r="J100" s="4"/>
    </row>
    <row r="101" spans="1:10" ht="15.75" thickBot="1" x14ac:dyDescent="0.3">
      <c r="B101" s="135">
        <f>SUM(B79:B100)</f>
        <v>0</v>
      </c>
      <c r="C101" s="135">
        <f t="shared" ref="C101" si="15">SUM(C79:C100)</f>
        <v>694523.06249999965</v>
      </c>
      <c r="D101" s="135">
        <f t="shared" ref="D101" si="16">SUM(D79:D100)</f>
        <v>977467.52916666656</v>
      </c>
      <c r="E101" s="135">
        <f t="shared" ref="E101" si="17">SUM(E79:E100)</f>
        <v>1435763.8249999967</v>
      </c>
      <c r="G101" s="94"/>
      <c r="H101" s="95">
        <f t="shared" si="6"/>
        <v>1.4398369960536774E-6</v>
      </c>
      <c r="I101" s="95">
        <f t="shared" si="7"/>
        <v>1.0230518868003148E-6</v>
      </c>
      <c r="J101" s="96">
        <f t="shared" si="8"/>
        <v>6.9649338044855831E-7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U205"/>
  <sheetViews>
    <sheetView zoomScale="80" zoomScaleNormal="80" workbookViewId="0">
      <selection activeCell="CO1" sqref="CO1"/>
    </sheetView>
  </sheetViews>
  <sheetFormatPr baseColWidth="10" defaultRowHeight="15" x14ac:dyDescent="0.25"/>
  <cols>
    <col min="3" max="84" width="4.85546875" customWidth="1"/>
    <col min="85" max="96" width="4.5703125" customWidth="1"/>
    <col min="98" max="128" width="4.5703125" customWidth="1"/>
    <col min="129" max="136" width="3.85546875" customWidth="1"/>
  </cols>
  <sheetData>
    <row r="1" spans="1:90" x14ac:dyDescent="0.25">
      <c r="A1" s="17"/>
      <c r="B1" s="17"/>
      <c r="C1" s="147">
        <v>2019</v>
      </c>
      <c r="D1" s="147"/>
      <c r="E1" s="147"/>
      <c r="F1" s="17"/>
      <c r="G1" s="147">
        <v>2020</v>
      </c>
      <c r="H1" s="147"/>
      <c r="I1" s="147"/>
      <c r="J1" s="17"/>
      <c r="K1" s="147">
        <v>210108</v>
      </c>
      <c r="L1" s="147"/>
      <c r="M1" s="147"/>
      <c r="N1" s="17"/>
      <c r="O1" s="147">
        <v>210116</v>
      </c>
      <c r="P1" s="147"/>
      <c r="Q1" s="147"/>
      <c r="R1" s="17"/>
      <c r="S1" s="147">
        <v>210124</v>
      </c>
      <c r="T1" s="147"/>
      <c r="U1" s="147"/>
      <c r="V1" s="17"/>
      <c r="W1" s="147">
        <v>210201</v>
      </c>
      <c r="X1" s="147"/>
      <c r="Y1" s="147"/>
      <c r="Z1" s="17"/>
      <c r="AA1" s="147">
        <v>210312</v>
      </c>
      <c r="AB1" s="147"/>
      <c r="AC1" s="147"/>
      <c r="AD1" s="17"/>
      <c r="AE1" s="147">
        <v>210421</v>
      </c>
      <c r="AF1" s="147"/>
      <c r="AG1" s="147"/>
      <c r="AH1" s="17"/>
      <c r="AI1" s="147">
        <v>210515</v>
      </c>
      <c r="AJ1" s="147"/>
      <c r="AK1" s="147"/>
      <c r="AL1" s="17"/>
      <c r="AM1" s="147">
        <v>210726</v>
      </c>
      <c r="AN1" s="147"/>
      <c r="AO1" s="147"/>
      <c r="AP1" s="17"/>
      <c r="AQ1" s="147">
        <v>210819</v>
      </c>
      <c r="AR1" s="147"/>
      <c r="AS1" s="147"/>
      <c r="AT1" s="17"/>
      <c r="AU1" s="147">
        <v>210827</v>
      </c>
      <c r="AV1" s="147"/>
      <c r="AW1" s="147"/>
      <c r="AX1" s="17"/>
      <c r="AY1" s="147">
        <v>210912</v>
      </c>
      <c r="AZ1" s="147"/>
      <c r="BA1" s="147"/>
      <c r="BB1" s="17"/>
      <c r="BC1" s="147">
        <v>210920</v>
      </c>
      <c r="BD1" s="147"/>
      <c r="BE1" s="147"/>
      <c r="BF1" s="17"/>
      <c r="BG1" s="147">
        <v>211006</v>
      </c>
      <c r="BH1" s="147"/>
      <c r="BI1" s="147"/>
      <c r="BJ1" s="17"/>
      <c r="BK1" s="147">
        <v>211014</v>
      </c>
      <c r="BL1" s="147"/>
      <c r="BM1" s="147"/>
      <c r="BN1" s="17"/>
      <c r="BO1" s="147">
        <v>211030</v>
      </c>
      <c r="BP1" s="147"/>
      <c r="BQ1" s="147"/>
      <c r="BR1" s="17"/>
      <c r="BS1" s="147">
        <v>211107</v>
      </c>
      <c r="BT1" s="147"/>
      <c r="BU1" s="147"/>
      <c r="BV1" s="17"/>
      <c r="BW1" s="147">
        <v>211115</v>
      </c>
      <c r="BX1" s="147"/>
      <c r="BY1" s="147"/>
      <c r="BZ1" s="17"/>
      <c r="CA1" s="147">
        <v>211209</v>
      </c>
      <c r="CB1" s="147"/>
      <c r="CC1" s="147"/>
      <c r="CD1" s="17"/>
      <c r="CE1" s="147">
        <v>211217</v>
      </c>
      <c r="CF1" s="147"/>
      <c r="CG1" s="147"/>
      <c r="CH1" s="17"/>
      <c r="CI1" s="147">
        <v>211225</v>
      </c>
      <c r="CJ1" s="147"/>
      <c r="CK1" s="147"/>
      <c r="CL1" s="17"/>
    </row>
    <row r="2" spans="1:9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58"/>
      <c r="L2" s="58" t="s">
        <v>31</v>
      </c>
      <c r="M2" s="58"/>
      <c r="N2" s="17"/>
      <c r="O2" s="58"/>
      <c r="P2" s="58" t="s">
        <v>32</v>
      </c>
      <c r="Q2" s="58"/>
      <c r="R2" s="17"/>
      <c r="S2" s="58"/>
      <c r="T2" s="58" t="s">
        <v>31</v>
      </c>
      <c r="U2" s="58"/>
      <c r="V2" s="17"/>
      <c r="W2" s="58"/>
      <c r="X2" s="58" t="s">
        <v>32</v>
      </c>
      <c r="Y2" s="58"/>
      <c r="Z2" s="17"/>
      <c r="AA2" s="58"/>
      <c r="AB2" s="58" t="s">
        <v>31</v>
      </c>
      <c r="AC2" s="58"/>
      <c r="AD2" s="17"/>
      <c r="AE2" s="58"/>
      <c r="AF2" s="58" t="s">
        <v>32</v>
      </c>
      <c r="AG2" s="58"/>
      <c r="AH2" s="17"/>
      <c r="AI2" s="58"/>
      <c r="AJ2" s="58" t="s">
        <v>31</v>
      </c>
      <c r="AK2" s="58"/>
      <c r="AL2" s="17"/>
      <c r="AM2" s="58"/>
      <c r="AN2" s="58" t="s">
        <v>32</v>
      </c>
      <c r="AO2" s="58"/>
      <c r="AP2" s="17"/>
      <c r="AQ2" s="58"/>
      <c r="AR2" s="58" t="s">
        <v>31</v>
      </c>
      <c r="AS2" s="58"/>
      <c r="AT2" s="17"/>
      <c r="AU2" s="58"/>
      <c r="AV2" s="58" t="s">
        <v>32</v>
      </c>
      <c r="AW2" s="58"/>
      <c r="AX2" s="17"/>
      <c r="AY2" s="58"/>
      <c r="AZ2" s="58" t="s">
        <v>32</v>
      </c>
      <c r="BA2" s="58"/>
      <c r="BB2" s="17"/>
      <c r="BC2" s="58"/>
      <c r="BD2" s="58" t="s">
        <v>31</v>
      </c>
      <c r="BE2" s="58"/>
      <c r="BF2" s="17"/>
      <c r="BG2" s="58"/>
      <c r="BH2" s="58" t="s">
        <v>31</v>
      </c>
      <c r="BI2" s="58"/>
      <c r="BJ2" s="17"/>
      <c r="BK2" s="58"/>
      <c r="BL2" s="58" t="s">
        <v>32</v>
      </c>
      <c r="BM2" s="58"/>
      <c r="BN2" s="17"/>
      <c r="BO2" s="58"/>
      <c r="BP2" s="58" t="s">
        <v>32</v>
      </c>
      <c r="BQ2" s="58"/>
      <c r="BR2" s="17"/>
      <c r="BS2" s="58"/>
      <c r="BT2" s="58" t="s">
        <v>31</v>
      </c>
      <c r="BU2" s="58"/>
      <c r="BV2" s="17"/>
      <c r="BW2" s="58"/>
      <c r="BX2" s="58" t="s">
        <v>32</v>
      </c>
      <c r="BY2" s="58"/>
      <c r="BZ2" s="17"/>
      <c r="CA2" s="58"/>
      <c r="CB2" s="58" t="s">
        <v>31</v>
      </c>
      <c r="CC2" s="58"/>
      <c r="CD2" s="17"/>
      <c r="CE2" s="58"/>
      <c r="CF2" s="58" t="s">
        <v>32</v>
      </c>
      <c r="CG2" s="58"/>
      <c r="CH2" s="17"/>
      <c r="CI2" s="58"/>
      <c r="CJ2" s="58" t="s">
        <v>31</v>
      </c>
      <c r="CK2" s="58"/>
      <c r="CL2" s="17"/>
    </row>
    <row r="3" spans="1:90" ht="15.75" thickBot="1" x14ac:dyDescent="0.3">
      <c r="A3" s="17"/>
      <c r="B3" s="17"/>
      <c r="C3" s="17"/>
      <c r="D3" s="17">
        <v>1</v>
      </c>
      <c r="E3" s="17"/>
      <c r="F3" s="17"/>
      <c r="G3" s="17"/>
      <c r="H3" s="17">
        <v>2</v>
      </c>
      <c r="I3" s="17"/>
      <c r="J3" s="17"/>
      <c r="K3" s="17"/>
      <c r="L3" s="17">
        <v>3</v>
      </c>
      <c r="M3" s="17"/>
      <c r="N3" s="17"/>
      <c r="O3" s="17"/>
      <c r="P3" s="17"/>
      <c r="Q3" s="17"/>
      <c r="R3" s="17"/>
      <c r="S3" s="17"/>
      <c r="T3" s="17">
        <v>4</v>
      </c>
      <c r="U3" s="17"/>
      <c r="V3" s="17"/>
      <c r="W3" s="17"/>
      <c r="X3" s="17">
        <v>5</v>
      </c>
      <c r="Y3" s="17"/>
      <c r="Z3" s="17"/>
      <c r="AA3" s="17"/>
      <c r="AB3" s="17"/>
      <c r="AC3" s="17"/>
      <c r="AD3" s="17"/>
      <c r="AE3" s="17"/>
      <c r="AF3" s="17">
        <v>6</v>
      </c>
      <c r="AG3" s="17"/>
      <c r="AH3" s="17"/>
      <c r="AI3" s="17"/>
      <c r="AJ3" s="17"/>
      <c r="AK3" s="17"/>
      <c r="AL3" s="17"/>
      <c r="AM3" s="17"/>
      <c r="AN3" s="17">
        <v>7</v>
      </c>
      <c r="AO3" s="17"/>
      <c r="AP3" s="17"/>
      <c r="AQ3" s="17"/>
      <c r="AR3" s="17">
        <v>8</v>
      </c>
      <c r="AS3" s="17"/>
      <c r="AT3" s="17"/>
      <c r="AU3" s="17"/>
      <c r="AV3" s="17">
        <v>9</v>
      </c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>
        <v>10</v>
      </c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</row>
    <row r="4" spans="1:90" x14ac:dyDescent="0.25">
      <c r="A4" s="17"/>
      <c r="B4" s="17"/>
      <c r="C4" s="19">
        <v>200</v>
      </c>
      <c r="D4" s="20">
        <v>202</v>
      </c>
      <c r="E4" s="21">
        <v>207</v>
      </c>
      <c r="F4" s="17"/>
      <c r="G4" s="19">
        <v>134</v>
      </c>
      <c r="H4" s="20">
        <v>154</v>
      </c>
      <c r="I4" s="21">
        <v>128</v>
      </c>
      <c r="J4" s="17"/>
      <c r="K4" s="19">
        <v>132</v>
      </c>
      <c r="L4" s="20">
        <v>132</v>
      </c>
      <c r="M4" s="21">
        <v>144</v>
      </c>
      <c r="N4" s="17"/>
      <c r="O4" s="19">
        <v>0</v>
      </c>
      <c r="P4" s="20">
        <v>0</v>
      </c>
      <c r="Q4" s="21">
        <v>0</v>
      </c>
      <c r="R4" s="17"/>
      <c r="S4" s="19">
        <v>140</v>
      </c>
      <c r="T4" s="20">
        <v>140</v>
      </c>
      <c r="U4" s="21">
        <v>140</v>
      </c>
      <c r="V4" s="17"/>
      <c r="W4" s="19">
        <v>144</v>
      </c>
      <c r="X4" s="20">
        <v>158</v>
      </c>
      <c r="Y4" s="21">
        <v>164</v>
      </c>
      <c r="Z4" s="17"/>
      <c r="AA4" s="19">
        <v>0</v>
      </c>
      <c r="AB4" s="20">
        <v>0</v>
      </c>
      <c r="AC4" s="21">
        <v>0</v>
      </c>
      <c r="AD4" s="17"/>
      <c r="AE4" s="19">
        <v>134</v>
      </c>
      <c r="AF4" s="20">
        <v>144</v>
      </c>
      <c r="AG4" s="21">
        <v>128</v>
      </c>
      <c r="AH4" s="17"/>
      <c r="AI4" s="19">
        <v>0</v>
      </c>
      <c r="AJ4" s="20">
        <v>0</v>
      </c>
      <c r="AK4" s="21">
        <v>0</v>
      </c>
      <c r="AL4" s="17"/>
      <c r="AM4" s="19">
        <v>102</v>
      </c>
      <c r="AN4" s="20">
        <v>111</v>
      </c>
      <c r="AO4" s="21">
        <v>113</v>
      </c>
      <c r="AP4" s="17"/>
      <c r="AQ4" s="19">
        <v>147</v>
      </c>
      <c r="AR4" s="20">
        <v>147</v>
      </c>
      <c r="AS4" s="21">
        <v>147</v>
      </c>
      <c r="AT4" s="17"/>
      <c r="AU4" s="19">
        <v>128</v>
      </c>
      <c r="AV4" s="20">
        <v>152</v>
      </c>
      <c r="AW4" s="21">
        <v>141</v>
      </c>
      <c r="AX4" s="17"/>
      <c r="AY4" s="19">
        <v>0</v>
      </c>
      <c r="AZ4" s="20">
        <v>0</v>
      </c>
      <c r="BA4" s="21">
        <v>0</v>
      </c>
      <c r="BB4" s="17"/>
      <c r="BC4" s="19">
        <v>0</v>
      </c>
      <c r="BD4" s="20">
        <v>0</v>
      </c>
      <c r="BE4" s="21">
        <v>0</v>
      </c>
      <c r="BF4" s="17"/>
      <c r="BG4" s="19">
        <v>0</v>
      </c>
      <c r="BH4" s="20">
        <v>0</v>
      </c>
      <c r="BI4" s="21">
        <v>0</v>
      </c>
      <c r="BJ4" s="17"/>
      <c r="BK4" s="19">
        <v>0</v>
      </c>
      <c r="BL4" s="20">
        <v>0</v>
      </c>
      <c r="BM4" s="21">
        <v>0</v>
      </c>
      <c r="BN4" s="17"/>
      <c r="BO4" s="19">
        <v>673</v>
      </c>
      <c r="BP4" s="20">
        <v>736</v>
      </c>
      <c r="BQ4" s="21">
        <v>740</v>
      </c>
      <c r="BR4" s="17"/>
      <c r="BS4" s="19">
        <v>519</v>
      </c>
      <c r="BT4" s="20">
        <v>572</v>
      </c>
      <c r="BU4" s="21">
        <v>559</v>
      </c>
      <c r="BV4" s="17"/>
      <c r="BW4" s="19">
        <v>0</v>
      </c>
      <c r="BX4" s="20">
        <v>0</v>
      </c>
      <c r="BY4" s="21">
        <v>0</v>
      </c>
      <c r="BZ4" s="17"/>
      <c r="CA4" s="19">
        <v>673</v>
      </c>
      <c r="CB4" s="20">
        <v>728</v>
      </c>
      <c r="CC4" s="21">
        <v>728</v>
      </c>
      <c r="CD4" s="17"/>
      <c r="CE4" s="19">
        <v>0</v>
      </c>
      <c r="CF4" s="20">
        <v>0</v>
      </c>
      <c r="CG4" s="21">
        <v>0</v>
      </c>
      <c r="CH4" s="17"/>
      <c r="CI4" s="19">
        <v>0</v>
      </c>
      <c r="CJ4" s="20">
        <v>0</v>
      </c>
      <c r="CK4" s="21">
        <v>0</v>
      </c>
      <c r="CL4" s="17"/>
    </row>
    <row r="5" spans="1:90" x14ac:dyDescent="0.25">
      <c r="A5" s="17" t="s">
        <v>27</v>
      </c>
      <c r="B5" s="17"/>
      <c r="C5" s="22">
        <v>199</v>
      </c>
      <c r="D5" s="23">
        <v>209</v>
      </c>
      <c r="E5" s="24">
        <v>207</v>
      </c>
      <c r="F5" s="17"/>
      <c r="G5" s="22">
        <v>142</v>
      </c>
      <c r="H5" s="23">
        <v>151</v>
      </c>
      <c r="I5" s="24">
        <v>126</v>
      </c>
      <c r="J5" s="17"/>
      <c r="K5" s="22">
        <v>132</v>
      </c>
      <c r="L5" s="23">
        <v>144</v>
      </c>
      <c r="M5" s="24">
        <v>132</v>
      </c>
      <c r="N5" s="17"/>
      <c r="O5" s="22">
        <v>0</v>
      </c>
      <c r="P5" s="23">
        <v>0</v>
      </c>
      <c r="Q5" s="24">
        <v>0</v>
      </c>
      <c r="R5" s="17"/>
      <c r="S5" s="22">
        <v>140</v>
      </c>
      <c r="T5" s="25">
        <v>128</v>
      </c>
      <c r="U5" s="24">
        <v>128</v>
      </c>
      <c r="V5" s="17"/>
      <c r="W5" s="22">
        <v>143</v>
      </c>
      <c r="X5" s="23">
        <v>143</v>
      </c>
      <c r="Y5" s="24">
        <v>153</v>
      </c>
      <c r="Z5" s="17"/>
      <c r="AA5" s="22">
        <v>0</v>
      </c>
      <c r="AB5" s="23">
        <v>0</v>
      </c>
      <c r="AC5" s="24">
        <v>0</v>
      </c>
      <c r="AD5" s="17"/>
      <c r="AE5" s="22">
        <v>118</v>
      </c>
      <c r="AF5" s="25">
        <v>133</v>
      </c>
      <c r="AG5" s="24">
        <v>135</v>
      </c>
      <c r="AH5" s="17"/>
      <c r="AI5" s="22">
        <v>0</v>
      </c>
      <c r="AJ5" s="25">
        <v>0</v>
      </c>
      <c r="AK5" s="24">
        <v>0</v>
      </c>
      <c r="AL5" s="17"/>
      <c r="AM5" s="22">
        <v>96</v>
      </c>
      <c r="AN5" s="25">
        <v>103</v>
      </c>
      <c r="AO5" s="24">
        <v>106</v>
      </c>
      <c r="AP5" s="17"/>
      <c r="AQ5" s="22">
        <v>113</v>
      </c>
      <c r="AR5" s="23">
        <v>133</v>
      </c>
      <c r="AS5" s="24">
        <v>147</v>
      </c>
      <c r="AT5" s="17"/>
      <c r="AU5" s="22">
        <v>125</v>
      </c>
      <c r="AV5" s="23">
        <v>136</v>
      </c>
      <c r="AW5" s="24">
        <v>137</v>
      </c>
      <c r="AX5" s="17"/>
      <c r="AY5" s="22">
        <v>0</v>
      </c>
      <c r="AZ5" s="25">
        <v>0</v>
      </c>
      <c r="BA5" s="24">
        <v>0</v>
      </c>
      <c r="BB5" s="17"/>
      <c r="BC5" s="22">
        <v>0</v>
      </c>
      <c r="BD5" s="25">
        <v>0</v>
      </c>
      <c r="BE5" s="24">
        <v>0</v>
      </c>
      <c r="BF5" s="17"/>
      <c r="BG5" s="22">
        <v>0</v>
      </c>
      <c r="BH5" s="25">
        <v>0</v>
      </c>
      <c r="BI5" s="24">
        <v>0</v>
      </c>
      <c r="BJ5" s="17"/>
      <c r="BK5" s="22">
        <v>0</v>
      </c>
      <c r="BL5" s="25">
        <v>0</v>
      </c>
      <c r="BM5" s="24">
        <v>0</v>
      </c>
      <c r="BN5" s="17"/>
      <c r="BO5" s="22">
        <v>614</v>
      </c>
      <c r="BP5" s="25">
        <v>637</v>
      </c>
      <c r="BQ5" s="24">
        <v>702</v>
      </c>
      <c r="BR5" s="17"/>
      <c r="BS5" s="22">
        <v>492</v>
      </c>
      <c r="BT5" s="23">
        <v>519</v>
      </c>
      <c r="BU5" s="24">
        <v>546</v>
      </c>
      <c r="BV5" s="17"/>
      <c r="BW5" s="22">
        <v>0</v>
      </c>
      <c r="BX5" s="25">
        <v>0</v>
      </c>
      <c r="BY5" s="24">
        <v>0</v>
      </c>
      <c r="BZ5" s="17"/>
      <c r="CA5" s="22">
        <v>690</v>
      </c>
      <c r="CB5" s="25">
        <v>636</v>
      </c>
      <c r="CC5" s="24">
        <v>710</v>
      </c>
      <c r="CD5" s="17"/>
      <c r="CE5" s="22">
        <v>0</v>
      </c>
      <c r="CF5" s="23">
        <v>0</v>
      </c>
      <c r="CG5" s="24">
        <v>0</v>
      </c>
      <c r="CH5" s="17"/>
      <c r="CI5" s="22">
        <v>0</v>
      </c>
      <c r="CJ5" s="25">
        <v>0</v>
      </c>
      <c r="CK5" s="24">
        <v>0</v>
      </c>
      <c r="CL5" s="17"/>
    </row>
    <row r="6" spans="1:90" ht="15.75" thickBot="1" x14ac:dyDescent="0.3">
      <c r="A6" s="17"/>
      <c r="B6" s="17"/>
      <c r="C6" s="26">
        <v>208</v>
      </c>
      <c r="D6" s="27">
        <v>200</v>
      </c>
      <c r="E6" s="28">
        <v>206</v>
      </c>
      <c r="F6" s="17"/>
      <c r="G6" s="26">
        <v>132</v>
      </c>
      <c r="H6" s="27">
        <v>131</v>
      </c>
      <c r="I6" s="28">
        <v>135</v>
      </c>
      <c r="J6" s="17"/>
      <c r="K6" s="26">
        <v>132</v>
      </c>
      <c r="L6" s="27">
        <v>121</v>
      </c>
      <c r="M6" s="28">
        <v>132</v>
      </c>
      <c r="N6" s="17"/>
      <c r="O6" s="26">
        <v>0</v>
      </c>
      <c r="P6" s="27">
        <v>0</v>
      </c>
      <c r="Q6" s="28">
        <v>0</v>
      </c>
      <c r="R6" s="17"/>
      <c r="S6" s="26">
        <v>140</v>
      </c>
      <c r="T6" s="27">
        <v>128</v>
      </c>
      <c r="U6" s="28">
        <v>128</v>
      </c>
      <c r="V6" s="17"/>
      <c r="W6" s="26">
        <v>133</v>
      </c>
      <c r="X6" s="27">
        <v>133</v>
      </c>
      <c r="Y6" s="28">
        <v>148</v>
      </c>
      <c r="Z6" s="17"/>
      <c r="AA6" s="26">
        <v>0</v>
      </c>
      <c r="AB6" s="27">
        <v>0</v>
      </c>
      <c r="AC6" s="28">
        <v>0</v>
      </c>
      <c r="AD6" s="17"/>
      <c r="AE6" s="26">
        <v>127</v>
      </c>
      <c r="AF6" s="27">
        <v>124</v>
      </c>
      <c r="AG6" s="28">
        <v>134</v>
      </c>
      <c r="AH6" s="17"/>
      <c r="AI6" s="26">
        <v>0</v>
      </c>
      <c r="AJ6" s="27">
        <v>0</v>
      </c>
      <c r="AK6" s="28">
        <v>0</v>
      </c>
      <c r="AL6" s="17"/>
      <c r="AM6" s="26">
        <v>103</v>
      </c>
      <c r="AN6" s="27">
        <v>97</v>
      </c>
      <c r="AO6" s="28">
        <v>109</v>
      </c>
      <c r="AP6" s="17"/>
      <c r="AQ6" s="26">
        <v>147</v>
      </c>
      <c r="AR6" s="27">
        <v>133</v>
      </c>
      <c r="AS6" s="28">
        <v>121</v>
      </c>
      <c r="AT6" s="17"/>
      <c r="AU6" s="26">
        <v>134</v>
      </c>
      <c r="AV6" s="27">
        <v>135</v>
      </c>
      <c r="AW6" s="28">
        <v>141</v>
      </c>
      <c r="AX6" s="17"/>
      <c r="AY6" s="26">
        <v>0</v>
      </c>
      <c r="AZ6" s="27">
        <v>0</v>
      </c>
      <c r="BA6" s="28">
        <v>0</v>
      </c>
      <c r="BB6" s="17"/>
      <c r="BC6" s="26">
        <v>0</v>
      </c>
      <c r="BD6" s="27">
        <v>0</v>
      </c>
      <c r="BE6" s="28">
        <v>0</v>
      </c>
      <c r="BF6" s="17"/>
      <c r="BG6" s="26">
        <v>0</v>
      </c>
      <c r="BH6" s="27">
        <v>0</v>
      </c>
      <c r="BI6" s="28">
        <v>0</v>
      </c>
      <c r="BJ6" s="17"/>
      <c r="BK6" s="26">
        <v>0</v>
      </c>
      <c r="BL6" s="27">
        <v>0</v>
      </c>
      <c r="BM6" s="28">
        <v>0</v>
      </c>
      <c r="BN6" s="17"/>
      <c r="BO6" s="26">
        <v>335</v>
      </c>
      <c r="BP6" s="27">
        <v>540</v>
      </c>
      <c r="BQ6" s="28">
        <v>655</v>
      </c>
      <c r="BR6" s="17"/>
      <c r="BS6" s="26">
        <v>465</v>
      </c>
      <c r="BT6" s="27">
        <v>479</v>
      </c>
      <c r="BU6" s="28">
        <v>533</v>
      </c>
      <c r="BV6" s="17"/>
      <c r="BW6" s="26">
        <v>0</v>
      </c>
      <c r="BX6" s="27">
        <v>0</v>
      </c>
      <c r="BY6" s="28">
        <v>0</v>
      </c>
      <c r="BZ6" s="17"/>
      <c r="CA6" s="26">
        <v>655</v>
      </c>
      <c r="CB6" s="27">
        <v>655</v>
      </c>
      <c r="CC6" s="28">
        <v>728</v>
      </c>
      <c r="CD6" s="17"/>
      <c r="CE6" s="26">
        <v>0</v>
      </c>
      <c r="CF6" s="27">
        <v>0</v>
      </c>
      <c r="CG6" s="28">
        <v>0</v>
      </c>
      <c r="CH6" s="17"/>
      <c r="CI6" s="26">
        <v>0</v>
      </c>
      <c r="CJ6" s="27">
        <v>0</v>
      </c>
      <c r="CK6" s="28">
        <v>0</v>
      </c>
      <c r="CL6" s="17"/>
    </row>
    <row r="7" spans="1:90" x14ac:dyDescent="0.25">
      <c r="A7" s="17"/>
      <c r="B7" s="17"/>
      <c r="C7" s="23">
        <f>MEDIAN(C4:E6)</f>
        <v>206</v>
      </c>
      <c r="D7" s="23">
        <f>_xlfn.STDEV.S(C4:E6)</f>
        <v>3.9299420408505319</v>
      </c>
      <c r="E7" s="23">
        <f>PEARSON(C4:E6,G4:I6)</f>
        <v>-0.11872968405952267</v>
      </c>
      <c r="F7" s="17"/>
      <c r="G7" s="23">
        <f>MEDIAN(G4:I6)</f>
        <v>134</v>
      </c>
      <c r="H7" s="23">
        <f>_xlfn.STDEV.S(G4:I6)</f>
        <v>9.9121138007995047</v>
      </c>
      <c r="I7" s="23">
        <f>PEARSON(G4:I6,K4:M6)</f>
        <v>0.227511457784254</v>
      </c>
      <c r="J7" s="17"/>
      <c r="K7" s="23">
        <f>MEDIAN(K4:M6)</f>
        <v>132</v>
      </c>
      <c r="L7" s="23">
        <f>_xlfn.STDEV.S(K4:M6)</f>
        <v>6.9841089465856543</v>
      </c>
      <c r="M7" s="23">
        <f>PEARSON(K4:M6,S4:U6)</f>
        <v>0.16224682397711396</v>
      </c>
      <c r="N7" s="17"/>
      <c r="O7" s="23"/>
      <c r="P7" s="23"/>
      <c r="Q7" s="23"/>
      <c r="R7" s="17"/>
      <c r="S7" s="23">
        <f>MEDIAN(S4:U6)</f>
        <v>140</v>
      </c>
      <c r="T7" s="23">
        <f>_xlfn.STDEV.S(S4:U6)</f>
        <v>6.324555320336759</v>
      </c>
      <c r="U7" s="23">
        <f>PEARSON(S4:U6,W4:Y6)</f>
        <v>0.2087563182393728</v>
      </c>
      <c r="V7" s="17"/>
      <c r="W7" s="23">
        <f>MEDIAN(W4:Y6)</f>
        <v>144</v>
      </c>
      <c r="X7" s="23">
        <f>_xlfn.STDEV.S(W4:Y6)</f>
        <v>10.47748909700114</v>
      </c>
      <c r="Y7" s="23">
        <f>PEARSON(W4:Y6,AE4:AG6)</f>
        <v>0.48876672726253279</v>
      </c>
      <c r="Z7" s="17"/>
      <c r="AA7" s="23"/>
      <c r="AB7" s="23"/>
      <c r="AC7" s="23"/>
      <c r="AD7" s="17"/>
      <c r="AE7" s="23">
        <f>MEDIAN(AE4:AG6)</f>
        <v>133</v>
      </c>
      <c r="AF7" s="23">
        <f>_xlfn.STDEV.S(AE4:AG6)</f>
        <v>7.4962953813496727</v>
      </c>
      <c r="AG7" s="23">
        <f>PEARSON(AE4:AG6,AM4:AO6)</f>
        <v>0.67223899147184674</v>
      </c>
      <c r="AH7" s="17"/>
      <c r="AI7" s="23"/>
      <c r="AJ7" s="23"/>
      <c r="AK7" s="23"/>
      <c r="AL7" s="17"/>
      <c r="AM7" s="23">
        <f>MEDIAN(AM4:AO6)</f>
        <v>103</v>
      </c>
      <c r="AN7" s="23">
        <f>_xlfn.STDEV.S(AM4:AO6)</f>
        <v>5.8760341879347315</v>
      </c>
      <c r="AO7" s="23">
        <f>PEARSON(AM4:AO6,AQ4:AS6)</f>
        <v>0.47760246076495394</v>
      </c>
      <c r="AP7" s="17"/>
      <c r="AQ7" s="23">
        <f>MEDIAN(AQ4:AS6)</f>
        <v>147</v>
      </c>
      <c r="AR7" s="23">
        <f>_xlfn.STDEV.S(AQ4:AS6)</f>
        <v>13.05543735171076</v>
      </c>
      <c r="AS7" s="23">
        <f>PEARSON(AQ4:AS6,AU4:AW6)</f>
        <v>0.37383814381067965</v>
      </c>
      <c r="AT7" s="17"/>
      <c r="AU7" s="23">
        <f>MEDIAN(AU4:AW6)</f>
        <v>136</v>
      </c>
      <c r="AV7" s="23">
        <f>_xlfn.STDEV.S(AU4:AW6)</f>
        <v>7.8598840817010629</v>
      </c>
      <c r="AW7" s="23">
        <f>PEARSON(AU4:AW6,BO4:BQ6)</f>
        <v>0.37674630300875989</v>
      </c>
      <c r="AX7" s="17"/>
      <c r="AY7" s="23"/>
      <c r="AZ7" s="23"/>
      <c r="BA7" s="23"/>
      <c r="BB7" s="17"/>
      <c r="BC7" s="23"/>
      <c r="BD7" s="23"/>
      <c r="BE7" s="23"/>
      <c r="BF7" s="17"/>
      <c r="BG7" s="23"/>
      <c r="BH7" s="23"/>
      <c r="BI7" s="23"/>
      <c r="BJ7" s="17"/>
      <c r="BK7" s="23"/>
      <c r="BL7" s="23"/>
      <c r="BM7" s="23"/>
      <c r="BN7" s="17"/>
      <c r="BO7" s="23">
        <f>MEDIAN(BO4:BQ6)</f>
        <v>655</v>
      </c>
      <c r="BP7" s="23">
        <f>_xlfn.STDEV.S(BO4:BQ6)</f>
        <v>125.63018922394585</v>
      </c>
      <c r="BQ7" s="23">
        <f>PEARSON(BO4:BQ6,BS4:BU6)</f>
        <v>0.88535051155023881</v>
      </c>
      <c r="BR7" s="17"/>
      <c r="BS7" s="23">
        <f>MEDIAN(BS4:BU6)</f>
        <v>519</v>
      </c>
      <c r="BT7" s="23">
        <f>_xlfn.STDEV.S(BS4:BU6)</f>
        <v>36.332186526243881</v>
      </c>
      <c r="BU7" s="23">
        <f>PEARSON(BS4:BU6,CA4:CC6)</f>
        <v>0.75508382772958904</v>
      </c>
      <c r="BV7" s="17"/>
      <c r="BW7" s="17"/>
      <c r="BX7" s="17"/>
      <c r="BY7" s="17"/>
      <c r="BZ7" s="17"/>
      <c r="CA7" s="23">
        <f>MEDIAN(CA4:CC6)</f>
        <v>690</v>
      </c>
      <c r="CB7" s="23">
        <f>_xlfn.STDEV.S(CA4:CC6)</f>
        <v>36.023526263324705</v>
      </c>
      <c r="CC7" s="23">
        <f>PEARSON(G4:I6,CA4:CC6)</f>
        <v>-0.10922249796481613</v>
      </c>
      <c r="CD7" s="17"/>
      <c r="CE7" s="17"/>
      <c r="CF7" s="17"/>
      <c r="CG7" s="17"/>
      <c r="CH7" s="17"/>
      <c r="CI7" s="17"/>
      <c r="CJ7" s="17"/>
      <c r="CK7" s="17"/>
      <c r="CL7" s="17"/>
    </row>
    <row r="8" spans="1:90" ht="15.75" thickBot="1" x14ac:dyDescent="0.3">
      <c r="A8" s="17"/>
      <c r="B8" s="17"/>
      <c r="C8" s="23"/>
      <c r="D8" s="23"/>
      <c r="E8" s="23"/>
      <c r="F8" s="23"/>
      <c r="G8" s="23"/>
      <c r="H8" s="23"/>
      <c r="I8" s="17"/>
      <c r="J8" s="23"/>
      <c r="K8" s="23"/>
      <c r="L8" s="23"/>
      <c r="M8" s="17"/>
      <c r="N8" s="23"/>
      <c r="O8" s="23"/>
      <c r="P8" s="23"/>
      <c r="Q8" s="17"/>
      <c r="R8" s="23"/>
      <c r="S8" s="23"/>
      <c r="T8" s="23"/>
      <c r="U8" s="17"/>
      <c r="V8" s="23"/>
      <c r="W8" s="23"/>
      <c r="X8" s="23"/>
      <c r="Y8" s="17"/>
      <c r="Z8" s="23"/>
      <c r="AA8" s="23"/>
      <c r="AB8" s="23"/>
      <c r="AC8" s="17"/>
      <c r="AD8" s="23"/>
      <c r="AE8" s="23"/>
      <c r="AF8" s="23"/>
      <c r="AG8" s="17"/>
      <c r="AH8" s="23"/>
      <c r="AI8" s="23"/>
      <c r="AJ8" s="23"/>
      <c r="AK8" s="17"/>
      <c r="AL8" s="23"/>
      <c r="AM8" s="23"/>
      <c r="AN8" s="23"/>
      <c r="AO8" s="17"/>
      <c r="AP8" s="23"/>
      <c r="AQ8" s="23"/>
      <c r="AR8" s="23"/>
      <c r="AS8" s="17"/>
      <c r="AT8" s="23"/>
      <c r="AU8" s="23"/>
      <c r="AV8" s="23"/>
      <c r="AW8" s="17"/>
      <c r="AX8" s="23"/>
      <c r="AY8" s="23"/>
      <c r="AZ8" s="23"/>
      <c r="BA8" s="17"/>
      <c r="BB8" s="23"/>
      <c r="BC8" s="23"/>
      <c r="BD8" s="23"/>
      <c r="BE8" s="17"/>
      <c r="BF8" s="23"/>
      <c r="BG8" s="23"/>
      <c r="BH8" s="23"/>
      <c r="BI8" s="17"/>
      <c r="BJ8" s="23"/>
      <c r="BK8" s="23"/>
      <c r="BL8" s="23"/>
      <c r="BM8" s="17"/>
      <c r="BN8" s="23"/>
      <c r="BO8" s="23"/>
      <c r="BP8" s="23"/>
      <c r="BQ8" s="17"/>
      <c r="BR8" s="23"/>
      <c r="BS8" s="23"/>
      <c r="BT8" s="23"/>
      <c r="BU8" s="17"/>
      <c r="BV8" s="17"/>
      <c r="BW8" s="17"/>
      <c r="BX8" s="17"/>
      <c r="BY8" s="17"/>
      <c r="BZ8" s="23"/>
      <c r="CA8" s="23"/>
      <c r="CB8" s="23"/>
      <c r="CC8" s="17"/>
      <c r="CD8" s="17"/>
      <c r="CE8" s="17"/>
      <c r="CF8" s="17"/>
      <c r="CG8" s="17"/>
      <c r="CH8" s="17"/>
      <c r="CI8" s="17"/>
      <c r="CJ8" s="17"/>
      <c r="CK8" s="17"/>
    </row>
    <row r="9" spans="1:90" ht="15.75" thickBot="1" x14ac:dyDescent="0.3">
      <c r="A9" s="17"/>
      <c r="B9" s="17"/>
      <c r="C9" s="116" t="s">
        <v>58</v>
      </c>
      <c r="D9" s="117" t="s">
        <v>65</v>
      </c>
      <c r="E9" s="118" t="s">
        <v>66</v>
      </c>
      <c r="F9" s="116" t="s">
        <v>63</v>
      </c>
      <c r="G9" s="117" t="s">
        <v>59</v>
      </c>
      <c r="H9" s="118" t="s">
        <v>64</v>
      </c>
      <c r="I9" s="116" t="s">
        <v>62</v>
      </c>
      <c r="J9" s="117" t="s">
        <v>61</v>
      </c>
      <c r="K9" s="118" t="s">
        <v>60</v>
      </c>
      <c r="L9" s="17"/>
      <c r="M9" s="23"/>
      <c r="N9" s="25" t="s">
        <v>68</v>
      </c>
      <c r="O9" s="23"/>
      <c r="P9" s="17"/>
      <c r="Q9" s="23"/>
      <c r="R9" s="23" t="s">
        <v>69</v>
      </c>
      <c r="S9" s="23"/>
      <c r="T9" s="17"/>
      <c r="U9" s="23"/>
      <c r="V9" s="23"/>
      <c r="W9" s="23"/>
      <c r="X9" s="17"/>
      <c r="Y9" s="23"/>
      <c r="Z9" s="23"/>
      <c r="AA9" s="23"/>
      <c r="AB9" s="17"/>
      <c r="AC9" s="23"/>
      <c r="AD9" s="23"/>
      <c r="AE9" s="23"/>
      <c r="AF9" s="17"/>
      <c r="AG9" s="23" t="s">
        <v>70</v>
      </c>
      <c r="AH9" s="23"/>
      <c r="AI9" s="23"/>
      <c r="AJ9" s="17"/>
      <c r="AK9" s="23"/>
      <c r="AL9" s="23"/>
      <c r="AM9" s="23"/>
      <c r="AN9" s="17"/>
      <c r="AO9" s="23"/>
      <c r="AP9" s="23"/>
      <c r="AQ9" s="23"/>
      <c r="AR9" s="17"/>
      <c r="AS9" s="23"/>
      <c r="AT9" s="23"/>
      <c r="AU9" s="23"/>
      <c r="AV9" s="17"/>
      <c r="AW9" s="23"/>
      <c r="AX9" s="23"/>
      <c r="AY9" s="23"/>
      <c r="AZ9" s="17"/>
      <c r="BA9" s="23"/>
      <c r="BB9" s="23"/>
      <c r="BC9" s="23"/>
      <c r="BD9" s="17"/>
      <c r="BE9" s="23"/>
      <c r="BF9" s="23"/>
      <c r="BG9" s="23"/>
      <c r="BH9" s="17"/>
      <c r="BI9" s="23"/>
      <c r="BJ9" s="23"/>
      <c r="BK9" s="23"/>
      <c r="BL9" s="17"/>
      <c r="BM9" s="23"/>
      <c r="BN9" s="23"/>
      <c r="BO9" s="23"/>
      <c r="BP9" s="17"/>
      <c r="BQ9" s="23"/>
      <c r="BR9" s="23"/>
      <c r="BS9" s="23"/>
      <c r="BT9" s="17"/>
      <c r="BU9" s="17"/>
      <c r="BV9" s="17"/>
      <c r="BW9" s="17"/>
      <c r="BX9" s="17"/>
      <c r="BY9" s="23"/>
      <c r="BZ9" s="23"/>
      <c r="CA9" s="23"/>
      <c r="CB9" s="17"/>
      <c r="CC9" s="17"/>
      <c r="CD9" s="17"/>
      <c r="CE9" s="17"/>
      <c r="CF9" s="17"/>
      <c r="CG9" s="17"/>
      <c r="CH9" s="17"/>
      <c r="CI9" s="17"/>
      <c r="CJ9" s="17"/>
    </row>
    <row r="10" spans="1:90" ht="15.75" thickBot="1" x14ac:dyDescent="0.3">
      <c r="A10" s="17"/>
      <c r="B10" s="17"/>
      <c r="C10" s="22">
        <f>C4</f>
        <v>200</v>
      </c>
      <c r="D10" s="23">
        <f>D4</f>
        <v>202</v>
      </c>
      <c r="E10" s="24">
        <f>E4</f>
        <v>207</v>
      </c>
      <c r="F10" s="22">
        <f>C5</f>
        <v>199</v>
      </c>
      <c r="G10" s="23">
        <f>D5</f>
        <v>209</v>
      </c>
      <c r="H10" s="24">
        <f>E5</f>
        <v>207</v>
      </c>
      <c r="I10" s="22">
        <f>C6</f>
        <v>208</v>
      </c>
      <c r="J10" s="23">
        <f>D6</f>
        <v>200</v>
      </c>
      <c r="K10" s="24">
        <f>E6</f>
        <v>206</v>
      </c>
      <c r="L10" s="17"/>
      <c r="M10" s="23" t="s">
        <v>67</v>
      </c>
      <c r="N10" s="23">
        <f t="shared" ref="N10:N21" si="0">GEOMEAN(C10,D10,E10,F10,G10,H10,I10,J10,K10)</f>
        <v>204.18852406995879</v>
      </c>
      <c r="O10" s="23"/>
      <c r="P10" s="17"/>
      <c r="Q10" s="23"/>
      <c r="R10" s="120">
        <f t="shared" ref="R10:Z10" si="1">C10-$N$10</f>
        <v>-4.1885240699587882</v>
      </c>
      <c r="S10" s="119">
        <f t="shared" si="1"/>
        <v>-2.1885240699587882</v>
      </c>
      <c r="T10" s="23">
        <f t="shared" si="1"/>
        <v>2.8114759300412118</v>
      </c>
      <c r="U10" s="23">
        <f t="shared" si="1"/>
        <v>-5.1885240699587882</v>
      </c>
      <c r="V10" s="23">
        <f t="shared" si="1"/>
        <v>4.8114759300412118</v>
      </c>
      <c r="W10" s="23">
        <f t="shared" si="1"/>
        <v>2.8114759300412118</v>
      </c>
      <c r="X10" s="23">
        <f t="shared" si="1"/>
        <v>3.8114759300412118</v>
      </c>
      <c r="Y10" s="23">
        <f t="shared" si="1"/>
        <v>-4.1885240699587882</v>
      </c>
      <c r="Z10" s="23">
        <f t="shared" si="1"/>
        <v>1.8114759300412118</v>
      </c>
      <c r="AA10" s="23"/>
      <c r="AB10" s="23"/>
      <c r="AC10" s="23"/>
      <c r="AD10" s="17"/>
      <c r="AE10" s="121">
        <f>R10</f>
        <v>-4.1885240699587882</v>
      </c>
      <c r="AF10" s="122">
        <f>R11</f>
        <v>-2.6906864649290014</v>
      </c>
      <c r="AG10" s="122">
        <f>R12</f>
        <v>-1.2823557374168502</v>
      </c>
      <c r="AH10" s="122">
        <f>R13</f>
        <v>5.4662904149301994</v>
      </c>
      <c r="AI10" s="122">
        <f>R14</f>
        <v>-2.224897489572129</v>
      </c>
      <c r="AJ10" s="122">
        <f>R15</f>
        <v>3.4138226253730011</v>
      </c>
      <c r="AK10" s="122">
        <f>R16</f>
        <v>-2.2971340842079968</v>
      </c>
      <c r="AL10" s="122">
        <f>R17</f>
        <v>10.361639908763919</v>
      </c>
      <c r="AM10" s="122">
        <f>R18</f>
        <v>-8.3571011285856116</v>
      </c>
      <c r="AN10" s="122">
        <f>R19</f>
        <v>61.675004381305257</v>
      </c>
      <c r="AO10" s="122">
        <f>R20</f>
        <v>-0.30678513824364018</v>
      </c>
      <c r="AP10" s="123">
        <f>R21</f>
        <v>-15.380380683432691</v>
      </c>
      <c r="AQ10" s="23"/>
      <c r="AR10" s="23"/>
      <c r="AS10" s="23"/>
      <c r="AT10" s="17"/>
      <c r="AU10" s="23"/>
      <c r="AV10" s="23"/>
      <c r="AW10" s="23"/>
      <c r="AX10" s="17"/>
      <c r="AY10" s="23"/>
      <c r="AZ10" s="23"/>
      <c r="BA10" s="23"/>
      <c r="BB10" s="17"/>
      <c r="BC10" s="23"/>
      <c r="BD10" s="23"/>
      <c r="BE10" s="23"/>
      <c r="BF10" s="17"/>
      <c r="BG10" s="23"/>
      <c r="BH10" s="23"/>
      <c r="BI10" s="23"/>
      <c r="BJ10" s="17"/>
      <c r="BK10" s="23"/>
      <c r="BL10" s="23"/>
      <c r="BM10" s="23"/>
      <c r="BN10" s="17"/>
      <c r="BO10" s="23"/>
      <c r="BP10" s="23"/>
      <c r="BQ10" s="23"/>
      <c r="BR10" s="17"/>
      <c r="BS10" s="17"/>
      <c r="BT10" s="17"/>
      <c r="BU10" s="17"/>
      <c r="BV10" s="17"/>
      <c r="BW10" s="23"/>
      <c r="BX10" s="23"/>
      <c r="BY10" s="23"/>
      <c r="BZ10" s="17"/>
      <c r="CA10" s="17"/>
      <c r="CB10" s="17"/>
      <c r="CC10" s="17"/>
      <c r="CD10" s="17"/>
      <c r="CE10" s="17"/>
      <c r="CF10" s="17"/>
      <c r="CG10" s="17"/>
      <c r="CH10" s="17"/>
    </row>
    <row r="11" spans="1:90" ht="15.75" thickBot="1" x14ac:dyDescent="0.3">
      <c r="A11" s="17"/>
      <c r="B11" s="17"/>
      <c r="C11" s="22">
        <f>G4</f>
        <v>134</v>
      </c>
      <c r="D11" s="23">
        <f>H4</f>
        <v>154</v>
      </c>
      <c r="E11" s="24">
        <f>I4</f>
        <v>128</v>
      </c>
      <c r="F11" s="22">
        <f>G5</f>
        <v>142</v>
      </c>
      <c r="G11" s="23">
        <f>H5</f>
        <v>151</v>
      </c>
      <c r="H11" s="24">
        <f>I5</f>
        <v>126</v>
      </c>
      <c r="I11" s="22">
        <f>G6</f>
        <v>132</v>
      </c>
      <c r="J11" s="23">
        <f>H6</f>
        <v>131</v>
      </c>
      <c r="K11" s="24">
        <f>I6</f>
        <v>135</v>
      </c>
      <c r="L11" s="17"/>
      <c r="M11" s="23"/>
      <c r="N11" s="23">
        <f t="shared" si="0"/>
        <v>136.690686464929</v>
      </c>
      <c r="O11" s="23"/>
      <c r="P11" s="17"/>
      <c r="Q11" s="23"/>
      <c r="R11" s="120">
        <f t="shared" ref="R11:Z11" si="2">C11-$N$11</f>
        <v>-2.6906864649290014</v>
      </c>
      <c r="S11" s="119">
        <f t="shared" si="2"/>
        <v>17.309313535070999</v>
      </c>
      <c r="T11" s="23">
        <f t="shared" si="2"/>
        <v>-8.6906864649290014</v>
      </c>
      <c r="U11" s="23">
        <f t="shared" si="2"/>
        <v>5.3093135350709986</v>
      </c>
      <c r="V11" s="23">
        <f t="shared" si="2"/>
        <v>14.309313535070999</v>
      </c>
      <c r="W11" s="23">
        <f t="shared" si="2"/>
        <v>-10.690686464929001</v>
      </c>
      <c r="X11" s="23">
        <f t="shared" si="2"/>
        <v>-4.6906864649290014</v>
      </c>
      <c r="Y11" s="23">
        <f t="shared" si="2"/>
        <v>-5.6906864649290014</v>
      </c>
      <c r="Z11" s="23">
        <f t="shared" si="2"/>
        <v>-1.6906864649290014</v>
      </c>
      <c r="AA11" s="23"/>
      <c r="AB11" s="23"/>
      <c r="AC11" s="23"/>
      <c r="AD11" s="17"/>
      <c r="AE11" s="124">
        <f>S10</f>
        <v>-2.1885240699587882</v>
      </c>
      <c r="AF11" s="125">
        <f>S11</f>
        <v>17.309313535070999</v>
      </c>
      <c r="AG11" s="125">
        <f>S12</f>
        <v>-1.2823557374168502</v>
      </c>
      <c r="AH11" s="125">
        <f>S13</f>
        <v>5.4662904149301994</v>
      </c>
      <c r="AI11" s="125">
        <f>S14</f>
        <v>11.775102510427871</v>
      </c>
      <c r="AJ11" s="125">
        <f>S15</f>
        <v>13.413822625373001</v>
      </c>
      <c r="AK11" s="125">
        <f>S16</f>
        <v>6.7028659157920032</v>
      </c>
      <c r="AL11" s="125">
        <f>S17</f>
        <v>10.361639908763919</v>
      </c>
      <c r="AM11" s="125">
        <f>S18</f>
        <v>15.642898871414388</v>
      </c>
      <c r="AN11" s="125">
        <f>S19</f>
        <v>124.67500438130526</v>
      </c>
      <c r="AO11" s="125">
        <f>S20</f>
        <v>52.69321486175636</v>
      </c>
      <c r="AP11" s="126">
        <f>S21</f>
        <v>39.619619316567309</v>
      </c>
      <c r="AQ11" s="23"/>
      <c r="AR11" s="23"/>
      <c r="AS11" s="23"/>
      <c r="AT11" s="17"/>
      <c r="AU11" s="23"/>
      <c r="AV11" s="23"/>
      <c r="AW11" s="23"/>
      <c r="AX11" s="17"/>
      <c r="AY11" s="23"/>
      <c r="AZ11" s="23"/>
      <c r="BA11" s="23"/>
      <c r="BB11" s="17"/>
      <c r="BC11" s="23"/>
      <c r="BD11" s="23"/>
      <c r="BE11" s="23"/>
      <c r="BF11" s="17"/>
      <c r="BG11" s="23"/>
      <c r="BH11" s="23"/>
      <c r="BI11" s="23"/>
      <c r="BJ11" s="17"/>
      <c r="BK11" s="23"/>
      <c r="BL11" s="23"/>
      <c r="BM11" s="23"/>
      <c r="BN11" s="17"/>
      <c r="BO11" s="23"/>
      <c r="BP11" s="23"/>
      <c r="BQ11" s="23"/>
      <c r="BR11" s="17"/>
      <c r="BS11" s="17"/>
      <c r="BT11" s="17"/>
      <c r="BU11" s="17"/>
      <c r="BV11" s="17"/>
      <c r="BW11" s="23"/>
      <c r="BX11" s="23"/>
      <c r="BY11" s="23"/>
      <c r="BZ11" s="17"/>
      <c r="CA11" s="17"/>
      <c r="CB11" s="17"/>
      <c r="CC11" s="17"/>
      <c r="CD11" s="17"/>
      <c r="CE11" s="17"/>
      <c r="CF11" s="17"/>
      <c r="CG11" s="17"/>
      <c r="CH11" s="17"/>
    </row>
    <row r="12" spans="1:90" ht="15.75" thickBot="1" x14ac:dyDescent="0.3">
      <c r="A12" s="17"/>
      <c r="B12" s="17"/>
      <c r="C12" s="22">
        <f>K4</f>
        <v>132</v>
      </c>
      <c r="D12" s="23">
        <f>L4</f>
        <v>132</v>
      </c>
      <c r="E12" s="24">
        <f>M4</f>
        <v>144</v>
      </c>
      <c r="F12" s="22">
        <f>K5</f>
        <v>132</v>
      </c>
      <c r="G12" s="23">
        <f>L5</f>
        <v>144</v>
      </c>
      <c r="H12" s="24">
        <f>M5</f>
        <v>132</v>
      </c>
      <c r="I12" s="22">
        <f>K6</f>
        <v>132</v>
      </c>
      <c r="J12" s="23">
        <f>L6</f>
        <v>121</v>
      </c>
      <c r="K12" s="24">
        <f>M6</f>
        <v>132</v>
      </c>
      <c r="L12" s="17"/>
      <c r="M12" s="23"/>
      <c r="N12" s="23">
        <f t="shared" si="0"/>
        <v>133.28235573741685</v>
      </c>
      <c r="O12" s="23"/>
      <c r="P12" s="17"/>
      <c r="Q12" s="23"/>
      <c r="R12" s="120">
        <f t="shared" ref="R12:Z12" si="3">C12-$N$12</f>
        <v>-1.2823557374168502</v>
      </c>
      <c r="S12" s="119">
        <f t="shared" si="3"/>
        <v>-1.2823557374168502</v>
      </c>
      <c r="T12" s="23">
        <f t="shared" si="3"/>
        <v>10.71764426258315</v>
      </c>
      <c r="U12" s="23">
        <f t="shared" si="3"/>
        <v>-1.2823557374168502</v>
      </c>
      <c r="V12" s="23">
        <f t="shared" si="3"/>
        <v>10.71764426258315</v>
      </c>
      <c r="W12" s="23">
        <f t="shared" si="3"/>
        <v>-1.2823557374168502</v>
      </c>
      <c r="X12" s="23">
        <f t="shared" si="3"/>
        <v>-1.2823557374168502</v>
      </c>
      <c r="Y12" s="23">
        <f t="shared" si="3"/>
        <v>-12.28235573741685</v>
      </c>
      <c r="Z12" s="23">
        <f t="shared" si="3"/>
        <v>-1.2823557374168502</v>
      </c>
      <c r="AA12" s="23"/>
      <c r="AB12" s="23"/>
      <c r="AC12" s="23"/>
      <c r="AD12" s="17"/>
      <c r="AE12" s="116">
        <f>T10</f>
        <v>2.8114759300412118</v>
      </c>
      <c r="AF12" s="117">
        <f>T11</f>
        <v>-8.6906864649290014</v>
      </c>
      <c r="AG12" s="117">
        <f>T12</f>
        <v>10.71764426258315</v>
      </c>
      <c r="AH12" s="117">
        <f>T13</f>
        <v>5.4662904149301994</v>
      </c>
      <c r="AI12" s="117">
        <f>T14</f>
        <v>17.775102510427871</v>
      </c>
      <c r="AJ12" s="117">
        <f>T15</f>
        <v>-2.5861773746269989</v>
      </c>
      <c r="AK12" s="117">
        <f>T16</f>
        <v>8.7028659157920032</v>
      </c>
      <c r="AL12" s="117">
        <f>T17</f>
        <v>10.361639908763919</v>
      </c>
      <c r="AM12" s="117">
        <f>T18</f>
        <v>4.6428988714143884</v>
      </c>
      <c r="AN12" s="117">
        <f>T19</f>
        <v>128.67500438130526</v>
      </c>
      <c r="AO12" s="117">
        <f>T20</f>
        <v>39.69321486175636</v>
      </c>
      <c r="AP12" s="118">
        <f>T21</f>
        <v>39.619619316567309</v>
      </c>
      <c r="AQ12" s="23"/>
      <c r="AR12" s="23"/>
      <c r="AS12" s="23"/>
      <c r="AT12" s="17"/>
      <c r="AU12" s="23"/>
      <c r="AV12" s="23"/>
      <c r="AW12" s="23"/>
      <c r="AX12" s="17"/>
      <c r="AY12" s="23"/>
      <c r="AZ12" s="23"/>
      <c r="BA12" s="23"/>
      <c r="BB12" s="17"/>
      <c r="BC12" s="23"/>
      <c r="BD12" s="23"/>
      <c r="BE12" s="23"/>
      <c r="BF12" s="17"/>
      <c r="BG12" s="23"/>
      <c r="BH12" s="23"/>
      <c r="BI12" s="23"/>
      <c r="BJ12" s="17"/>
      <c r="BK12" s="23"/>
      <c r="BL12" s="23"/>
      <c r="BM12" s="23"/>
      <c r="BN12" s="17"/>
      <c r="BO12" s="23"/>
      <c r="BP12" s="23"/>
      <c r="BQ12" s="23"/>
      <c r="BR12" s="17"/>
      <c r="BS12" s="17"/>
      <c r="BT12" s="17"/>
      <c r="BU12" s="17"/>
      <c r="BV12" s="17"/>
      <c r="BW12" s="23"/>
      <c r="BX12" s="23"/>
      <c r="BY12" s="23"/>
      <c r="BZ12" s="17"/>
      <c r="CA12" s="17"/>
      <c r="CB12" s="17"/>
      <c r="CC12" s="17"/>
      <c r="CD12" s="17"/>
      <c r="CE12" s="17"/>
      <c r="CF12" s="17"/>
      <c r="CG12" s="17"/>
      <c r="CH12" s="17"/>
    </row>
    <row r="13" spans="1:90" ht="15.75" thickBot="1" x14ac:dyDescent="0.3">
      <c r="A13" s="17"/>
      <c r="B13" s="17"/>
      <c r="C13" s="22">
        <f>S4</f>
        <v>140</v>
      </c>
      <c r="D13" s="23">
        <f>T4</f>
        <v>140</v>
      </c>
      <c r="E13" s="24">
        <f>U4</f>
        <v>140</v>
      </c>
      <c r="F13" s="22">
        <f>S5</f>
        <v>140</v>
      </c>
      <c r="G13" s="23">
        <f>T5</f>
        <v>128</v>
      </c>
      <c r="H13" s="24">
        <f>U5</f>
        <v>128</v>
      </c>
      <c r="I13" s="22">
        <f>S6</f>
        <v>140</v>
      </c>
      <c r="J13" s="23">
        <f>T6</f>
        <v>128</v>
      </c>
      <c r="K13" s="24">
        <f>U6</f>
        <v>128</v>
      </c>
      <c r="L13" s="17"/>
      <c r="M13" s="23"/>
      <c r="N13" s="23">
        <f t="shared" si="0"/>
        <v>134.5337095850698</v>
      </c>
      <c r="O13" s="23"/>
      <c r="P13" s="17"/>
      <c r="Q13" s="23"/>
      <c r="R13" s="120">
        <f>C13-$N$13</f>
        <v>5.4662904149301994</v>
      </c>
      <c r="S13" s="119">
        <f t="shared" ref="S13:Z13" si="4">D13-$N$13</f>
        <v>5.4662904149301994</v>
      </c>
      <c r="T13" s="23">
        <f t="shared" si="4"/>
        <v>5.4662904149301994</v>
      </c>
      <c r="U13" s="23">
        <f t="shared" si="4"/>
        <v>5.4662904149301994</v>
      </c>
      <c r="V13" s="23">
        <f t="shared" si="4"/>
        <v>-6.5337095850698006</v>
      </c>
      <c r="W13" s="23">
        <f t="shared" si="4"/>
        <v>-6.5337095850698006</v>
      </c>
      <c r="X13" s="23">
        <f t="shared" si="4"/>
        <v>5.4662904149301994</v>
      </c>
      <c r="Y13" s="23">
        <f t="shared" si="4"/>
        <v>-6.5337095850698006</v>
      </c>
      <c r="Z13" s="23">
        <f t="shared" si="4"/>
        <v>-6.5337095850698006</v>
      </c>
      <c r="AA13" s="23"/>
      <c r="AB13" s="23"/>
      <c r="AC13" s="23"/>
      <c r="AD13" s="17"/>
      <c r="AE13" s="116">
        <f>U10</f>
        <v>-5.1885240699587882</v>
      </c>
      <c r="AF13" s="117">
        <f>U11</f>
        <v>5.3093135350709986</v>
      </c>
      <c r="AG13" s="117">
        <f>U12</f>
        <v>-1.2823557374168502</v>
      </c>
      <c r="AH13" s="117">
        <f>U13</f>
        <v>5.4662904149301994</v>
      </c>
      <c r="AI13" s="117">
        <f>U14</f>
        <v>-3.224897489572129</v>
      </c>
      <c r="AJ13" s="117">
        <f>U15</f>
        <v>-12.586177374626999</v>
      </c>
      <c r="AK13" s="117">
        <f>U16</f>
        <v>-8.2971340842079968</v>
      </c>
      <c r="AL13" s="117">
        <f>U17</f>
        <v>-23.638360091236081</v>
      </c>
      <c r="AM13" s="117">
        <f>U18</f>
        <v>-11.357101128585612</v>
      </c>
      <c r="AN13" s="117">
        <f>U19</f>
        <v>2.6750043813052571</v>
      </c>
      <c r="AO13" s="117">
        <f>U20</f>
        <v>-27.30678513824364</v>
      </c>
      <c r="AP13" s="118">
        <f>U21</f>
        <v>1.6196193165673094</v>
      </c>
      <c r="AQ13" s="23"/>
      <c r="AR13" s="23"/>
      <c r="AS13" s="23"/>
      <c r="AT13" s="17"/>
      <c r="AU13" s="23"/>
      <c r="AV13" s="23"/>
      <c r="AW13" s="23"/>
      <c r="AX13" s="17"/>
      <c r="AY13" s="23"/>
      <c r="AZ13" s="23"/>
      <c r="BA13" s="23"/>
      <c r="BB13" s="17"/>
      <c r="BC13" s="23"/>
      <c r="BD13" s="23"/>
      <c r="BE13" s="23"/>
      <c r="BF13" s="17"/>
      <c r="BG13" s="23"/>
      <c r="BH13" s="23"/>
      <c r="BI13" s="23"/>
      <c r="BJ13" s="17"/>
      <c r="BK13" s="23"/>
      <c r="BL13" s="23"/>
      <c r="BM13" s="23"/>
      <c r="BN13" s="17"/>
      <c r="BO13" s="23"/>
      <c r="BP13" s="23"/>
      <c r="BQ13" s="23"/>
      <c r="BR13" s="17"/>
      <c r="BS13" s="17"/>
      <c r="BT13" s="17"/>
      <c r="BU13" s="17"/>
      <c r="BV13" s="17"/>
      <c r="BW13" s="23"/>
      <c r="BX13" s="23"/>
      <c r="BY13" s="23"/>
      <c r="BZ13" s="17"/>
      <c r="CA13" s="17"/>
      <c r="CB13" s="17"/>
      <c r="CC13" s="17"/>
      <c r="CD13" s="17"/>
      <c r="CE13" s="17"/>
      <c r="CF13" s="17"/>
      <c r="CG13" s="17"/>
      <c r="CH13" s="17"/>
    </row>
    <row r="14" spans="1:90" ht="15.75" thickBot="1" x14ac:dyDescent="0.3">
      <c r="A14" s="17"/>
      <c r="B14" s="17"/>
      <c r="C14" s="22">
        <f>W4</f>
        <v>144</v>
      </c>
      <c r="D14" s="23">
        <f>X4</f>
        <v>158</v>
      </c>
      <c r="E14" s="24">
        <f>Y4</f>
        <v>164</v>
      </c>
      <c r="F14" s="22">
        <f>W5</f>
        <v>143</v>
      </c>
      <c r="G14" s="23">
        <f>X5</f>
        <v>143</v>
      </c>
      <c r="H14" s="24">
        <f>Y5</f>
        <v>153</v>
      </c>
      <c r="I14" s="22">
        <f>W6</f>
        <v>133</v>
      </c>
      <c r="J14" s="23">
        <f>X6</f>
        <v>133</v>
      </c>
      <c r="K14" s="24">
        <f>Y6</f>
        <v>148</v>
      </c>
      <c r="L14" s="17"/>
      <c r="M14" s="23"/>
      <c r="N14" s="23">
        <f t="shared" si="0"/>
        <v>146.22489748957213</v>
      </c>
      <c r="O14" s="23"/>
      <c r="P14" s="17"/>
      <c r="Q14" s="23"/>
      <c r="R14" s="120">
        <f t="shared" ref="R14:Z14" si="5">C14-$N$14</f>
        <v>-2.224897489572129</v>
      </c>
      <c r="S14" s="119">
        <f t="shared" si="5"/>
        <v>11.775102510427871</v>
      </c>
      <c r="T14" s="23">
        <f t="shared" si="5"/>
        <v>17.775102510427871</v>
      </c>
      <c r="U14" s="23">
        <f t="shared" si="5"/>
        <v>-3.224897489572129</v>
      </c>
      <c r="V14" s="23">
        <f t="shared" si="5"/>
        <v>-3.224897489572129</v>
      </c>
      <c r="W14" s="23">
        <f t="shared" si="5"/>
        <v>6.775102510427871</v>
      </c>
      <c r="X14" s="23">
        <f t="shared" si="5"/>
        <v>-13.224897489572129</v>
      </c>
      <c r="Y14" s="23">
        <f t="shared" si="5"/>
        <v>-13.224897489572129</v>
      </c>
      <c r="Z14" s="23">
        <f t="shared" si="5"/>
        <v>1.775102510427871</v>
      </c>
      <c r="AE14" s="116">
        <f>V10</f>
        <v>4.8114759300412118</v>
      </c>
      <c r="AF14" s="117">
        <f>V11</f>
        <v>14.309313535070999</v>
      </c>
      <c r="AG14" s="117">
        <f>V12</f>
        <v>10.71764426258315</v>
      </c>
      <c r="AH14" s="117">
        <f>V13</f>
        <v>-6.5337095850698006</v>
      </c>
      <c r="AI14" s="117">
        <f>V14</f>
        <v>-3.224897489572129</v>
      </c>
      <c r="AJ14" s="117">
        <f>V15</f>
        <v>2.4138226253730011</v>
      </c>
      <c r="AK14" s="117">
        <f>V16</f>
        <v>-1.2971340842079968</v>
      </c>
      <c r="AL14" s="117">
        <f>V17</f>
        <v>-3.6383600912360805</v>
      </c>
      <c r="AM14" s="117">
        <f>V18</f>
        <v>-0.3571011285856116</v>
      </c>
      <c r="AN14" s="117">
        <f>V19</f>
        <v>25.675004381305257</v>
      </c>
      <c r="AO14" s="117">
        <f>V20</f>
        <v>-0.30678513824364018</v>
      </c>
      <c r="AP14" s="118">
        <f>V21</f>
        <v>-52.380380683432691</v>
      </c>
      <c r="AQ14" s="23"/>
      <c r="AR14" s="23"/>
      <c r="AS14" s="23"/>
      <c r="AT14" s="17"/>
      <c r="AU14" s="23"/>
      <c r="AV14" s="23"/>
      <c r="AW14" s="23"/>
      <c r="AX14" s="17"/>
      <c r="AY14" s="23"/>
      <c r="AZ14" s="23"/>
      <c r="BA14" s="23"/>
      <c r="BB14" s="17"/>
      <c r="BC14" s="23"/>
      <c r="BD14" s="23"/>
      <c r="BE14" s="23"/>
      <c r="BF14" s="17"/>
      <c r="BG14" s="23"/>
      <c r="BH14" s="23"/>
      <c r="BI14" s="23"/>
      <c r="BJ14" s="17"/>
      <c r="BK14" s="23"/>
      <c r="BL14" s="23"/>
      <c r="BM14" s="23"/>
      <c r="BN14" s="17"/>
      <c r="BO14" s="23"/>
      <c r="BP14" s="23"/>
      <c r="BQ14" s="23"/>
      <c r="BR14" s="17"/>
      <c r="BS14" s="17"/>
      <c r="BT14" s="17"/>
      <c r="BU14" s="17"/>
      <c r="BV14" s="17"/>
      <c r="BW14" s="23"/>
      <c r="BX14" s="23"/>
      <c r="BY14" s="23"/>
      <c r="BZ14" s="17"/>
      <c r="CA14" s="17"/>
      <c r="CB14" s="17"/>
      <c r="CC14" s="17"/>
      <c r="CD14" s="17"/>
      <c r="CE14" s="17"/>
      <c r="CF14" s="17"/>
      <c r="CG14" s="17"/>
      <c r="CH14" s="17"/>
    </row>
    <row r="15" spans="1:90" ht="15.75" thickBot="1" x14ac:dyDescent="0.3">
      <c r="A15" s="17"/>
      <c r="B15" s="17"/>
      <c r="C15" s="22">
        <f>AE4</f>
        <v>134</v>
      </c>
      <c r="D15" s="23">
        <f>AF4</f>
        <v>144</v>
      </c>
      <c r="E15" s="24">
        <f>AG4</f>
        <v>128</v>
      </c>
      <c r="F15" s="22">
        <f>AE5</f>
        <v>118</v>
      </c>
      <c r="G15" s="23">
        <f>AF5</f>
        <v>133</v>
      </c>
      <c r="H15" s="24">
        <f>AG5</f>
        <v>135</v>
      </c>
      <c r="I15" s="22">
        <f>AE6</f>
        <v>127</v>
      </c>
      <c r="J15" s="23">
        <f>AF6</f>
        <v>124</v>
      </c>
      <c r="K15" s="24">
        <f>AG6</f>
        <v>134</v>
      </c>
      <c r="L15" s="17"/>
      <c r="M15" s="23"/>
      <c r="N15" s="23">
        <f t="shared" si="0"/>
        <v>130.586177374627</v>
      </c>
      <c r="O15" s="23"/>
      <c r="P15" s="17"/>
      <c r="Q15" s="23"/>
      <c r="R15" s="120">
        <f t="shared" ref="R15:Z15" si="6">C15-$N$15</f>
        <v>3.4138226253730011</v>
      </c>
      <c r="S15" s="119">
        <f t="shared" si="6"/>
        <v>13.413822625373001</v>
      </c>
      <c r="T15" s="23">
        <f t="shared" si="6"/>
        <v>-2.5861773746269989</v>
      </c>
      <c r="U15" s="23">
        <f t="shared" si="6"/>
        <v>-12.586177374626999</v>
      </c>
      <c r="V15" s="23">
        <f t="shared" si="6"/>
        <v>2.4138226253730011</v>
      </c>
      <c r="W15" s="23">
        <f t="shared" si="6"/>
        <v>4.4138226253730011</v>
      </c>
      <c r="X15" s="23">
        <f t="shared" si="6"/>
        <v>-3.5861773746269989</v>
      </c>
      <c r="Y15" s="23">
        <f t="shared" si="6"/>
        <v>-6.5861773746269989</v>
      </c>
      <c r="Z15" s="23">
        <f t="shared" si="6"/>
        <v>3.4138226253730011</v>
      </c>
      <c r="AA15" s="23"/>
      <c r="AB15" s="23"/>
      <c r="AC15" s="23"/>
      <c r="AD15" s="17"/>
      <c r="AE15" s="116">
        <f>W10</f>
        <v>2.8114759300412118</v>
      </c>
      <c r="AF15" s="117">
        <f>W11</f>
        <v>-10.690686464929001</v>
      </c>
      <c r="AG15" s="117">
        <f>W12</f>
        <v>-1.2823557374168502</v>
      </c>
      <c r="AH15" s="117">
        <f>W13</f>
        <v>-6.5337095850698006</v>
      </c>
      <c r="AI15" s="117">
        <f>W14</f>
        <v>6.775102510427871</v>
      </c>
      <c r="AJ15" s="117">
        <f>W15</f>
        <v>4.4138226253730011</v>
      </c>
      <c r="AK15" s="117">
        <f>W16</f>
        <v>1.7028659157920032</v>
      </c>
      <c r="AL15" s="117">
        <f>W17</f>
        <v>10.361639908763919</v>
      </c>
      <c r="AM15" s="117">
        <f>W18</f>
        <v>0.6428988714143884</v>
      </c>
      <c r="AN15" s="117">
        <f>W19</f>
        <v>90.675004381305257</v>
      </c>
      <c r="AO15" s="117">
        <f>W20</f>
        <v>26.69321486175636</v>
      </c>
      <c r="AP15" s="118">
        <f>W21</f>
        <v>21.619619316567309</v>
      </c>
      <c r="AQ15" s="23"/>
      <c r="AR15" s="23"/>
      <c r="AS15" s="23"/>
      <c r="AT15" s="17"/>
      <c r="AU15" s="23"/>
      <c r="AV15" s="23"/>
      <c r="AW15" s="23"/>
      <c r="AX15" s="17"/>
      <c r="AY15" s="23"/>
      <c r="AZ15" s="23"/>
      <c r="BA15" s="23"/>
      <c r="BB15" s="17"/>
      <c r="BC15" s="23"/>
      <c r="BD15" s="23"/>
      <c r="BE15" s="23"/>
      <c r="BF15" s="17"/>
      <c r="BG15" s="23"/>
      <c r="BH15" s="23"/>
      <c r="BI15" s="23"/>
      <c r="BJ15" s="17"/>
      <c r="BK15" s="23"/>
      <c r="BL15" s="23"/>
      <c r="BM15" s="23"/>
      <c r="BN15" s="17"/>
      <c r="BO15" s="23"/>
      <c r="BP15" s="23"/>
      <c r="BQ15" s="23"/>
      <c r="BR15" s="17"/>
      <c r="BS15" s="17"/>
      <c r="BT15" s="17"/>
      <c r="BU15" s="17"/>
      <c r="BV15" s="17"/>
      <c r="BW15" s="23"/>
      <c r="BX15" s="23"/>
      <c r="BY15" s="23"/>
      <c r="BZ15" s="17"/>
      <c r="CA15" s="17"/>
      <c r="CB15" s="17"/>
      <c r="CC15" s="17"/>
      <c r="CD15" s="17"/>
      <c r="CE15" s="17"/>
      <c r="CF15" s="17"/>
      <c r="CG15" s="17"/>
      <c r="CH15" s="17"/>
    </row>
    <row r="16" spans="1:90" ht="15.75" thickBot="1" x14ac:dyDescent="0.3">
      <c r="A16" s="17"/>
      <c r="B16" s="17"/>
      <c r="C16" s="22">
        <f>AM4</f>
        <v>102</v>
      </c>
      <c r="D16" s="23">
        <f>AN4</f>
        <v>111</v>
      </c>
      <c r="E16" s="24">
        <f>AO4</f>
        <v>113</v>
      </c>
      <c r="F16" s="22">
        <f>AM5</f>
        <v>96</v>
      </c>
      <c r="G16" s="23">
        <f>AN5</f>
        <v>103</v>
      </c>
      <c r="H16" s="24">
        <f>AO5</f>
        <v>106</v>
      </c>
      <c r="I16" s="22">
        <f>AM6</f>
        <v>103</v>
      </c>
      <c r="J16" s="23">
        <f>AN6</f>
        <v>97</v>
      </c>
      <c r="K16" s="24">
        <f>AO6</f>
        <v>109</v>
      </c>
      <c r="L16" s="17"/>
      <c r="M16" s="23"/>
      <c r="N16" s="23">
        <f t="shared" si="0"/>
        <v>104.297134084208</v>
      </c>
      <c r="O16" s="23"/>
      <c r="P16" s="17"/>
      <c r="Q16" s="23"/>
      <c r="R16" s="120">
        <f t="shared" ref="R16:Z16" si="7">C16-$N$16</f>
        <v>-2.2971340842079968</v>
      </c>
      <c r="S16" s="119">
        <f t="shared" si="7"/>
        <v>6.7028659157920032</v>
      </c>
      <c r="T16" s="23">
        <f t="shared" si="7"/>
        <v>8.7028659157920032</v>
      </c>
      <c r="U16" s="23">
        <f t="shared" si="7"/>
        <v>-8.2971340842079968</v>
      </c>
      <c r="V16" s="23">
        <f t="shared" si="7"/>
        <v>-1.2971340842079968</v>
      </c>
      <c r="W16" s="23">
        <f t="shared" si="7"/>
        <v>1.7028659157920032</v>
      </c>
      <c r="X16" s="23">
        <f t="shared" si="7"/>
        <v>-1.2971340842079968</v>
      </c>
      <c r="Y16" s="23">
        <f t="shared" si="7"/>
        <v>-7.2971340842079968</v>
      </c>
      <c r="Z16" s="23">
        <f t="shared" si="7"/>
        <v>4.7028659157920032</v>
      </c>
      <c r="AA16" s="23"/>
      <c r="AB16" s="23"/>
      <c r="AC16" s="23"/>
      <c r="AD16" s="17"/>
      <c r="AE16" s="116">
        <f>X10</f>
        <v>3.8114759300412118</v>
      </c>
      <c r="AF16" s="117">
        <f>X11</f>
        <v>-4.6906864649290014</v>
      </c>
      <c r="AG16" s="117">
        <f>X12</f>
        <v>-1.2823557374168502</v>
      </c>
      <c r="AH16" s="117">
        <f>X13</f>
        <v>5.4662904149301994</v>
      </c>
      <c r="AI16" s="117">
        <f>X14</f>
        <v>-13.224897489572129</v>
      </c>
      <c r="AJ16" s="117">
        <f>X15</f>
        <v>-3.5861773746269989</v>
      </c>
      <c r="AK16" s="117">
        <f>X16</f>
        <v>-1.2971340842079968</v>
      </c>
      <c r="AL16" s="117">
        <f>X17</f>
        <v>10.361639908763919</v>
      </c>
      <c r="AM16" s="117">
        <f>X18</f>
        <v>-2.3571011285856116</v>
      </c>
      <c r="AN16" s="117">
        <f>X19</f>
        <v>-276.32499561869474</v>
      </c>
      <c r="AO16" s="117">
        <f>X20</f>
        <v>-54.30678513824364</v>
      </c>
      <c r="AP16" s="118">
        <f>X21</f>
        <v>-33.380380683432691</v>
      </c>
      <c r="AQ16" s="23"/>
      <c r="AR16" s="23"/>
      <c r="AS16" s="23"/>
      <c r="AT16" s="17"/>
      <c r="AU16" s="23"/>
      <c r="AV16" s="23"/>
      <c r="AW16" s="23"/>
      <c r="AX16" s="17"/>
      <c r="AY16" s="23"/>
      <c r="AZ16" s="23"/>
      <c r="BA16" s="23"/>
      <c r="BB16" s="17"/>
      <c r="BC16" s="23"/>
      <c r="BD16" s="23"/>
      <c r="BE16" s="23"/>
      <c r="BF16" s="17"/>
      <c r="BG16" s="23"/>
      <c r="BH16" s="23"/>
      <c r="BI16" s="23"/>
      <c r="BJ16" s="17"/>
      <c r="BK16" s="23"/>
      <c r="BL16" s="23"/>
      <c r="BM16" s="23"/>
      <c r="BN16" s="17"/>
      <c r="BO16" s="23"/>
      <c r="BP16" s="23"/>
      <c r="BQ16" s="23"/>
      <c r="BR16" s="17"/>
      <c r="BS16" s="17"/>
      <c r="BT16" s="17"/>
      <c r="BU16" s="17"/>
      <c r="BV16" s="17"/>
      <c r="BW16" s="23"/>
      <c r="BX16" s="23"/>
      <c r="BY16" s="23"/>
      <c r="BZ16" s="17"/>
      <c r="CA16" s="17"/>
      <c r="CB16" s="17"/>
      <c r="CC16" s="17"/>
      <c r="CD16" s="17"/>
      <c r="CE16" s="17"/>
      <c r="CF16" s="17"/>
      <c r="CG16" s="17"/>
      <c r="CH16" s="17"/>
    </row>
    <row r="17" spans="1:151" ht="15.75" thickBot="1" x14ac:dyDescent="0.3">
      <c r="A17" s="17"/>
      <c r="B17" s="17"/>
      <c r="C17" s="22">
        <f>AQ4</f>
        <v>147</v>
      </c>
      <c r="D17" s="23">
        <f>AR4</f>
        <v>147</v>
      </c>
      <c r="E17" s="24">
        <f>AS4</f>
        <v>147</v>
      </c>
      <c r="F17" s="22">
        <f>AQ5</f>
        <v>113</v>
      </c>
      <c r="G17" s="23">
        <f>AR5</f>
        <v>133</v>
      </c>
      <c r="H17" s="24">
        <f>AS5</f>
        <v>147</v>
      </c>
      <c r="I17" s="22">
        <f>AQ6</f>
        <v>147</v>
      </c>
      <c r="J17" s="23">
        <f>AR6</f>
        <v>133</v>
      </c>
      <c r="K17" s="24">
        <f>AS6</f>
        <v>121</v>
      </c>
      <c r="L17" s="17"/>
      <c r="M17" s="23"/>
      <c r="N17" s="23">
        <f t="shared" si="0"/>
        <v>136.63836009123608</v>
      </c>
      <c r="O17" s="23"/>
      <c r="P17" s="17"/>
      <c r="Q17" s="23"/>
      <c r="R17" s="120">
        <f t="shared" ref="R17:Z17" si="8">C17-$N$17</f>
        <v>10.361639908763919</v>
      </c>
      <c r="S17" s="119">
        <f t="shared" si="8"/>
        <v>10.361639908763919</v>
      </c>
      <c r="T17" s="23">
        <f t="shared" si="8"/>
        <v>10.361639908763919</v>
      </c>
      <c r="U17" s="23">
        <f t="shared" si="8"/>
        <v>-23.638360091236081</v>
      </c>
      <c r="V17" s="23">
        <f t="shared" si="8"/>
        <v>-3.6383600912360805</v>
      </c>
      <c r="W17" s="23">
        <f t="shared" si="8"/>
        <v>10.361639908763919</v>
      </c>
      <c r="X17" s="23">
        <f t="shared" si="8"/>
        <v>10.361639908763919</v>
      </c>
      <c r="Y17" s="23">
        <f t="shared" si="8"/>
        <v>-3.6383600912360805</v>
      </c>
      <c r="Z17" s="23">
        <f t="shared" si="8"/>
        <v>-15.638360091236081</v>
      </c>
      <c r="AA17" s="23"/>
      <c r="AB17" s="23"/>
      <c r="AC17" s="23"/>
      <c r="AD17" s="17"/>
      <c r="AE17" s="116">
        <f>Y10</f>
        <v>-4.1885240699587882</v>
      </c>
      <c r="AF17" s="117">
        <f>Y11</f>
        <v>-5.6906864649290014</v>
      </c>
      <c r="AG17" s="117">
        <f>Y12</f>
        <v>-12.28235573741685</v>
      </c>
      <c r="AH17" s="117">
        <f>Y13</f>
        <v>-6.5337095850698006</v>
      </c>
      <c r="AI17" s="117">
        <f>Y14</f>
        <v>-13.224897489572129</v>
      </c>
      <c r="AJ17" s="117">
        <f>Y15</f>
        <v>-6.5861773746269989</v>
      </c>
      <c r="AK17" s="117">
        <f>Y16</f>
        <v>-7.2971340842079968</v>
      </c>
      <c r="AL17" s="117">
        <f>Y17</f>
        <v>-3.6383600912360805</v>
      </c>
      <c r="AM17" s="117">
        <f>Y18</f>
        <v>-1.3571011285856116</v>
      </c>
      <c r="AN17" s="117">
        <f>Y19</f>
        <v>-71.324995618694743</v>
      </c>
      <c r="AO17" s="117">
        <f>Y20</f>
        <v>-40.30678513824364</v>
      </c>
      <c r="AP17" s="118">
        <f>Y21</f>
        <v>-33.380380683432691</v>
      </c>
      <c r="AQ17" s="23"/>
      <c r="AR17" s="23"/>
      <c r="AS17" s="23"/>
      <c r="AT17" s="17"/>
      <c r="AU17" s="23"/>
      <c r="AV17" s="23"/>
      <c r="AW17" s="23"/>
      <c r="AX17" s="17"/>
      <c r="AY17" s="23"/>
      <c r="AZ17" s="23"/>
      <c r="BA17" s="23"/>
      <c r="BB17" s="17"/>
      <c r="BC17" s="23"/>
      <c r="BD17" s="23"/>
      <c r="BE17" s="23"/>
      <c r="BF17" s="17"/>
      <c r="BG17" s="23"/>
      <c r="BH17" s="23"/>
      <c r="BI17" s="23"/>
      <c r="BJ17" s="17"/>
      <c r="BK17" s="23"/>
      <c r="BL17" s="23"/>
      <c r="BM17" s="23"/>
      <c r="BN17" s="17"/>
      <c r="BO17" s="23"/>
      <c r="BP17" s="23"/>
      <c r="BQ17" s="23"/>
      <c r="BR17" s="17"/>
      <c r="BS17" s="17"/>
      <c r="BT17" s="17"/>
      <c r="BU17" s="17"/>
      <c r="BV17" s="17"/>
      <c r="BW17" s="23"/>
      <c r="BX17" s="23"/>
      <c r="BY17" s="23"/>
      <c r="BZ17" s="17"/>
      <c r="CA17" s="17"/>
      <c r="CB17" s="17"/>
      <c r="CC17" s="17"/>
      <c r="CD17" s="17"/>
      <c r="CE17" s="17"/>
      <c r="CF17" s="17"/>
      <c r="CG17" s="17"/>
      <c r="CH17" s="17"/>
    </row>
    <row r="18" spans="1:151" ht="15.75" thickBot="1" x14ac:dyDescent="0.3">
      <c r="A18" s="17"/>
      <c r="B18" s="17"/>
      <c r="C18" s="22">
        <f>AU4</f>
        <v>128</v>
      </c>
      <c r="D18" s="23">
        <f>AV4</f>
        <v>152</v>
      </c>
      <c r="E18" s="24">
        <f>AW4</f>
        <v>141</v>
      </c>
      <c r="F18" s="22">
        <f>AU5</f>
        <v>125</v>
      </c>
      <c r="G18" s="23">
        <f>AV5</f>
        <v>136</v>
      </c>
      <c r="H18" s="24">
        <f>AW5</f>
        <v>137</v>
      </c>
      <c r="I18" s="22">
        <f>AU6</f>
        <v>134</v>
      </c>
      <c r="J18" s="23">
        <f>AV6</f>
        <v>135</v>
      </c>
      <c r="K18" s="24">
        <f>AW6</f>
        <v>141</v>
      </c>
      <c r="L18" s="17"/>
      <c r="M18" s="23"/>
      <c r="N18" s="23">
        <f t="shared" si="0"/>
        <v>136.35710112858561</v>
      </c>
      <c r="O18" s="23"/>
      <c r="P18" s="17"/>
      <c r="Q18" s="23"/>
      <c r="R18" s="120">
        <f t="shared" ref="R18:Z18" si="9">C18-$N$18</f>
        <v>-8.3571011285856116</v>
      </c>
      <c r="S18" s="119">
        <f t="shared" si="9"/>
        <v>15.642898871414388</v>
      </c>
      <c r="T18" s="23">
        <f t="shared" si="9"/>
        <v>4.6428988714143884</v>
      </c>
      <c r="U18" s="23">
        <f t="shared" si="9"/>
        <v>-11.357101128585612</v>
      </c>
      <c r="V18" s="23">
        <f t="shared" si="9"/>
        <v>-0.3571011285856116</v>
      </c>
      <c r="W18" s="23">
        <f t="shared" si="9"/>
        <v>0.6428988714143884</v>
      </c>
      <c r="X18" s="23">
        <f t="shared" si="9"/>
        <v>-2.3571011285856116</v>
      </c>
      <c r="Y18" s="23">
        <f t="shared" si="9"/>
        <v>-1.3571011285856116</v>
      </c>
      <c r="Z18" s="23">
        <f t="shared" si="9"/>
        <v>4.6428988714143884</v>
      </c>
      <c r="AA18" s="23"/>
      <c r="AB18" s="23"/>
      <c r="AC18" s="23"/>
      <c r="AD18" s="17"/>
      <c r="AE18" s="116">
        <f>Z10</f>
        <v>1.8114759300412118</v>
      </c>
      <c r="AF18" s="117">
        <f>Z11</f>
        <v>-1.6906864649290014</v>
      </c>
      <c r="AG18" s="117">
        <f>Z12</f>
        <v>-1.2823557374168502</v>
      </c>
      <c r="AH18" s="117">
        <f>Z13</f>
        <v>-6.5337095850698006</v>
      </c>
      <c r="AI18" s="117">
        <f>Z14</f>
        <v>1.775102510427871</v>
      </c>
      <c r="AJ18" s="117">
        <f>Z15</f>
        <v>3.4138226253730011</v>
      </c>
      <c r="AK18" s="117">
        <f>Z16</f>
        <v>4.7028659157920032</v>
      </c>
      <c r="AL18" s="117">
        <f>Z17</f>
        <v>-15.638360091236081</v>
      </c>
      <c r="AM18" s="117">
        <f>Z18</f>
        <v>4.6428988714143884</v>
      </c>
      <c r="AN18" s="117">
        <f>Z19</f>
        <v>43.675004381305257</v>
      </c>
      <c r="AO18" s="117">
        <f>Z20</f>
        <v>13.69321486175636</v>
      </c>
      <c r="AP18" s="118">
        <f>Z21</f>
        <v>39.619619316567309</v>
      </c>
      <c r="AQ18" s="23"/>
      <c r="AR18" s="23"/>
      <c r="AS18" s="23"/>
      <c r="AT18" s="17"/>
      <c r="AU18" s="23"/>
      <c r="AV18" s="23"/>
      <c r="AW18" s="23"/>
      <c r="AX18" s="17"/>
      <c r="AY18" s="23"/>
      <c r="AZ18" s="23"/>
      <c r="BA18" s="23"/>
      <c r="BB18" s="17"/>
      <c r="BC18" s="23"/>
      <c r="BD18" s="23"/>
      <c r="BE18" s="23"/>
      <c r="BF18" s="17"/>
      <c r="BG18" s="23"/>
      <c r="BH18" s="23"/>
      <c r="BI18" s="23"/>
      <c r="BJ18" s="17"/>
      <c r="BK18" s="23"/>
      <c r="BL18" s="23"/>
      <c r="BM18" s="23"/>
      <c r="BN18" s="17"/>
      <c r="BO18" s="23"/>
      <c r="BP18" s="23"/>
      <c r="BQ18" s="23"/>
      <c r="BR18" s="17"/>
      <c r="BS18" s="17"/>
      <c r="BT18" s="17"/>
      <c r="BU18" s="17"/>
      <c r="BV18" s="17"/>
      <c r="BW18" s="23"/>
      <c r="BX18" s="23"/>
      <c r="BY18" s="23"/>
      <c r="BZ18" s="17"/>
      <c r="CA18" s="17"/>
      <c r="CB18" s="17"/>
      <c r="CC18" s="17"/>
      <c r="CD18" s="17"/>
      <c r="CE18" s="17"/>
      <c r="CF18" s="17"/>
      <c r="CG18" s="17"/>
      <c r="CH18" s="17"/>
    </row>
    <row r="19" spans="1:151" x14ac:dyDescent="0.25">
      <c r="A19" s="17"/>
      <c r="B19" s="17"/>
      <c r="C19" s="22">
        <f>BO4</f>
        <v>673</v>
      </c>
      <c r="D19" s="23">
        <f>BP4</f>
        <v>736</v>
      </c>
      <c r="E19" s="24">
        <f>BQ4</f>
        <v>740</v>
      </c>
      <c r="F19" s="22">
        <f>BO5</f>
        <v>614</v>
      </c>
      <c r="G19" s="23">
        <f>BP5</f>
        <v>637</v>
      </c>
      <c r="H19" s="24">
        <f>BQ5</f>
        <v>702</v>
      </c>
      <c r="I19" s="22">
        <f>BO6</f>
        <v>335</v>
      </c>
      <c r="J19" s="23">
        <f>BP6</f>
        <v>540</v>
      </c>
      <c r="K19" s="24">
        <f>BQ6</f>
        <v>655</v>
      </c>
      <c r="L19" s="17"/>
      <c r="M19" s="23"/>
      <c r="N19" s="23">
        <f t="shared" si="0"/>
        <v>611.32499561869474</v>
      </c>
      <c r="O19" s="23"/>
      <c r="P19" s="17"/>
      <c r="Q19" s="23"/>
      <c r="R19" s="120">
        <f t="shared" ref="R19:Z19" si="10">C19-$N$19</f>
        <v>61.675004381305257</v>
      </c>
      <c r="S19" s="119">
        <f t="shared" si="10"/>
        <v>124.67500438130526</v>
      </c>
      <c r="T19" s="23">
        <f t="shared" si="10"/>
        <v>128.67500438130526</v>
      </c>
      <c r="U19" s="23">
        <f t="shared" si="10"/>
        <v>2.6750043813052571</v>
      </c>
      <c r="V19" s="23">
        <f t="shared" si="10"/>
        <v>25.675004381305257</v>
      </c>
      <c r="W19" s="23">
        <f t="shared" si="10"/>
        <v>90.675004381305257</v>
      </c>
      <c r="X19" s="23">
        <f t="shared" si="10"/>
        <v>-276.32499561869474</v>
      </c>
      <c r="Y19" s="23">
        <f t="shared" si="10"/>
        <v>-71.324995618694743</v>
      </c>
      <c r="Z19" s="23">
        <f t="shared" si="10"/>
        <v>43.675004381305257</v>
      </c>
      <c r="AA19" s="23"/>
      <c r="AB19" s="23"/>
      <c r="AC19" s="23"/>
      <c r="AD19" s="17"/>
      <c r="AE19" s="17"/>
      <c r="AF19" s="17"/>
      <c r="AG19" s="23"/>
      <c r="AH19" s="17"/>
      <c r="AI19" s="23"/>
      <c r="AJ19" s="23"/>
      <c r="AK19" s="23"/>
      <c r="AL19" s="17"/>
      <c r="AM19" s="23"/>
      <c r="AN19" s="23"/>
      <c r="AO19" s="23"/>
      <c r="AP19" s="17"/>
      <c r="AQ19" s="23"/>
      <c r="AR19" s="23"/>
      <c r="AS19" s="23"/>
      <c r="AT19" s="17"/>
      <c r="AU19" s="23"/>
      <c r="AV19" s="23"/>
      <c r="AW19" s="23"/>
      <c r="AX19" s="17"/>
      <c r="AY19" s="23"/>
      <c r="AZ19" s="23"/>
      <c r="BA19" s="23"/>
      <c r="BB19" s="17"/>
      <c r="BC19" s="23"/>
      <c r="BD19" s="23"/>
      <c r="BE19" s="23"/>
      <c r="BF19" s="17"/>
      <c r="BG19" s="23"/>
      <c r="BH19" s="23"/>
      <c r="BI19" s="23"/>
      <c r="BJ19" s="17"/>
      <c r="BK19" s="23"/>
      <c r="BL19" s="23"/>
      <c r="BM19" s="23"/>
      <c r="BN19" s="17"/>
      <c r="BO19" s="23"/>
      <c r="BP19" s="23"/>
      <c r="BQ19" s="23"/>
      <c r="BR19" s="17"/>
      <c r="BS19" s="17"/>
      <c r="BT19" s="17"/>
      <c r="BU19" s="17"/>
      <c r="BV19" s="17"/>
      <c r="BW19" s="23"/>
      <c r="BX19" s="23"/>
      <c r="BY19" s="23"/>
      <c r="BZ19" s="17"/>
      <c r="CA19" s="17"/>
      <c r="CB19" s="17"/>
      <c r="CC19" s="17"/>
      <c r="CD19" s="17"/>
      <c r="CE19" s="17"/>
      <c r="CF19" s="17"/>
      <c r="CG19" s="17"/>
      <c r="CH19" s="17"/>
    </row>
    <row r="20" spans="1:151" x14ac:dyDescent="0.25">
      <c r="A20" s="17"/>
      <c r="B20" s="17"/>
      <c r="C20" s="22">
        <f>BS4</f>
        <v>519</v>
      </c>
      <c r="D20" s="23">
        <f>BT4</f>
        <v>572</v>
      </c>
      <c r="E20" s="24">
        <f>BU4</f>
        <v>559</v>
      </c>
      <c r="F20" s="22">
        <f>BS5</f>
        <v>492</v>
      </c>
      <c r="G20" s="23">
        <f>BT5</f>
        <v>519</v>
      </c>
      <c r="H20" s="24">
        <f>BU5</f>
        <v>546</v>
      </c>
      <c r="I20" s="22">
        <f>BS6</f>
        <v>465</v>
      </c>
      <c r="J20" s="23">
        <f>BT6</f>
        <v>479</v>
      </c>
      <c r="K20" s="24">
        <f>BU6</f>
        <v>533</v>
      </c>
      <c r="L20" s="17"/>
      <c r="M20" s="23"/>
      <c r="N20" s="23">
        <f t="shared" si="0"/>
        <v>519.30678513824364</v>
      </c>
      <c r="O20" s="23"/>
      <c r="P20" s="17"/>
      <c r="Q20" s="23"/>
      <c r="R20" s="120">
        <f t="shared" ref="R20:Z20" si="11">C20-$N$20</f>
        <v>-0.30678513824364018</v>
      </c>
      <c r="S20" s="119">
        <f t="shared" si="11"/>
        <v>52.69321486175636</v>
      </c>
      <c r="T20" s="23">
        <f t="shared" si="11"/>
        <v>39.69321486175636</v>
      </c>
      <c r="U20" s="23">
        <f t="shared" si="11"/>
        <v>-27.30678513824364</v>
      </c>
      <c r="V20" s="23">
        <f t="shared" si="11"/>
        <v>-0.30678513824364018</v>
      </c>
      <c r="W20" s="23">
        <f t="shared" si="11"/>
        <v>26.69321486175636</v>
      </c>
      <c r="X20" s="23">
        <f t="shared" si="11"/>
        <v>-54.30678513824364</v>
      </c>
      <c r="Y20" s="23">
        <f t="shared" si="11"/>
        <v>-40.30678513824364</v>
      </c>
      <c r="Z20" s="23">
        <f t="shared" si="11"/>
        <v>13.69321486175636</v>
      </c>
      <c r="AA20" s="23"/>
      <c r="AB20" s="23"/>
      <c r="AC20" s="23"/>
      <c r="AD20" s="17"/>
      <c r="AE20" s="23"/>
      <c r="AF20" s="17"/>
      <c r="AG20" s="17"/>
      <c r="AH20" s="17"/>
      <c r="AI20" s="23"/>
      <c r="AJ20" s="17"/>
      <c r="AK20" s="23"/>
      <c r="AL20" s="23"/>
      <c r="AM20" s="23"/>
      <c r="AN20" s="17"/>
      <c r="AO20" s="23"/>
      <c r="AP20" s="23"/>
      <c r="AQ20" s="23"/>
      <c r="AR20" s="23"/>
      <c r="AS20" s="23"/>
      <c r="AT20" s="17"/>
      <c r="AU20" s="23"/>
      <c r="AV20" s="23"/>
      <c r="AW20" s="23"/>
      <c r="AX20" s="17"/>
      <c r="AY20" s="23"/>
      <c r="AZ20" s="23"/>
      <c r="BA20" s="23"/>
      <c r="BB20" s="17"/>
      <c r="BC20" s="23"/>
      <c r="BD20" s="23"/>
      <c r="BE20" s="23"/>
      <c r="BF20" s="17"/>
      <c r="BG20" s="23"/>
      <c r="BH20" s="23"/>
      <c r="BI20" s="23"/>
      <c r="BJ20" s="17"/>
      <c r="BK20" s="23"/>
      <c r="BL20" s="23"/>
      <c r="BM20" s="23"/>
      <c r="BN20" s="17"/>
      <c r="BO20" s="23"/>
      <c r="BP20" s="23"/>
      <c r="BQ20" s="23"/>
      <c r="BR20" s="17"/>
      <c r="BS20" s="17"/>
      <c r="BT20" s="17"/>
      <c r="BU20" s="17"/>
      <c r="BV20" s="17"/>
      <c r="BW20" s="23"/>
      <c r="BX20" s="23"/>
      <c r="BY20" s="23"/>
      <c r="BZ20" s="17"/>
      <c r="CA20" s="17"/>
      <c r="CB20" s="17"/>
      <c r="CC20" s="17"/>
      <c r="CD20" s="17"/>
      <c r="CE20" s="17"/>
      <c r="CF20" s="17"/>
      <c r="CG20" s="17"/>
      <c r="CH20" s="17"/>
    </row>
    <row r="21" spans="1:151" ht="15.75" thickBot="1" x14ac:dyDescent="0.3">
      <c r="A21" s="17"/>
      <c r="B21" s="17"/>
      <c r="C21" s="26">
        <f>CA4</f>
        <v>673</v>
      </c>
      <c r="D21" s="27">
        <f>CB4</f>
        <v>728</v>
      </c>
      <c r="E21" s="28">
        <f>CC4</f>
        <v>728</v>
      </c>
      <c r="F21" s="26">
        <f>CA5</f>
        <v>690</v>
      </c>
      <c r="G21" s="27">
        <f>CB5</f>
        <v>636</v>
      </c>
      <c r="H21" s="28">
        <f>CC5</f>
        <v>710</v>
      </c>
      <c r="I21" s="26">
        <f>CA6</f>
        <v>655</v>
      </c>
      <c r="J21" s="27">
        <f>CB6</f>
        <v>655</v>
      </c>
      <c r="K21" s="28">
        <f>CC6</f>
        <v>728</v>
      </c>
      <c r="L21" s="17"/>
      <c r="M21" s="23"/>
      <c r="N21" s="23">
        <f t="shared" si="0"/>
        <v>688.38038068343269</v>
      </c>
      <c r="O21" s="23"/>
      <c r="P21" s="17"/>
      <c r="Q21" s="23"/>
      <c r="R21" s="120">
        <f t="shared" ref="R21:Z21" si="12">C21-$N$21</f>
        <v>-15.380380683432691</v>
      </c>
      <c r="S21" s="119">
        <f t="shared" si="12"/>
        <v>39.619619316567309</v>
      </c>
      <c r="T21" s="23">
        <f t="shared" si="12"/>
        <v>39.619619316567309</v>
      </c>
      <c r="U21" s="23">
        <f t="shared" si="12"/>
        <v>1.6196193165673094</v>
      </c>
      <c r="V21" s="23">
        <f t="shared" si="12"/>
        <v>-52.380380683432691</v>
      </c>
      <c r="W21" s="23">
        <f t="shared" si="12"/>
        <v>21.619619316567309</v>
      </c>
      <c r="X21" s="23">
        <f t="shared" si="12"/>
        <v>-33.380380683432691</v>
      </c>
      <c r="Y21" s="23">
        <f t="shared" si="12"/>
        <v>-33.380380683432691</v>
      </c>
      <c r="Z21" s="23">
        <f t="shared" si="12"/>
        <v>39.619619316567309</v>
      </c>
      <c r="AA21" s="23"/>
      <c r="AB21" s="23"/>
      <c r="AC21" s="23"/>
      <c r="AD21" s="17"/>
      <c r="AE21" s="23"/>
      <c r="AF21" s="17"/>
      <c r="AG21" s="17"/>
      <c r="AH21" s="17"/>
      <c r="AI21" s="23"/>
      <c r="AJ21" s="17"/>
      <c r="AK21" s="23"/>
      <c r="AL21" s="23"/>
      <c r="AM21" s="23"/>
      <c r="AN21" s="17"/>
      <c r="AO21" s="23"/>
      <c r="AP21" s="23"/>
      <c r="AQ21" s="23"/>
      <c r="AR21" s="23"/>
      <c r="AS21" s="23"/>
      <c r="AT21" s="17"/>
      <c r="AU21" s="23"/>
      <c r="AV21" s="23"/>
      <c r="AW21" s="23"/>
      <c r="AX21" s="17"/>
      <c r="AY21" s="23"/>
      <c r="AZ21" s="23"/>
      <c r="BA21" s="23"/>
      <c r="BB21" s="17"/>
      <c r="BC21" s="23"/>
      <c r="BD21" s="23"/>
      <c r="BE21" s="23"/>
      <c r="BF21" s="17"/>
      <c r="BG21" s="23"/>
      <c r="BH21" s="23"/>
      <c r="BI21" s="23"/>
      <c r="BJ21" s="17"/>
      <c r="BK21" s="23"/>
      <c r="BL21" s="23"/>
      <c r="BM21" s="23"/>
      <c r="BN21" s="17"/>
      <c r="BO21" s="23"/>
      <c r="BP21" s="23"/>
      <c r="BQ21" s="23"/>
      <c r="BR21" s="17"/>
      <c r="BS21" s="17"/>
      <c r="BT21" s="17"/>
      <c r="BU21" s="17"/>
      <c r="BV21" s="17"/>
      <c r="BW21" s="23"/>
      <c r="BX21" s="23"/>
      <c r="BY21" s="23"/>
      <c r="BZ21" s="17"/>
      <c r="CA21" s="17"/>
      <c r="CB21" s="17"/>
      <c r="CC21" s="17"/>
      <c r="CD21" s="17"/>
      <c r="CE21" s="17"/>
      <c r="CF21" s="17"/>
      <c r="CG21" s="17"/>
      <c r="CH21" s="17"/>
    </row>
    <row r="22" spans="1:151" ht="15.75" thickBot="1" x14ac:dyDescent="0.3">
      <c r="A22" s="17"/>
      <c r="B22" s="17"/>
      <c r="C22" s="23"/>
      <c r="D22" s="23"/>
      <c r="E22" s="23"/>
      <c r="F22" s="23"/>
      <c r="G22" s="23"/>
      <c r="H22" s="23"/>
      <c r="I22" s="23"/>
      <c r="J22" s="17"/>
      <c r="K22" s="23"/>
      <c r="L22" s="23"/>
      <c r="M22" s="23"/>
      <c r="N22" s="17"/>
      <c r="O22" s="23"/>
      <c r="P22" s="23"/>
      <c r="Q22" s="23"/>
      <c r="R22" s="17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17"/>
      <c r="AI22" s="17"/>
      <c r="AJ22" s="17"/>
      <c r="AK22" s="23"/>
      <c r="AL22" s="17"/>
      <c r="AM22" s="23"/>
      <c r="AN22" s="23"/>
      <c r="AO22" s="23"/>
      <c r="AP22" s="17"/>
      <c r="AQ22" s="23"/>
      <c r="AR22" s="23"/>
      <c r="AS22" s="23"/>
      <c r="AT22" s="17"/>
      <c r="AU22" s="23"/>
      <c r="AV22" s="23"/>
      <c r="AW22" s="23"/>
      <c r="AX22" s="17"/>
      <c r="AY22" s="23"/>
      <c r="AZ22" s="23"/>
      <c r="BA22" s="23"/>
      <c r="BB22" s="17"/>
      <c r="BC22" s="23"/>
      <c r="BD22" s="23"/>
      <c r="BE22" s="23"/>
      <c r="BF22" s="17"/>
      <c r="BG22" s="23"/>
      <c r="BH22" s="23"/>
      <c r="BI22" s="23"/>
      <c r="BJ22" s="17"/>
      <c r="BK22" s="23"/>
      <c r="BL22" s="23"/>
      <c r="BM22" s="23"/>
      <c r="BN22" s="17"/>
      <c r="BO22" s="23"/>
      <c r="BP22" s="23"/>
      <c r="BQ22" s="23"/>
      <c r="BR22" s="17"/>
      <c r="BS22" s="23"/>
      <c r="BT22" s="23"/>
      <c r="BU22" s="23"/>
      <c r="BV22" s="17"/>
      <c r="BW22" s="17"/>
      <c r="BX22" s="17"/>
      <c r="BY22" s="17"/>
      <c r="BZ22" s="17"/>
      <c r="CA22" s="23"/>
      <c r="CB22" s="23"/>
      <c r="CC22" s="23"/>
      <c r="CD22" s="17"/>
      <c r="CE22" s="17"/>
      <c r="CF22" s="17"/>
      <c r="CG22" s="17"/>
      <c r="CH22" s="17"/>
      <c r="CI22" s="17"/>
      <c r="CJ22" s="17"/>
      <c r="CK22" s="17"/>
      <c r="CL22" s="17"/>
    </row>
    <row r="23" spans="1:151" x14ac:dyDescent="0.25">
      <c r="A23" s="17">
        <f>144/9</f>
        <v>16</v>
      </c>
      <c r="B23" s="17"/>
      <c r="C23" s="23"/>
      <c r="D23" s="23"/>
      <c r="E23" s="23"/>
      <c r="F23" s="23"/>
      <c r="G23" s="23"/>
      <c r="H23" s="23"/>
      <c r="I23" s="23"/>
      <c r="J23" s="17"/>
      <c r="K23" s="23"/>
      <c r="L23" s="23"/>
      <c r="M23" s="23"/>
      <c r="N23" s="17"/>
      <c r="O23" s="23"/>
      <c r="P23" s="23"/>
      <c r="Q23" s="23"/>
      <c r="R23" s="17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17"/>
      <c r="AI23" s="17"/>
      <c r="AJ23" s="17"/>
      <c r="AK23" s="23"/>
      <c r="AL23" s="17"/>
      <c r="AM23" s="23"/>
      <c r="AN23" s="23"/>
      <c r="AO23" s="23"/>
      <c r="AP23" s="17"/>
      <c r="AQ23" s="23"/>
      <c r="AR23" s="23"/>
      <c r="AS23" s="23"/>
      <c r="AT23" s="17"/>
      <c r="AU23" s="23"/>
      <c r="AV23" s="23"/>
      <c r="AW23" s="23"/>
      <c r="AX23" s="17"/>
      <c r="AY23" s="23"/>
      <c r="AZ23" s="23"/>
      <c r="BA23" s="23"/>
      <c r="BB23" s="17"/>
      <c r="BC23" s="23"/>
      <c r="BD23" s="23"/>
      <c r="BE23" s="23"/>
      <c r="BF23" s="17"/>
      <c r="BG23" s="23"/>
      <c r="BH23" s="23"/>
      <c r="BI23" s="23"/>
      <c r="BJ23" s="17"/>
      <c r="BK23" s="23"/>
      <c r="BL23" s="23"/>
      <c r="BM23" s="23"/>
      <c r="BN23" s="17"/>
      <c r="BO23" s="23"/>
      <c r="BP23" s="23"/>
      <c r="BQ23" s="23"/>
      <c r="BR23" s="17"/>
      <c r="BS23" s="23"/>
      <c r="BT23" s="23"/>
      <c r="BU23" s="23"/>
      <c r="BV23" s="17"/>
      <c r="BW23" s="17"/>
      <c r="BX23" s="17"/>
      <c r="BY23" s="17"/>
      <c r="BZ23" s="17"/>
      <c r="CA23" s="23"/>
      <c r="CB23" s="23"/>
      <c r="CC23" s="23"/>
      <c r="CD23" s="17"/>
      <c r="CE23" s="17"/>
      <c r="CF23" s="17"/>
      <c r="CG23" s="17"/>
      <c r="CH23" s="17"/>
      <c r="CI23" s="17"/>
      <c r="CJ23" s="17"/>
      <c r="CK23" s="17"/>
      <c r="CL23" s="17"/>
      <c r="EH23" s="131"/>
      <c r="EI23" s="131" t="s">
        <v>74</v>
      </c>
      <c r="EJ23" s="131" t="s">
        <v>75</v>
      </c>
      <c r="EK23" s="131" t="s">
        <v>76</v>
      </c>
      <c r="EL23" s="131" t="s">
        <v>77</v>
      </c>
      <c r="EM23" s="131" t="s">
        <v>78</v>
      </c>
      <c r="EN23" s="131" t="s">
        <v>79</v>
      </c>
      <c r="EO23" s="131" t="s">
        <v>80</v>
      </c>
      <c r="EP23" s="131" t="s">
        <v>81</v>
      </c>
      <c r="EQ23" s="131" t="s">
        <v>82</v>
      </c>
      <c r="ER23" s="131" t="s">
        <v>83</v>
      </c>
      <c r="ES23" s="131" t="s">
        <v>84</v>
      </c>
      <c r="ET23" s="131" t="s">
        <v>85</v>
      </c>
      <c r="EU23" s="17"/>
    </row>
    <row r="24" spans="1:151" x14ac:dyDescent="0.25">
      <c r="A24" s="17"/>
      <c r="B24" s="17"/>
      <c r="C24" s="23">
        <f>SUM(T24,AG24,AT24,BG24,BT24,CG24,CT24,DG24,DT24)</f>
        <v>123.56577564474928</v>
      </c>
      <c r="D24" s="23">
        <f t="shared" ref="D24:N35" si="13">SUM(U24,AH24,AU24,BH24,BU24,CH24,CU24,DH24,DU24)</f>
        <v>-36.906190348582349</v>
      </c>
      <c r="E24" s="23">
        <f t="shared" si="13"/>
        <v>137.1602699204775</v>
      </c>
      <c r="F24" s="23">
        <f t="shared" si="13"/>
        <v>-61.293009661511931</v>
      </c>
      <c r="G24" s="23">
        <f t="shared" si="13"/>
        <v>61.989171981580661</v>
      </c>
      <c r="H24" s="23">
        <f t="shared" si="13"/>
        <v>58.502553660476451</v>
      </c>
      <c r="I24" s="23">
        <f t="shared" si="13"/>
        <v>95.155787893654178</v>
      </c>
      <c r="J24" s="23">
        <f t="shared" si="13"/>
        <v>123.732631230473</v>
      </c>
      <c r="K24" s="23">
        <f t="shared" si="13"/>
        <v>77.949076816365363</v>
      </c>
      <c r="L24" s="23">
        <f t="shared" si="13"/>
        <v>-480.1722670711124</v>
      </c>
      <c r="M24" s="23">
        <f t="shared" si="13"/>
        <v>199.45614425982956</v>
      </c>
      <c r="N24" s="23">
        <f t="shared" si="13"/>
        <v>-26.189127905242131</v>
      </c>
      <c r="O24" s="23"/>
      <c r="P24" s="23"/>
      <c r="Q24" s="23"/>
      <c r="R24" s="17"/>
      <c r="S24" s="23"/>
      <c r="T24" s="120">
        <f>$R$10*AE10</f>
        <v>17.543733884624132</v>
      </c>
      <c r="U24" s="120">
        <f>$R$10*AF10</f>
        <v>11.270005023067446</v>
      </c>
      <c r="V24" s="120">
        <f t="shared" ref="V24:AE24" si="14">$R$10*AG10</f>
        <v>5.3711778724202288</v>
      </c>
      <c r="W24" s="120">
        <f t="shared" si="14"/>
        <v>-22.895688976320152</v>
      </c>
      <c r="X24" s="120">
        <f>$R$10*AI10</f>
        <v>9.3190366882637434</v>
      </c>
      <c r="Y24" s="120">
        <f t="shared" si="14"/>
        <v>-14.298878236944718</v>
      </c>
      <c r="Z24" s="120">
        <f t="shared" si="14"/>
        <v>9.6216014036279329</v>
      </c>
      <c r="AA24" s="120">
        <f t="shared" si="14"/>
        <v>-43.39997816210326</v>
      </c>
      <c r="AB24" s="120">
        <f t="shared" si="14"/>
        <v>35.003919232160591</v>
      </c>
      <c r="AC24" s="120">
        <f t="shared" si="14"/>
        <v>-258.32724036591077</v>
      </c>
      <c r="AD24" s="120">
        <f t="shared" si="14"/>
        <v>1.2849769358391212</v>
      </c>
      <c r="AE24" s="120">
        <f t="shared" si="14"/>
        <v>64.421094697687025</v>
      </c>
      <c r="AF24" s="23"/>
      <c r="AG24" s="119">
        <f>S10*$AE$11</f>
        <v>4.7896376047889788</v>
      </c>
      <c r="AH24" s="119">
        <f>$S$10*AF11</f>
        <v>-37.88184930596632</v>
      </c>
      <c r="AI24" s="119">
        <f t="shared" ref="AI24:AR24" si="15">$S$10*AG11</f>
        <v>2.806466397586528</v>
      </c>
      <c r="AJ24" s="119">
        <f>$S$10*AH11</f>
        <v>-11.963108146459753</v>
      </c>
      <c r="AK24" s="119">
        <f t="shared" si="15"/>
        <v>-25.77009527030355</v>
      </c>
      <c r="AL24" s="119">
        <f t="shared" si="15"/>
        <v>-29.356473685786597</v>
      </c>
      <c r="AM24" s="119">
        <f>$S$10*AK11</f>
        <v>-14.669383394417155</v>
      </c>
      <c r="AN24" s="119">
        <f t="shared" si="15"/>
        <v>-22.676698344575421</v>
      </c>
      <c r="AO24" s="119">
        <f t="shared" si="15"/>
        <v>-34.23486070402155</v>
      </c>
      <c r="AP24" s="119">
        <f t="shared" si="15"/>
        <v>-272.85424801070394</v>
      </c>
      <c r="AQ24" s="119">
        <f t="shared" si="15"/>
        <v>-115.32036904846393</v>
      </c>
      <c r="AR24" s="119">
        <f t="shared" si="15"/>
        <v>-86.708490516911709</v>
      </c>
      <c r="AS24" s="23"/>
      <c r="AT24" s="25">
        <f>$T$10*AE12</f>
        <v>7.9043969052010965</v>
      </c>
      <c r="AU24" s="25">
        <f t="shared" ref="AU24:BE24" si="16">$T$10*AF12</f>
        <v>-24.433655811682836</v>
      </c>
      <c r="AV24" s="25">
        <f t="shared" si="16"/>
        <v>30.13239887099682</v>
      </c>
      <c r="AW24" s="25">
        <f t="shared" si="16"/>
        <v>15.368343928191244</v>
      </c>
      <c r="AX24" s="25">
        <f t="shared" si="16"/>
        <v>49.974272862083076</v>
      </c>
      <c r="AY24" s="25">
        <f t="shared" si="16"/>
        <v>-7.2709754395809814</v>
      </c>
      <c r="AZ24" s="25">
        <f t="shared" si="16"/>
        <v>24.467898044625283</v>
      </c>
      <c r="BA24" s="25">
        <f t="shared" si="16"/>
        <v>29.131501199244177</v>
      </c>
      <c r="BB24" s="25">
        <f t="shared" si="16"/>
        <v>13.053398422597061</v>
      </c>
      <c r="BC24" s="25">
        <f t="shared" si="16"/>
        <v>361.76667761598719</v>
      </c>
      <c r="BD24" s="25">
        <f t="shared" si="16"/>
        <v>111.59651816978212</v>
      </c>
      <c r="BE24" s="25">
        <f t="shared" si="16"/>
        <v>111.38960606592484</v>
      </c>
      <c r="BF24" s="127"/>
      <c r="BG24" s="25">
        <f>$U$10*AE13</f>
        <v>26.920782024541708</v>
      </c>
      <c r="BH24" s="25">
        <f t="shared" ref="BH24:BR24" si="17">$U$10*AF13</f>
        <v>-27.54750107167386</v>
      </c>
      <c r="BI24" s="25">
        <f t="shared" si="17"/>
        <v>6.653533609837079</v>
      </c>
      <c r="BJ24" s="25">
        <f t="shared" si="17"/>
        <v>-28.361979391250351</v>
      </c>
      <c r="BK24" s="25">
        <f t="shared" si="17"/>
        <v>16.732458247794661</v>
      </c>
      <c r="BL24" s="25">
        <f t="shared" si="17"/>
        <v>65.303684257022894</v>
      </c>
      <c r="BM24" s="25">
        <f t="shared" si="17"/>
        <v>43.049879907588661</v>
      </c>
      <c r="BN24" s="25">
        <f t="shared" si="17"/>
        <v>122.64820030773163</v>
      </c>
      <c r="BO24" s="25">
        <f t="shared" si="17"/>
        <v>58.926592570622567</v>
      </c>
      <c r="BP24" s="25">
        <f t="shared" si="17"/>
        <v>-13.879324619647543</v>
      </c>
      <c r="BQ24" s="25">
        <f t="shared" si="17"/>
        <v>141.68191196297005</v>
      </c>
      <c r="BR24" s="25">
        <f t="shared" si="17"/>
        <v>-8.4034338081796864</v>
      </c>
      <c r="BS24" s="23"/>
      <c r="BT24" s="25">
        <f>$V$10*AE14</f>
        <v>23.150300625365944</v>
      </c>
      <c r="BU24" s="25">
        <f t="shared" ref="BU24:CE24" si="18">$V$10*AF14</f>
        <v>68.848917649407028</v>
      </c>
      <c r="BV24" s="25">
        <f t="shared" si="18"/>
        <v>51.567687396163116</v>
      </c>
      <c r="BW24" s="25">
        <f t="shared" si="18"/>
        <v>-31.436786402442898</v>
      </c>
      <c r="BX24" s="25">
        <f t="shared" si="18"/>
        <v>-15.516516647926629</v>
      </c>
      <c r="BY24" s="25">
        <f t="shared" si="18"/>
        <v>11.61404946137108</v>
      </c>
      <c r="BZ24" s="25">
        <f t="shared" si="18"/>
        <v>-6.2411294242028266</v>
      </c>
      <c r="CA24" s="25">
        <f t="shared" si="18"/>
        <v>-17.505882003804949</v>
      </c>
      <c r="CB24" s="25">
        <f t="shared" si="18"/>
        <v>-1.718183484780222</v>
      </c>
      <c r="CC24" s="25">
        <f t="shared" si="18"/>
        <v>123.53466558435289</v>
      </c>
      <c r="CD24" s="25">
        <f t="shared" si="18"/>
        <v>-1.4760893083536404</v>
      </c>
      <c r="CE24" s="25">
        <f t="shared" si="18"/>
        <v>-252.02694086473204</v>
      </c>
      <c r="CF24" s="17"/>
      <c r="CG24" s="25">
        <f>$W$10*AE15</f>
        <v>7.9043969052010965</v>
      </c>
      <c r="CH24" s="25">
        <f t="shared" ref="CH24:CR24" si="19">$W$10*AF15</f>
        <v>-30.05660767176526</v>
      </c>
      <c r="CI24" s="25">
        <f t="shared" si="19"/>
        <v>-3.6053122894977228</v>
      </c>
      <c r="CJ24" s="25">
        <f t="shared" si="19"/>
        <v>-18.369367232303297</v>
      </c>
      <c r="CK24" s="25">
        <f t="shared" si="19"/>
        <v>19.048037631629747</v>
      </c>
      <c r="CL24" s="25">
        <f t="shared" si="19"/>
        <v>12.409356070707501</v>
      </c>
      <c r="CM24" s="25">
        <f t="shared" si="19"/>
        <v>4.7875665343368023</v>
      </c>
      <c r="CN24" s="25">
        <f t="shared" si="19"/>
        <v>29.131501199244177</v>
      </c>
      <c r="CO24" s="25">
        <f t="shared" si="19"/>
        <v>1.807494702432213</v>
      </c>
      <c r="CP24" s="25">
        <f t="shared" si="19"/>
        <v>254.93059227442114</v>
      </c>
      <c r="CQ24" s="25">
        <f t="shared" si="19"/>
        <v>75.047331079246362</v>
      </c>
      <c r="CR24" s="25">
        <f t="shared" si="19"/>
        <v>60.783039325183026</v>
      </c>
      <c r="CT24" s="25">
        <f t="shared" ref="CT24:DE24" si="20">$X$10*AE16</f>
        <v>14.52734876528352</v>
      </c>
      <c r="CU24" s="25">
        <f>$X$10*AF16</f>
        <v>-17.878438556446991</v>
      </c>
      <c r="CV24" s="25">
        <f t="shared" si="20"/>
        <v>-4.8876680269145725</v>
      </c>
      <c r="CW24" s="25">
        <f t="shared" si="20"/>
        <v>20.834634343121444</v>
      </c>
      <c r="CX24" s="25">
        <f t="shared" si="20"/>
        <v>-50.406378458766618</v>
      </c>
      <c r="CY24" s="25">
        <f t="shared" si="20"/>
        <v>-13.668628744249192</v>
      </c>
      <c r="CZ24" s="25">
        <f t="shared" si="20"/>
        <v>-4.9439953399948298</v>
      </c>
      <c r="DA24" s="25">
        <f t="shared" si="20"/>
        <v>39.493141108008096</v>
      </c>
      <c r="DB24" s="25">
        <f t="shared" si="20"/>
        <v>-8.984034216277033</v>
      </c>
      <c r="DC24" s="25">
        <f t="shared" si="20"/>
        <v>-1053.2060696693984</v>
      </c>
      <c r="DD24" s="25">
        <f t="shared" si="20"/>
        <v>-206.98900439233543</v>
      </c>
      <c r="DE24" s="25">
        <f t="shared" si="20"/>
        <v>-127.22851751051631</v>
      </c>
      <c r="DF24" s="25"/>
      <c r="DG24" s="25">
        <f>$Y$10*AE17</f>
        <v>17.543733884624132</v>
      </c>
      <c r="DH24" s="25">
        <f>$Y$10*AF17</f>
        <v>23.835577232943809</v>
      </c>
      <c r="DI24" s="25">
        <f t="shared" ref="DI24:DR24" si="21">$Y$10*AG17</f>
        <v>51.444942641966897</v>
      </c>
      <c r="DJ24" s="25">
        <f t="shared" si="21"/>
        <v>27.366599863185307</v>
      </c>
      <c r="DK24" s="25">
        <f t="shared" si="21"/>
        <v>55.392801457810414</v>
      </c>
      <c r="DL24" s="25">
        <f t="shared" si="21"/>
        <v>27.586362462643166</v>
      </c>
      <c r="DM24" s="25">
        <f t="shared" si="21"/>
        <v>30.564221753421872</v>
      </c>
      <c r="DN24" s="25">
        <f t="shared" si="21"/>
        <v>15.239358817319776</v>
      </c>
      <c r="DO24" s="25">
        <f t="shared" si="21"/>
        <v>5.6842507424490707</v>
      </c>
      <c r="DP24" s="25">
        <f t="shared" si="21"/>
        <v>298.74646093860804</v>
      </c>
      <c r="DQ24" s="25">
        <f t="shared" si="21"/>
        <v>168.82593973419065</v>
      </c>
      <c r="DR24" s="25">
        <f t="shared" si="21"/>
        <v>139.8145279569452</v>
      </c>
      <c r="DS24" s="25"/>
      <c r="DT24" s="25">
        <f>$Z$10*AE18</f>
        <v>3.281445045118673</v>
      </c>
      <c r="DU24" s="25">
        <f>$Z$10*AF18</f>
        <v>-3.0626378364653513</v>
      </c>
      <c r="DV24" s="25">
        <f t="shared" ref="DV24:EE24" si="22">$Z$10*AG18</f>
        <v>-2.3229565520808726</v>
      </c>
      <c r="DW24" s="25">
        <f t="shared" si="22"/>
        <v>-11.835657647233496</v>
      </c>
      <c r="DX24" s="25">
        <f t="shared" si="22"/>
        <v>3.2155554709958176</v>
      </c>
      <c r="DY24" s="25">
        <f t="shared" si="22"/>
        <v>6.1840575152932882</v>
      </c>
      <c r="DZ24" s="25">
        <f t="shared" si="22"/>
        <v>8.5191284086684345</v>
      </c>
      <c r="EA24" s="25">
        <f t="shared" si="22"/>
        <v>-28.328512890591249</v>
      </c>
      <c r="EB24" s="25">
        <f t="shared" si="22"/>
        <v>8.4104995511826726</v>
      </c>
      <c r="EC24" s="25">
        <f t="shared" si="22"/>
        <v>79.116219181178934</v>
      </c>
      <c r="ED24" s="25">
        <f t="shared" si="22"/>
        <v>24.804929126954246</v>
      </c>
      <c r="EE24" s="25">
        <f t="shared" si="22"/>
        <v>71.769986749357528</v>
      </c>
      <c r="EF24" s="25"/>
      <c r="EH24" s="129" t="s">
        <v>74</v>
      </c>
      <c r="EI24" s="129">
        <f>VARP(Calculo_cps!$C$39:$C$50)</f>
        <v>444.96290481616978</v>
      </c>
      <c r="EJ24" s="129"/>
      <c r="EK24" s="129"/>
      <c r="EL24" s="129"/>
      <c r="EM24" s="129"/>
      <c r="EN24" s="129"/>
      <c r="EO24" s="129"/>
      <c r="EP24" s="129"/>
      <c r="EQ24" s="129"/>
      <c r="ER24" s="129"/>
      <c r="ES24" s="129"/>
      <c r="ET24" s="129"/>
      <c r="EU24" s="17"/>
    </row>
    <row r="25" spans="1:151" x14ac:dyDescent="0.25">
      <c r="A25" s="17"/>
      <c r="B25" s="17"/>
      <c r="C25" s="23">
        <f>SUM(T25,AG25,AT25,BG25,BT25,CG25,CT25,DG25,DT25)</f>
        <v>-36.906190348582349</v>
      </c>
      <c r="D25" s="23">
        <f t="shared" si="13"/>
        <v>786.86107376680309</v>
      </c>
      <c r="E25" s="23">
        <f t="shared" si="13"/>
        <v>126.45122607869213</v>
      </c>
      <c r="F25" s="23">
        <f t="shared" si="13"/>
        <v>60.370128824293019</v>
      </c>
      <c r="G25" s="23">
        <f t="shared" si="13"/>
        <v>53.920493137601682</v>
      </c>
      <c r="H25" s="23">
        <f t="shared" si="13"/>
        <v>214.5333813821764</v>
      </c>
      <c r="I25" s="23">
        <f t="shared" si="13"/>
        <v>5.4100857944958696</v>
      </c>
      <c r="J25" s="23">
        <f t="shared" si="13"/>
        <v>-228.37463186243531</v>
      </c>
      <c r="K25" s="23">
        <f t="shared" si="13"/>
        <v>191.5524617632091</v>
      </c>
      <c r="L25" s="23">
        <f t="shared" si="13"/>
        <v>1914.2339702711333</v>
      </c>
      <c r="M25" s="23">
        <f t="shared" si="13"/>
        <v>594.16704079536646</v>
      </c>
      <c r="N25" s="23">
        <f t="shared" si="13"/>
        <v>-309.65646315900665</v>
      </c>
      <c r="O25" s="23"/>
      <c r="P25" s="23"/>
      <c r="Q25" s="23"/>
      <c r="R25" s="17"/>
      <c r="S25" s="23"/>
      <c r="T25" s="120">
        <f>$R$11*AE10</f>
        <v>11.270005023067446</v>
      </c>
      <c r="U25" s="120">
        <f t="shared" ref="U25:AE25" si="23">$R$11*AF10</f>
        <v>7.2397936525521267</v>
      </c>
      <c r="V25" s="120">
        <f t="shared" si="23"/>
        <v>3.4504172258915675</v>
      </c>
      <c r="W25" s="120">
        <f t="shared" si="23"/>
        <v>-14.708073632823822</v>
      </c>
      <c r="X25" s="120">
        <f t="shared" si="23"/>
        <v>5.9865015610462411</v>
      </c>
      <c r="Y25" s="120">
        <f t="shared" si="23"/>
        <v>-9.1855263317595224</v>
      </c>
      <c r="Z25" s="120">
        <f t="shared" si="23"/>
        <v>6.1808675885055342</v>
      </c>
      <c r="AA25" s="120">
        <f t="shared" si="23"/>
        <v>-27.879924256979251</v>
      </c>
      <c r="AB25" s="120">
        <f t="shared" si="23"/>
        <v>22.486338892728188</v>
      </c>
      <c r="AC25" s="120">
        <f t="shared" si="23"/>
        <v>-165.94809951321491</v>
      </c>
      <c r="AD25" s="120">
        <f t="shared" si="23"/>
        <v>0.82546261911353513</v>
      </c>
      <c r="AE25" s="120">
        <f t="shared" si="23"/>
        <v>41.383782130367806</v>
      </c>
      <c r="AF25" s="23"/>
      <c r="AG25" s="119">
        <f>$S$11*AE11</f>
        <v>-37.88184930596632</v>
      </c>
      <c r="AH25" s="119">
        <f t="shared" ref="AH25:AR25" si="24">$S$11*AF11</f>
        <v>299.61233505539207</v>
      </c>
      <c r="AI25" s="119">
        <f t="shared" si="24"/>
        <v>-22.196697522445437</v>
      </c>
      <c r="AJ25" s="119">
        <f t="shared" si="24"/>
        <v>94.617734665780162</v>
      </c>
      <c r="AK25" s="119">
        <f t="shared" si="24"/>
        <v>203.81894126059765</v>
      </c>
      <c r="AL25" s="119">
        <f t="shared" si="24"/>
        <v>232.18406152641049</v>
      </c>
      <c r="AM25" s="119">
        <f t="shared" si="24"/>
        <v>116.02200771998459</v>
      </c>
      <c r="AN25" s="119">
        <f t="shared" si="24"/>
        <v>179.35287391829914</v>
      </c>
      <c r="AO25" s="119">
        <f t="shared" si="24"/>
        <v>270.76784116271995</v>
      </c>
      <c r="AP25" s="119">
        <f t="shared" si="24"/>
        <v>2158.0387408223633</v>
      </c>
      <c r="AQ25" s="119">
        <f t="shared" si="24"/>
        <v>912.0833772130037</v>
      </c>
      <c r="AR25" s="119">
        <f t="shared" si="24"/>
        <v>685.78841289061893</v>
      </c>
      <c r="AS25" s="23"/>
      <c r="AT25" s="25">
        <f>$T$11*AE12</f>
        <v>-24.433655811682836</v>
      </c>
      <c r="AU25" s="25">
        <f t="shared" ref="AU25:BE25" si="25">$T$11*AF12</f>
        <v>75.52803123170014</v>
      </c>
      <c r="AV25" s="25">
        <f t="shared" si="25"/>
        <v>-93.143685928755346</v>
      </c>
      <c r="AW25" s="25">
        <f t="shared" si="25"/>
        <v>-47.505816122405022</v>
      </c>
      <c r="AX25" s="25">
        <f t="shared" si="25"/>
        <v>-154.477842800101</v>
      </c>
      <c r="AY25" s="25">
        <f t="shared" si="25"/>
        <v>22.47565670557648</v>
      </c>
      <c r="AZ25" s="25">
        <f t="shared" si="25"/>
        <v>-75.6338790204655</v>
      </c>
      <c r="BA25" s="25">
        <f t="shared" si="25"/>
        <v>-90.049763709562768</v>
      </c>
      <c r="BB25" s="25">
        <f t="shared" si="25"/>
        <v>-40.349978379835164</v>
      </c>
      <c r="BC25" s="25">
        <f t="shared" si="25"/>
        <v>-1118.2741189512897</v>
      </c>
      <c r="BD25" s="25">
        <f t="shared" si="25"/>
        <v>-344.96128514858469</v>
      </c>
      <c r="BE25" s="25">
        <f t="shared" si="25"/>
        <v>-344.32168934013112</v>
      </c>
      <c r="BF25" s="127"/>
      <c r="BG25" s="25">
        <f>$U$11*AE13</f>
        <v>-27.54750107167386</v>
      </c>
      <c r="BH25" s="25">
        <f t="shared" ref="BH25:BR25" si="26">$U$11*AF13</f>
        <v>28.188810213688104</v>
      </c>
      <c r="BI25" s="25">
        <f t="shared" si="26"/>
        <v>-6.8084286734432338</v>
      </c>
      <c r="BJ25" s="25">
        <f t="shared" si="26"/>
        <v>29.022249686617773</v>
      </c>
      <c r="BK25" s="25">
        <f t="shared" si="26"/>
        <v>-17.121991890601787</v>
      </c>
      <c r="BL25" s="25">
        <f t="shared" si="26"/>
        <v>-66.823961889911487</v>
      </c>
      <c r="BM25" s="25">
        <f t="shared" si="26"/>
        <v>-44.052086295584431</v>
      </c>
      <c r="BN25" s="25">
        <f t="shared" si="26"/>
        <v>-125.50346517928185</v>
      </c>
      <c r="BO25" s="25">
        <f t="shared" si="26"/>
        <v>-60.298410741169704</v>
      </c>
      <c r="BP25" s="25">
        <f t="shared" si="26"/>
        <v>14.202436968038224</v>
      </c>
      <c r="BQ25" s="25">
        <f t="shared" si="26"/>
        <v>-144.98028393375256</v>
      </c>
      <c r="BR25" s="25">
        <f t="shared" si="26"/>
        <v>8.5990667591132564</v>
      </c>
      <c r="BS25" s="23"/>
      <c r="BT25" s="25">
        <f>$V$11*AE14</f>
        <v>68.848917649407028</v>
      </c>
      <c r="BU25" s="25">
        <f t="shared" ref="BU25:CE25" si="27">$V$11*AF14</f>
        <v>204.75645384496607</v>
      </c>
      <c r="BV25" s="25">
        <f t="shared" si="27"/>
        <v>153.36213211065709</v>
      </c>
      <c r="BW25" s="25">
        <f t="shared" si="27"/>
        <v>-93.492898999862419</v>
      </c>
      <c r="BX25" s="25">
        <f t="shared" si="27"/>
        <v>-46.146069296750952</v>
      </c>
      <c r="BY25" s="25">
        <f t="shared" si="27"/>
        <v>34.540144764510494</v>
      </c>
      <c r="BZ25" s="25">
        <f t="shared" si="27"/>
        <v>-18.561098307959412</v>
      </c>
      <c r="CA25" s="25">
        <f t="shared" si="27"/>
        <v>-52.0624352989866</v>
      </c>
      <c r="CB25" s="25">
        <f t="shared" si="27"/>
        <v>-5.1098720126592214</v>
      </c>
      <c r="CC25" s="25">
        <f t="shared" si="27"/>
        <v>367.39168770641851</v>
      </c>
      <c r="CD25" s="25">
        <f t="shared" si="27"/>
        <v>-4.3898847310283475</v>
      </c>
      <c r="CE25" s="25">
        <f t="shared" si="27"/>
        <v>-749.52729028561487</v>
      </c>
      <c r="CF25" s="17"/>
      <c r="CG25" s="25">
        <f>$W$11*AE15</f>
        <v>-30.05660767176526</v>
      </c>
      <c r="CH25" s="25">
        <f t="shared" ref="CH25:CR25" si="28">$W$11*AF15</f>
        <v>114.29077709141615</v>
      </c>
      <c r="CI25" s="25">
        <f t="shared" si="28"/>
        <v>13.709263125226368</v>
      </c>
      <c r="CJ25" s="25">
        <f t="shared" si="28"/>
        <v>69.849840626882596</v>
      </c>
      <c r="CK25" s="25">
        <f t="shared" si="28"/>
        <v>-72.430496706737742</v>
      </c>
      <c r="CL25" s="25">
        <f t="shared" si="28"/>
        <v>-47.186793799672536</v>
      </c>
      <c r="CM25" s="25">
        <f t="shared" si="28"/>
        <v>-18.204805597546496</v>
      </c>
      <c r="CN25" s="25">
        <f t="shared" si="28"/>
        <v>-110.77304352709061</v>
      </c>
      <c r="CO25" s="25">
        <f t="shared" si="28"/>
        <v>-6.8730302629479327</v>
      </c>
      <c r="CP25" s="25">
        <f t="shared" si="28"/>
        <v>-969.37804204659801</v>
      </c>
      <c r="CQ25" s="25">
        <f t="shared" si="28"/>
        <v>-285.36879082802039</v>
      </c>
      <c r="CR25" s="25">
        <f t="shared" si="28"/>
        <v>-231.12857160454374</v>
      </c>
      <c r="CT25" s="25">
        <f t="shared" ref="CT25:DE25" si="29">$X$11*AE16</f>
        <v>-17.878438556446991</v>
      </c>
      <c r="CU25" s="25">
        <f t="shared" si="29"/>
        <v>22.002539512268132</v>
      </c>
      <c r="CV25" s="25">
        <f t="shared" si="29"/>
        <v>6.0151287007252678</v>
      </c>
      <c r="CW25" s="25">
        <f t="shared" si="29"/>
        <v>-25.640654462684221</v>
      </c>
      <c r="CX25" s="25">
        <f t="shared" si="29"/>
        <v>62.033847654409513</v>
      </c>
      <c r="CY25" s="25">
        <f t="shared" si="29"/>
        <v>16.821633671997485</v>
      </c>
      <c r="CZ25" s="25">
        <f t="shared" si="29"/>
        <v>6.0844492919925264</v>
      </c>
      <c r="DA25" s="25">
        <f t="shared" si="29"/>
        <v>-48.60320407450709</v>
      </c>
      <c r="DB25" s="25">
        <f t="shared" si="29"/>
        <v>11.056422360325403</v>
      </c>
      <c r="DC25" s="25">
        <f t="shared" si="29"/>
        <v>1296.153916870177</v>
      </c>
      <c r="DD25" s="25">
        <f t="shared" si="29"/>
        <v>254.73610200176688</v>
      </c>
      <c r="DE25" s="25">
        <f t="shared" si="29"/>
        <v>156.5768998659552</v>
      </c>
      <c r="DF25" s="25"/>
      <c r="DG25" s="25">
        <f>$Y$11*AE17</f>
        <v>23.835577232943809</v>
      </c>
      <c r="DH25" s="25">
        <f t="shared" ref="DH25:DR25" si="30">$Y$11*AF17</f>
        <v>32.383912442126132</v>
      </c>
      <c r="DI25" s="25">
        <f t="shared" si="30"/>
        <v>69.895035552361136</v>
      </c>
      <c r="DJ25" s="25">
        <f t="shared" si="30"/>
        <v>37.181292701533593</v>
      </c>
      <c r="DK25" s="25">
        <f t="shared" si="30"/>
        <v>75.258745143981642</v>
      </c>
      <c r="DL25" s="25">
        <f t="shared" si="30"/>
        <v>37.479870441411485</v>
      </c>
      <c r="DM25" s="25">
        <f t="shared" si="30"/>
        <v>41.525702165774533</v>
      </c>
      <c r="DN25" s="25">
        <f t="shared" si="30"/>
        <v>20.70476652573501</v>
      </c>
      <c r="DO25" s="25">
        <f t="shared" si="30"/>
        <v>7.7228370239820121</v>
      </c>
      <c r="DP25" s="25">
        <f t="shared" si="30"/>
        <v>405.88818717842651</v>
      </c>
      <c r="DQ25" s="25">
        <f t="shared" si="30"/>
        <v>229.3732766310045</v>
      </c>
      <c r="DR25" s="25">
        <f t="shared" si="30"/>
        <v>189.95728054938789</v>
      </c>
      <c r="DS25" s="25"/>
      <c r="DT25" s="25">
        <f>$Z$11*AE18</f>
        <v>-3.0626378364653513</v>
      </c>
      <c r="DU25" s="25">
        <f t="shared" ref="DU25:EE25" si="31">$Z$11*AF18</f>
        <v>2.8584207226941234</v>
      </c>
      <c r="DV25" s="25">
        <f t="shared" si="31"/>
        <v>2.1680614884747174</v>
      </c>
      <c r="DW25" s="25">
        <f t="shared" si="31"/>
        <v>11.046454361254394</v>
      </c>
      <c r="DX25" s="25">
        <f t="shared" si="31"/>
        <v>-3.0011417882418931</v>
      </c>
      <c r="DY25" s="25">
        <f t="shared" si="31"/>
        <v>-5.7717037063865222</v>
      </c>
      <c r="DZ25" s="25">
        <f t="shared" si="31"/>
        <v>-7.9510717502054726</v>
      </c>
      <c r="EA25" s="25">
        <f t="shared" si="31"/>
        <v>26.439563739938706</v>
      </c>
      <c r="EB25" s="25">
        <f t="shared" si="31"/>
        <v>-7.8496862799344429</v>
      </c>
      <c r="EC25" s="25">
        <f t="shared" si="31"/>
        <v>-73.84073876318763</v>
      </c>
      <c r="ED25" s="25">
        <f t="shared" si="31"/>
        <v>-23.150933028136127</v>
      </c>
      <c r="EE25" s="25">
        <f t="shared" si="31"/>
        <v>-66.984354124159964</v>
      </c>
      <c r="EF25" s="25"/>
      <c r="EH25" s="129" t="s">
        <v>75</v>
      </c>
      <c r="EI25" s="129">
        <v>-1153.8134486917108</v>
      </c>
      <c r="EJ25" s="129">
        <f>VARP(Calculo_cps!$D$39:$D$50)</f>
        <v>5134.5319738230428</v>
      </c>
      <c r="EK25" s="129"/>
      <c r="EL25" s="129"/>
      <c r="EM25" s="129"/>
      <c r="EN25" s="129"/>
      <c r="EO25" s="129"/>
      <c r="EP25" s="129"/>
      <c r="EQ25" s="129"/>
      <c r="ER25" s="129"/>
      <c r="ES25" s="129"/>
      <c r="ET25" s="129"/>
      <c r="EU25" s="17"/>
    </row>
    <row r="26" spans="1:151" x14ac:dyDescent="0.25">
      <c r="A26" s="17"/>
      <c r="B26" s="17"/>
      <c r="C26" s="23">
        <f t="shared" ref="C26:C35" si="32">SUM(T26,AG26,AT26,BG26,BT26,CG26,CT26,DG26,DT26)</f>
        <v>137.1602699204775</v>
      </c>
      <c r="D26" s="23">
        <f t="shared" si="13"/>
        <v>126.45122607869213</v>
      </c>
      <c r="E26" s="23">
        <f t="shared" si="13"/>
        <v>390.45867696273507</v>
      </c>
      <c r="F26" s="23">
        <f t="shared" si="13"/>
        <v>57.527290906349123</v>
      </c>
      <c r="G26" s="23">
        <f t="shared" si="13"/>
        <v>316.26014122322931</v>
      </c>
      <c r="H26" s="23">
        <f t="shared" si="13"/>
        <v>68.168395243402955</v>
      </c>
      <c r="I26" s="23">
        <f t="shared" si="13"/>
        <v>167.43711833462467</v>
      </c>
      <c r="J26" s="23">
        <f t="shared" si="13"/>
        <v>113.9628482321564</v>
      </c>
      <c r="K26" s="23">
        <f t="shared" si="13"/>
        <v>64.067282771020928</v>
      </c>
      <c r="L26" s="23">
        <f t="shared" si="13"/>
        <v>2469.972583846944</v>
      </c>
      <c r="M26" s="23">
        <f t="shared" si="13"/>
        <v>902.88183775604216</v>
      </c>
      <c r="N26" s="23">
        <f t="shared" si="13"/>
        <v>204.33918817001182</v>
      </c>
      <c r="O26" s="23"/>
      <c r="P26" s="23"/>
      <c r="Q26" s="23"/>
      <c r="R26" s="17"/>
      <c r="S26" s="23"/>
      <c r="T26" s="120">
        <f>$R$12*AE10</f>
        <v>5.3711778724202288</v>
      </c>
      <c r="U26" s="120">
        <f t="shared" ref="U26:AE26" si="33">$R$12*AF10</f>
        <v>3.4504172258915675</v>
      </c>
      <c r="V26" s="120">
        <f t="shared" si="33"/>
        <v>1.6444362372859136</v>
      </c>
      <c r="W26" s="120">
        <f t="shared" si="33"/>
        <v>-7.0097288759724758</v>
      </c>
      <c r="X26" s="120">
        <f t="shared" si="33"/>
        <v>2.853110060917166</v>
      </c>
      <c r="Y26" s="120">
        <f t="shared" si="33"/>
        <v>-4.3777350301705225</v>
      </c>
      <c r="Z26" s="120">
        <f t="shared" si="33"/>
        <v>2.9457430724999267</v>
      </c>
      <c r="AA26" s="120">
        <f t="shared" si="33"/>
        <v>-13.287308386050819</v>
      </c>
      <c r="AB26" s="120">
        <f t="shared" si="33"/>
        <v>10.716776580414592</v>
      </c>
      <c r="AC26" s="120">
        <f t="shared" si="33"/>
        <v>-79.089295723576171</v>
      </c>
      <c r="AD26" s="120">
        <f t="shared" si="33"/>
        <v>0.39340768218095351</v>
      </c>
      <c r="AE26" s="120">
        <f t="shared" si="33"/>
        <v>19.723119413055205</v>
      </c>
      <c r="AF26" s="23"/>
      <c r="AG26" s="119">
        <f>$S$12*AE11</f>
        <v>2.806466397586528</v>
      </c>
      <c r="AH26" s="119">
        <f t="shared" ref="AH26:AR26" si="34">$S$12*AF11</f>
        <v>-22.196697522445437</v>
      </c>
      <c r="AI26" s="119">
        <f t="shared" si="34"/>
        <v>1.6444362372859136</v>
      </c>
      <c r="AJ26" s="119">
        <f t="shared" si="34"/>
        <v>-7.0097288759724758</v>
      </c>
      <c r="AK26" s="119">
        <f t="shared" si="34"/>
        <v>-15.099870262918737</v>
      </c>
      <c r="AL26" s="119">
        <f t="shared" si="34"/>
        <v>-17.201292404339025</v>
      </c>
      <c r="AM26" s="119">
        <f t="shared" si="34"/>
        <v>-8.5954585642517252</v>
      </c>
      <c r="AN26" s="119">
        <f t="shared" si="34"/>
        <v>-13.287308386050819</v>
      </c>
      <c r="AO26" s="119">
        <f t="shared" si="34"/>
        <v>-20.059761117589812</v>
      </c>
      <c r="AP26" s="119">
        <f t="shared" si="34"/>
        <v>-159.87770718083772</v>
      </c>
      <c r="AQ26" s="119">
        <f t="shared" si="34"/>
        <v>-67.571446400912109</v>
      </c>
      <c r="AR26" s="119">
        <f t="shared" si="34"/>
        <v>-50.806446144871551</v>
      </c>
      <c r="AS26" s="23"/>
      <c r="AT26" s="25">
        <f>$T$12*AE12</f>
        <v>30.13239887099682</v>
      </c>
      <c r="AU26" s="25">
        <f t="shared" ref="AU26:BE26" si="35">$T$12*AF12</f>
        <v>-93.143685928755346</v>
      </c>
      <c r="AV26" s="25">
        <f t="shared" si="35"/>
        <v>114.86789853928151</v>
      </c>
      <c r="AW26" s="25">
        <f t="shared" si="35"/>
        <v>58.585756103189915</v>
      </c>
      <c r="AX26" s="25">
        <f t="shared" si="35"/>
        <v>190.50722543771462</v>
      </c>
      <c r="AY26" s="25">
        <f t="shared" si="35"/>
        <v>-27.717729101193409</v>
      </c>
      <c r="AZ26" s="25">
        <f t="shared" si="35"/>
        <v>93.274220950418609</v>
      </c>
      <c r="BA26" s="25">
        <f t="shared" si="35"/>
        <v>111.05237051911621</v>
      </c>
      <c r="BB26" s="25">
        <f t="shared" si="35"/>
        <v>49.760938450968204</v>
      </c>
      <c r="BC26" s="25">
        <f t="shared" si="35"/>
        <v>1379.0929224451579</v>
      </c>
      <c r="BD26" s="25">
        <f t="shared" si="35"/>
        <v>425.41775652658328</v>
      </c>
      <c r="BE26" s="25">
        <f t="shared" si="35"/>
        <v>424.62898565393618</v>
      </c>
      <c r="BF26" s="127"/>
      <c r="BG26" s="25">
        <f>$U$12*AE13</f>
        <v>6.653533609837079</v>
      </c>
      <c r="BH26" s="25">
        <f t="shared" ref="BH26:BR26" si="36">$U$12*AF13</f>
        <v>-6.8084286734432338</v>
      </c>
      <c r="BI26" s="25">
        <f t="shared" si="36"/>
        <v>1.6444362372859136</v>
      </c>
      <c r="BJ26" s="25">
        <f t="shared" si="36"/>
        <v>-7.0097288759724758</v>
      </c>
      <c r="BK26" s="25">
        <f t="shared" si="36"/>
        <v>4.1354657983340166</v>
      </c>
      <c r="BL26" s="25">
        <f t="shared" si="36"/>
        <v>16.139956768499079</v>
      </c>
      <c r="BM26" s="25">
        <f t="shared" si="36"/>
        <v>10.639877497001027</v>
      </c>
      <c r="BN26" s="25">
        <f t="shared" si="36"/>
        <v>30.312786686122084</v>
      </c>
      <c r="BO26" s="25">
        <f t="shared" si="36"/>
        <v>14.563843792665143</v>
      </c>
      <c r="BP26" s="25">
        <f t="shared" si="36"/>
        <v>-3.4303072159820078</v>
      </c>
      <c r="BQ26" s="25">
        <f t="shared" si="36"/>
        <v>35.017012592435911</v>
      </c>
      <c r="BR26" s="25">
        <f t="shared" si="36"/>
        <v>-2.0769281230312471</v>
      </c>
      <c r="BS26" s="23"/>
      <c r="BT26" s="25">
        <f>$V$12*AE14</f>
        <v>51.567687396163116</v>
      </c>
      <c r="BU26" s="25">
        <f t="shared" ref="BU26:CE26" si="37">$V$12*AF14</f>
        <v>153.36213211065709</v>
      </c>
      <c r="BV26" s="25">
        <f t="shared" si="37"/>
        <v>114.86789853928151</v>
      </c>
      <c r="BW26" s="25">
        <f t="shared" si="37"/>
        <v>-70.025975047807876</v>
      </c>
      <c r="BX26" s="25">
        <f t="shared" si="37"/>
        <v>-34.56330407653153</v>
      </c>
      <c r="BY26" s="25">
        <f t="shared" si="37"/>
        <v>25.87049221172234</v>
      </c>
      <c r="BZ26" s="25">
        <f t="shared" si="37"/>
        <v>-13.902221675412886</v>
      </c>
      <c r="CA26" s="25">
        <f t="shared" si="37"/>
        <v>-38.994649157047881</v>
      </c>
      <c r="CB26" s="25">
        <f t="shared" si="37"/>
        <v>-3.8272828619475479</v>
      </c>
      <c r="CC26" s="25">
        <f t="shared" si="37"/>
        <v>275.17556339909351</v>
      </c>
      <c r="CD26" s="25">
        <f t="shared" si="37"/>
        <v>-3.2880139767427288</v>
      </c>
      <c r="CE26" s="25">
        <f t="shared" si="37"/>
        <v>-561.3942865037136</v>
      </c>
      <c r="CF26" s="17"/>
      <c r="CG26" s="25">
        <f>$W$12*AE15</f>
        <v>-3.6053122894977228</v>
      </c>
      <c r="CH26" s="25">
        <f t="shared" ref="CH26:CR26" si="38">$W$12*AF15</f>
        <v>13.709263125226368</v>
      </c>
      <c r="CI26" s="25">
        <f t="shared" si="38"/>
        <v>1.6444362372859136</v>
      </c>
      <c r="CJ26" s="25">
        <f t="shared" si="38"/>
        <v>8.3785399730297261</v>
      </c>
      <c r="CK26" s="25">
        <f t="shared" si="38"/>
        <v>-8.6880915758344859</v>
      </c>
      <c r="CL26" s="25">
        <f t="shared" si="38"/>
        <v>-5.6600907675873726</v>
      </c>
      <c r="CM26" s="25">
        <f t="shared" si="38"/>
        <v>-2.1836798771674739</v>
      </c>
      <c r="CN26" s="25">
        <f t="shared" si="38"/>
        <v>-13.287308386050819</v>
      </c>
      <c r="CO26" s="25">
        <f t="shared" si="38"/>
        <v>-0.82442505633705876</v>
      </c>
      <c r="CP26" s="25">
        <f t="shared" si="38"/>
        <v>-116.27761210866483</v>
      </c>
      <c r="CQ26" s="25">
        <f t="shared" si="38"/>
        <v>-34.230197228073997</v>
      </c>
      <c r="CR26" s="25">
        <f t="shared" si="38"/>
        <v>-27.724042871368251</v>
      </c>
      <c r="CT26" s="25">
        <f t="shared" ref="CT26:DE26" si="39">$X$12*AE16</f>
        <v>-4.8876680269145725</v>
      </c>
      <c r="CU26" s="25">
        <f t="shared" si="39"/>
        <v>6.0151287007252678</v>
      </c>
      <c r="CV26" s="25">
        <f t="shared" si="39"/>
        <v>1.6444362372859136</v>
      </c>
      <c r="CW26" s="25">
        <f t="shared" si="39"/>
        <v>-7.0097288759724758</v>
      </c>
      <c r="CX26" s="25">
        <f t="shared" si="39"/>
        <v>16.959023172502519</v>
      </c>
      <c r="CY26" s="25">
        <f t="shared" si="39"/>
        <v>4.5987551317474287</v>
      </c>
      <c r="CZ26" s="25">
        <f t="shared" si="39"/>
        <v>1.6633873350830763</v>
      </c>
      <c r="DA26" s="25">
        <f t="shared" si="39"/>
        <v>-13.287308386050819</v>
      </c>
      <c r="DB26" s="25">
        <f t="shared" si="39"/>
        <v>3.0226421559134917</v>
      </c>
      <c r="DC26" s="25">
        <f t="shared" si="39"/>
        <v>354.34694352331917</v>
      </c>
      <c r="DD26" s="25">
        <f t="shared" si="39"/>
        <v>69.640617502690858</v>
      </c>
      <c r="DE26" s="25">
        <f t="shared" si="39"/>
        <v>42.805522686558511</v>
      </c>
      <c r="DF26" s="25"/>
      <c r="DG26" s="25">
        <f>$Y$12*AE17</f>
        <v>51.444942641966897</v>
      </c>
      <c r="DH26" s="25">
        <f t="shared" ref="DH26:DR26" si="40">$Y$12*AF17</f>
        <v>69.895035552361136</v>
      </c>
      <c r="DI26" s="25">
        <f t="shared" si="40"/>
        <v>150.85626246045661</v>
      </c>
      <c r="DJ26" s="25">
        <f t="shared" si="40"/>
        <v>80.249345408797538</v>
      </c>
      <c r="DK26" s="25">
        <f t="shared" si="40"/>
        <v>162.43289555779594</v>
      </c>
      <c r="DL26" s="25">
        <f t="shared" si="40"/>
        <v>80.893773464894963</v>
      </c>
      <c r="DM26" s="25">
        <f t="shared" si="40"/>
        <v>89.625996685872138</v>
      </c>
      <c r="DN26" s="25">
        <f t="shared" si="40"/>
        <v>44.68763294138197</v>
      </c>
      <c r="DO26" s="25">
        <f t="shared" si="40"/>
        <v>16.668398832938369</v>
      </c>
      <c r="DP26" s="25">
        <f t="shared" si="40"/>
        <v>876.03896915850703</v>
      </c>
      <c r="DQ26" s="25">
        <f t="shared" si="40"/>
        <v>495.06227369953501</v>
      </c>
      <c r="DR26" s="25">
        <f t="shared" si="40"/>
        <v>409.9897102043181</v>
      </c>
      <c r="DS26" s="25"/>
      <c r="DT26" s="25">
        <f>$Z$12*AE18</f>
        <v>-2.3229565520808726</v>
      </c>
      <c r="DU26" s="25">
        <f t="shared" ref="DU26:EE26" si="41">$Z$12*AF18</f>
        <v>2.1680614884747174</v>
      </c>
      <c r="DV26" s="25">
        <f t="shared" si="41"/>
        <v>1.6444362372859136</v>
      </c>
      <c r="DW26" s="25">
        <f t="shared" si="41"/>
        <v>8.3785399730297261</v>
      </c>
      <c r="DX26" s="25">
        <f t="shared" si="41"/>
        <v>-2.2763128887502346</v>
      </c>
      <c r="DY26" s="25">
        <f t="shared" si="41"/>
        <v>-4.3777350301705225</v>
      </c>
      <c r="DZ26" s="25">
        <f t="shared" si="41"/>
        <v>-6.0307470894180248</v>
      </c>
      <c r="EA26" s="25">
        <f t="shared" si="41"/>
        <v>20.053940786787283</v>
      </c>
      <c r="EB26" s="25">
        <f t="shared" si="41"/>
        <v>-5.9538480060044598</v>
      </c>
      <c r="EC26" s="25">
        <f t="shared" si="41"/>
        <v>-56.006892450072861</v>
      </c>
      <c r="ED26" s="25">
        <f t="shared" si="41"/>
        <v>-17.559572641654949</v>
      </c>
      <c r="EE26" s="25">
        <f t="shared" si="41"/>
        <v>-50.806446144871551</v>
      </c>
      <c r="EF26" s="25"/>
      <c r="EH26" s="129" t="s">
        <v>76</v>
      </c>
      <c r="EI26" s="129">
        <v>-1307.9451805658966</v>
      </c>
      <c r="EJ26" s="129">
        <v>5152.2400755953095</v>
      </c>
      <c r="EK26" s="129">
        <f>VARP(Calculo_cps!$E$39:$E$50)</f>
        <v>6769.7198289025346</v>
      </c>
      <c r="EL26" s="129"/>
      <c r="EM26" s="129"/>
      <c r="EN26" s="129"/>
      <c r="EO26" s="129"/>
      <c r="EP26" s="129"/>
      <c r="EQ26" s="129"/>
      <c r="ER26" s="129"/>
      <c r="ES26" s="129"/>
      <c r="ET26" s="129"/>
      <c r="EU26" s="17"/>
    </row>
    <row r="27" spans="1:151" x14ac:dyDescent="0.25">
      <c r="A27" s="17"/>
      <c r="B27" s="17"/>
      <c r="C27" s="23">
        <f t="shared" si="32"/>
        <v>-61.293009661511931</v>
      </c>
      <c r="D27" s="23">
        <f t="shared" si="13"/>
        <v>60.370128824293019</v>
      </c>
      <c r="E27" s="23">
        <f t="shared" si="13"/>
        <v>57.527290906349123</v>
      </c>
      <c r="F27" s="23">
        <f t="shared" si="13"/>
        <v>320.15909826992078</v>
      </c>
      <c r="G27" s="23">
        <f t="shared" si="13"/>
        <v>111.06233664980331</v>
      </c>
      <c r="H27" s="23">
        <f t="shared" si="13"/>
        <v>-34.437394992745261</v>
      </c>
      <c r="I27" s="23">
        <f t="shared" si="13"/>
        <v>33.5096069336075</v>
      </c>
      <c r="J27" s="23">
        <f t="shared" si="13"/>
        <v>179.36532411158424</v>
      </c>
      <c r="K27" s="23">
        <f t="shared" si="13"/>
        <v>-33.09586004037422</v>
      </c>
      <c r="L27" s="23">
        <f t="shared" si="13"/>
        <v>-353.37226903522424</v>
      </c>
      <c r="M27" s="23">
        <f t="shared" si="13"/>
        <v>58.694672084169198</v>
      </c>
      <c r="N27" s="23">
        <f t="shared" si="13"/>
        <v>335.67402581414689</v>
      </c>
      <c r="O27" s="23"/>
      <c r="P27" s="23"/>
      <c r="Q27" s="23"/>
      <c r="R27" s="17"/>
      <c r="S27" s="23"/>
      <c r="T27" s="120">
        <f>$R$13*AE10</f>
        <v>-22.895688976320152</v>
      </c>
      <c r="U27" s="120">
        <f t="shared" ref="U27:AE27" si="42">$R$13*AF10</f>
        <v>-14.708073632823822</v>
      </c>
      <c r="V27" s="120">
        <f t="shared" si="42"/>
        <v>-7.0097288759724758</v>
      </c>
      <c r="W27" s="120">
        <f t="shared" si="42"/>
        <v>29.880330900357773</v>
      </c>
      <c r="X27" s="120">
        <f t="shared" si="42"/>
        <v>-12.161935821450392</v>
      </c>
      <c r="Y27" s="120">
        <f t="shared" si="42"/>
        <v>18.660945895348284</v>
      </c>
      <c r="Z27" s="120">
        <f t="shared" si="42"/>
        <v>-12.556802026315635</v>
      </c>
      <c r="AA27" s="120">
        <f t="shared" si="42"/>
        <v>56.639732916234436</v>
      </c>
      <c r="AB27" s="120">
        <f t="shared" si="42"/>
        <v>-45.682341795789881</v>
      </c>
      <c r="AC27" s="120">
        <f t="shared" si="42"/>
        <v>337.13348529030696</v>
      </c>
      <c r="AD27" s="120">
        <f t="shared" si="42"/>
        <v>-1.6769766606242464</v>
      </c>
      <c r="AE27" s="120">
        <f t="shared" si="42"/>
        <v>-84.073627507825705</v>
      </c>
      <c r="AF27" s="23"/>
      <c r="AG27" s="119">
        <f>$S$13*AE11</f>
        <v>-11.963108146459753</v>
      </c>
      <c r="AH27" s="119">
        <f t="shared" ref="AH27:AR27" si="43">$S$13*AF11</f>
        <v>94.617734665780162</v>
      </c>
      <c r="AI27" s="119">
        <f t="shared" si="43"/>
        <v>-7.0097288759724758</v>
      </c>
      <c r="AJ27" s="119">
        <f t="shared" si="43"/>
        <v>29.880330900357773</v>
      </c>
      <c r="AK27" s="119">
        <f t="shared" si="43"/>
        <v>64.366129987572407</v>
      </c>
      <c r="AL27" s="119">
        <f t="shared" si="43"/>
        <v>73.323850044650285</v>
      </c>
      <c r="AM27" s="119">
        <f t="shared" si="43"/>
        <v>36.639811708056158</v>
      </c>
      <c r="AN27" s="119">
        <f t="shared" si="43"/>
        <v>56.639732916234436</v>
      </c>
      <c r="AO27" s="119">
        <f t="shared" si="43"/>
        <v>85.508628162534905</v>
      </c>
      <c r="AP27" s="119">
        <f t="shared" si="43"/>
        <v>681.50978143090958</v>
      </c>
      <c r="AQ27" s="119">
        <f t="shared" si="43"/>
        <v>288.03641533067633</v>
      </c>
      <c r="AR27" s="119">
        <f t="shared" si="43"/>
        <v>216.57234531333526</v>
      </c>
      <c r="AS27" s="23"/>
      <c r="AT27" s="25">
        <f>$T$13*AE12</f>
        <v>15.368343928191244</v>
      </c>
      <c r="AU27" s="25">
        <f t="shared" ref="AU27:BE27" si="44">$T$13*AF12</f>
        <v>-47.505816122405022</v>
      </c>
      <c r="AV27" s="25">
        <f t="shared" si="44"/>
        <v>58.585756103189915</v>
      </c>
      <c r="AW27" s="25">
        <f t="shared" si="44"/>
        <v>29.880330900357773</v>
      </c>
      <c r="AX27" s="25">
        <f t="shared" si="44"/>
        <v>97.163872477153603</v>
      </c>
      <c r="AY27" s="25">
        <f t="shared" si="44"/>
        <v>-14.136796594232912</v>
      </c>
      <c r="AZ27" s="25">
        <f t="shared" si="44"/>
        <v>47.572392537916556</v>
      </c>
      <c r="BA27" s="25">
        <f t="shared" si="44"/>
        <v>56.639732916234436</v>
      </c>
      <c r="BB27" s="25">
        <f t="shared" si="44"/>
        <v>25.379433598302711</v>
      </c>
      <c r="BC27" s="25">
        <f t="shared" si="44"/>
        <v>703.37494309063038</v>
      </c>
      <c r="BD27" s="25">
        <f t="shared" si="44"/>
        <v>216.97463993658374</v>
      </c>
      <c r="BE27" s="25">
        <f t="shared" si="44"/>
        <v>216.57234531333526</v>
      </c>
      <c r="BF27" s="127"/>
      <c r="BG27" s="25">
        <f>$U$13*AE13</f>
        <v>-28.361979391250351</v>
      </c>
      <c r="BH27" s="25">
        <f t="shared" ref="BH27:BR27" si="45">$U$13*AF13</f>
        <v>29.022249686617773</v>
      </c>
      <c r="BI27" s="25">
        <f t="shared" si="45"/>
        <v>-7.0097288759724758</v>
      </c>
      <c r="BJ27" s="25">
        <f t="shared" si="45"/>
        <v>29.880330900357773</v>
      </c>
      <c r="BK27" s="25">
        <f t="shared" si="45"/>
        <v>-17.628226236380591</v>
      </c>
      <c r="BL27" s="25">
        <f t="shared" si="45"/>
        <v>-68.799700743534899</v>
      </c>
      <c r="BM27" s="25">
        <f t="shared" si="45"/>
        <v>-45.354544515896833</v>
      </c>
      <c r="BN27" s="25">
        <f t="shared" si="45"/>
        <v>-129.21414119139234</v>
      </c>
      <c r="BO27" s="25">
        <f t="shared" si="45"/>
        <v>-62.081213040580479</v>
      </c>
      <c r="BP27" s="25">
        <f t="shared" si="45"/>
        <v>14.622350809425216</v>
      </c>
      <c r="BQ27" s="25">
        <f t="shared" si="45"/>
        <v>-149.26681786373962</v>
      </c>
      <c r="BR27" s="25">
        <f t="shared" si="45"/>
        <v>8.8533095459876829</v>
      </c>
      <c r="BS27" s="23"/>
      <c r="BT27" s="25">
        <f>$V$13*AE14</f>
        <v>-31.436786402442898</v>
      </c>
      <c r="BU27" s="25">
        <f t="shared" ref="BU27:CE27" si="46">$V$13*AF14</f>
        <v>-93.492898999862419</v>
      </c>
      <c r="BV27" s="25">
        <f t="shared" si="46"/>
        <v>-70.025975047807876</v>
      </c>
      <c r="BW27" s="25">
        <f t="shared" si="46"/>
        <v>42.689360942032984</v>
      </c>
      <c r="BX27" s="25">
        <f t="shared" si="46"/>
        <v>21.070543638484956</v>
      </c>
      <c r="BY27" s="25">
        <f t="shared" si="46"/>
        <v>-15.771216024057928</v>
      </c>
      <c r="BZ27" s="25">
        <f t="shared" si="46"/>
        <v>8.4750973991105258</v>
      </c>
      <c r="CA27" s="25">
        <f t="shared" si="46"/>
        <v>23.771988202044614</v>
      </c>
      <c r="CB27" s="25">
        <f t="shared" si="46"/>
        <v>2.3331950666790537</v>
      </c>
      <c r="CC27" s="25">
        <f t="shared" si="46"/>
        <v>-167.75302222284327</v>
      </c>
      <c r="CD27" s="25">
        <f t="shared" si="46"/>
        <v>2.0044449982994355</v>
      </c>
      <c r="CE27" s="25">
        <f t="shared" si="46"/>
        <v>342.23819534094918</v>
      </c>
      <c r="CF27" s="17"/>
      <c r="CG27" s="25">
        <f>$W$13*AE15</f>
        <v>-18.369367232303297</v>
      </c>
      <c r="CH27" s="25">
        <f t="shared" ref="CH27:CR27" si="47">$W$13*AF15</f>
        <v>69.849840626882596</v>
      </c>
      <c r="CI27" s="25">
        <f t="shared" si="47"/>
        <v>8.3785399730297261</v>
      </c>
      <c r="CJ27" s="25">
        <f t="shared" si="47"/>
        <v>42.689360942032984</v>
      </c>
      <c r="CK27" s="25">
        <f t="shared" si="47"/>
        <v>-44.26655221221305</v>
      </c>
      <c r="CL27" s="25">
        <f t="shared" si="47"/>
        <v>-28.838635194197529</v>
      </c>
      <c r="CM27" s="25">
        <f t="shared" si="47"/>
        <v>-11.126031356098876</v>
      </c>
      <c r="CN27" s="25">
        <f t="shared" si="47"/>
        <v>-67.699945988932598</v>
      </c>
      <c r="CO27" s="25">
        <f t="shared" si="47"/>
        <v>-4.2005145183907464</v>
      </c>
      <c r="CP27" s="25">
        <f t="shared" si="47"/>
        <v>-592.44414525238028</v>
      </c>
      <c r="CQ27" s="25">
        <f t="shared" si="47"/>
        <v>-174.40571379858517</v>
      </c>
      <c r="CR27" s="25">
        <f t="shared" si="47"/>
        <v>-141.25631395421604</v>
      </c>
      <c r="CT27" s="25">
        <f t="shared" ref="CT27:DE27" si="48">$X$13*AE16</f>
        <v>20.834634343121444</v>
      </c>
      <c r="CU27" s="25">
        <f t="shared" si="48"/>
        <v>-25.640654462684221</v>
      </c>
      <c r="CV27" s="25">
        <f t="shared" si="48"/>
        <v>-7.0097288759724758</v>
      </c>
      <c r="CW27" s="25">
        <f t="shared" si="48"/>
        <v>29.880330900357773</v>
      </c>
      <c r="CX27" s="25">
        <f t="shared" si="48"/>
        <v>-72.291130385682578</v>
      </c>
      <c r="CY27" s="25">
        <f t="shared" si="48"/>
        <v>-19.603087009163112</v>
      </c>
      <c r="CZ27" s="25">
        <f t="shared" si="48"/>
        <v>-7.090511611385435</v>
      </c>
      <c r="DA27" s="25">
        <f t="shared" si="48"/>
        <v>56.639732916234436</v>
      </c>
      <c r="DB27" s="25">
        <f t="shared" si="48"/>
        <v>-12.884599306208685</v>
      </c>
      <c r="DC27" s="25">
        <f t="shared" si="48"/>
        <v>-1510.4726749561005</v>
      </c>
      <c r="DD27" s="25">
        <f t="shared" si="48"/>
        <v>-296.856659066855</v>
      </c>
      <c r="DE27" s="25">
        <f t="shared" si="48"/>
        <v>-182.46685497656929</v>
      </c>
      <c r="DF27" s="25"/>
      <c r="DG27" s="25">
        <f>$Y$13*AE17</f>
        <v>27.366599863185307</v>
      </c>
      <c r="DH27" s="25">
        <f t="shared" ref="DH27:DR27" si="49">$Y$13*AF17</f>
        <v>37.181292701533593</v>
      </c>
      <c r="DI27" s="25">
        <f t="shared" si="49"/>
        <v>80.249345408797538</v>
      </c>
      <c r="DJ27" s="25">
        <f t="shared" si="49"/>
        <v>42.689360942032984</v>
      </c>
      <c r="DK27" s="25">
        <f t="shared" si="49"/>
        <v>86.407639489182969</v>
      </c>
      <c r="DL27" s="25">
        <f t="shared" si="49"/>
        <v>43.032170241570277</v>
      </c>
      <c r="DM27" s="25">
        <f t="shared" si="49"/>
        <v>47.677354909529328</v>
      </c>
      <c r="DN27" s="25">
        <f t="shared" si="49"/>
        <v>23.771988202044614</v>
      </c>
      <c r="DO27" s="25">
        <f t="shared" si="49"/>
        <v>8.8669046517488539</v>
      </c>
      <c r="DP27" s="25">
        <f t="shared" si="49"/>
        <v>466.01680752892736</v>
      </c>
      <c r="DQ27" s="25">
        <f t="shared" si="49"/>
        <v>263.35282840109147</v>
      </c>
      <c r="DR27" s="25">
        <f t="shared" si="49"/>
        <v>218.09771322462299</v>
      </c>
      <c r="DS27" s="25"/>
      <c r="DT27" s="25">
        <f>$Z$13*AE18</f>
        <v>-11.835657647233496</v>
      </c>
      <c r="DU27" s="25">
        <f t="shared" ref="DU27:EE27" si="50">$Z$13*AF18</f>
        <v>11.046454361254394</v>
      </c>
      <c r="DV27" s="25">
        <f t="shared" si="50"/>
        <v>8.3785399730297261</v>
      </c>
      <c r="DW27" s="25">
        <f t="shared" si="50"/>
        <v>42.689360942032984</v>
      </c>
      <c r="DX27" s="25">
        <f t="shared" si="50"/>
        <v>-11.598004286864047</v>
      </c>
      <c r="DY27" s="25">
        <f t="shared" si="50"/>
        <v>-22.304925609127729</v>
      </c>
      <c r="DZ27" s="25">
        <f t="shared" si="50"/>
        <v>-30.727160111308276</v>
      </c>
      <c r="EA27" s="25">
        <f t="shared" si="50"/>
        <v>102.17650322288222</v>
      </c>
      <c r="EB27" s="25">
        <f t="shared" si="50"/>
        <v>-30.33535285866995</v>
      </c>
      <c r="EC27" s="25">
        <f t="shared" si="50"/>
        <v>-285.35979475409971</v>
      </c>
      <c r="ED27" s="25">
        <f t="shared" si="50"/>
        <v>-89.467489192677775</v>
      </c>
      <c r="EE27" s="25">
        <f t="shared" si="50"/>
        <v>-258.86308648547248</v>
      </c>
      <c r="EF27" s="25"/>
      <c r="EH27" s="129" t="s">
        <v>77</v>
      </c>
      <c r="EI27" s="129">
        <v>212.75841884579521</v>
      </c>
      <c r="EJ27" s="129">
        <v>-1181.1599728269932</v>
      </c>
      <c r="EK27" s="129">
        <v>-1219.2322089994198</v>
      </c>
      <c r="EL27" s="129">
        <f>VARP(Calculo_cps!$F$39:$F$50)</f>
        <v>474.27457414374737</v>
      </c>
      <c r="EM27" s="129"/>
      <c r="EN27" s="129"/>
      <c r="EO27" s="129"/>
      <c r="EP27" s="129"/>
      <c r="EQ27" s="129"/>
      <c r="ER27" s="129"/>
      <c r="ES27" s="129"/>
      <c r="ET27" s="129"/>
      <c r="EU27" s="17"/>
    </row>
    <row r="28" spans="1:151" x14ac:dyDescent="0.25">
      <c r="A28" s="17"/>
      <c r="B28" s="17"/>
      <c r="C28" s="23">
        <f t="shared" si="32"/>
        <v>61.989171981580661</v>
      </c>
      <c r="D28" s="23">
        <f t="shared" si="13"/>
        <v>53.920493137601682</v>
      </c>
      <c r="E28" s="23">
        <f t="shared" si="13"/>
        <v>316.26014122322931</v>
      </c>
      <c r="F28" s="23">
        <f t="shared" si="13"/>
        <v>111.06233664980331</v>
      </c>
      <c r="G28" s="23">
        <f t="shared" si="13"/>
        <v>879.20623503162119</v>
      </c>
      <c r="H28" s="23">
        <f t="shared" si="13"/>
        <v>307.68129907983842</v>
      </c>
      <c r="I28" s="23">
        <f t="shared" si="13"/>
        <v>403.21616200711372</v>
      </c>
      <c r="J28" s="23">
        <f t="shared" si="13"/>
        <v>324.62641739618448</v>
      </c>
      <c r="K28" s="23">
        <f t="shared" si="13"/>
        <v>384.81280723529187</v>
      </c>
      <c r="L28" s="23">
        <f t="shared" si="13"/>
        <v>8816.1214720823318</v>
      </c>
      <c r="M28" s="23">
        <f t="shared" si="13"/>
        <v>2872.1633638112053</v>
      </c>
      <c r="N28" s="23">
        <f t="shared" si="13"/>
        <v>2468.3941441446145</v>
      </c>
      <c r="O28" s="23"/>
      <c r="P28" s="23"/>
      <c r="Q28" s="23"/>
      <c r="R28" s="17"/>
      <c r="S28" s="23"/>
      <c r="T28" s="120">
        <f>$R$14*AE10</f>
        <v>9.3190366882637434</v>
      </c>
      <c r="U28" s="120">
        <f t="shared" ref="U28:AE28" si="51">$R$14*AF10</f>
        <v>5.9865015610462411</v>
      </c>
      <c r="V28" s="120">
        <f t="shared" si="51"/>
        <v>2.853110060917166</v>
      </c>
      <c r="W28" s="120">
        <f t="shared" si="51"/>
        <v>-12.161935821450392</v>
      </c>
      <c r="X28" s="120">
        <f t="shared" si="51"/>
        <v>4.9501688391043617</v>
      </c>
      <c r="Y28" s="120">
        <f t="shared" si="51"/>
        <v>-7.5954053890369249</v>
      </c>
      <c r="Z28" s="120">
        <f t="shared" si="51"/>
        <v>5.1108878571649434</v>
      </c>
      <c r="AA28" s="120">
        <f t="shared" si="51"/>
        <v>-23.053586620859228</v>
      </c>
      <c r="AB28" s="120">
        <f t="shared" si="51"/>
        <v>18.593693321090534</v>
      </c>
      <c r="AC28" s="120">
        <f t="shared" si="51"/>
        <v>-137.22056241731613</v>
      </c>
      <c r="AD28" s="120">
        <f t="shared" si="51"/>
        <v>0.68256548391631355</v>
      </c>
      <c r="AE28" s="120">
        <f t="shared" si="51"/>
        <v>34.219770371233061</v>
      </c>
      <c r="AF28" s="23"/>
      <c r="AG28" s="119">
        <f>$S$14*AE11</f>
        <v>-25.77009527030355</v>
      </c>
      <c r="AH28" s="119">
        <f t="shared" ref="AH28:AR28" si="52">$S$14*AF11</f>
        <v>203.81894126059765</v>
      </c>
      <c r="AI28" s="119">
        <f t="shared" si="52"/>
        <v>-15.099870262918737</v>
      </c>
      <c r="AJ28" s="119">
        <f t="shared" si="52"/>
        <v>64.366129987572407</v>
      </c>
      <c r="AK28" s="119">
        <f t="shared" si="52"/>
        <v>138.65303913108474</v>
      </c>
      <c r="AL28" s="119">
        <f t="shared" si="52"/>
        <v>157.9491364704638</v>
      </c>
      <c r="AM28" s="119">
        <f t="shared" si="52"/>
        <v>78.926933272103824</v>
      </c>
      <c r="AN28" s="119">
        <f t="shared" si="52"/>
        <v>122.00937210183565</v>
      </c>
      <c r="AO28" s="119">
        <f t="shared" si="52"/>
        <v>184.19673777116088</v>
      </c>
      <c r="AP28" s="119">
        <f t="shared" si="52"/>
        <v>1468.0609570779134</v>
      </c>
      <c r="AQ28" s="119">
        <f t="shared" si="52"/>
        <v>620.46800660118254</v>
      </c>
      <c r="AR28" s="119">
        <f t="shared" si="52"/>
        <v>466.52507887670828</v>
      </c>
      <c r="AS28" s="23"/>
      <c r="AT28" s="25">
        <f>$T$14*AE12</f>
        <v>49.974272862083076</v>
      </c>
      <c r="AU28" s="25">
        <f t="shared" ref="AU28:BE28" si="53">$T$14*AF12</f>
        <v>-154.477842800101</v>
      </c>
      <c r="AV28" s="25">
        <f t="shared" si="53"/>
        <v>190.50722543771462</v>
      </c>
      <c r="AW28" s="25">
        <f t="shared" si="53"/>
        <v>97.163872477153603</v>
      </c>
      <c r="AX28" s="25">
        <f t="shared" si="53"/>
        <v>315.95426925621922</v>
      </c>
      <c r="AY28" s="25">
        <f t="shared" si="53"/>
        <v>-45.969567944144131</v>
      </c>
      <c r="AZ28" s="25">
        <f t="shared" si="53"/>
        <v>154.6943337877116</v>
      </c>
      <c r="BA28" s="25">
        <f t="shared" si="53"/>
        <v>184.17921155441917</v>
      </c>
      <c r="BB28" s="25">
        <f t="shared" si="53"/>
        <v>82.528003384940618</v>
      </c>
      <c r="BC28" s="25">
        <f t="shared" si="53"/>
        <v>2287.2113934074564</v>
      </c>
      <c r="BD28" s="25">
        <f t="shared" si="53"/>
        <v>705.55096313615832</v>
      </c>
      <c r="BE28" s="25">
        <f t="shared" si="53"/>
        <v>704.24279477611219</v>
      </c>
      <c r="BF28" s="127"/>
      <c r="BG28" s="25">
        <f>$U$14*AE13</f>
        <v>16.732458247794661</v>
      </c>
      <c r="BH28" s="25">
        <f t="shared" ref="BH28:BR28" si="54">$U$14*AF13</f>
        <v>-17.121991890601787</v>
      </c>
      <c r="BI28" s="25">
        <f t="shared" si="54"/>
        <v>4.1354657983340166</v>
      </c>
      <c r="BJ28" s="25">
        <f t="shared" si="54"/>
        <v>-17.628226236380591</v>
      </c>
      <c r="BK28" s="25">
        <f t="shared" si="54"/>
        <v>10.39996381824862</v>
      </c>
      <c r="BL28" s="25">
        <f t="shared" si="54"/>
        <v>40.589131818744136</v>
      </c>
      <c r="BM28" s="25">
        <f t="shared" si="54"/>
        <v>26.757406878805714</v>
      </c>
      <c r="BN28" s="25">
        <f t="shared" si="54"/>
        <v>76.231288115829244</v>
      </c>
      <c r="BO28" s="25">
        <f t="shared" si="54"/>
        <v>36.625486918392532</v>
      </c>
      <c r="BP28" s="25">
        <f t="shared" si="54"/>
        <v>-8.6266149138657688</v>
      </c>
      <c r="BQ28" s="25">
        <f t="shared" si="54"/>
        <v>88.061582840607443</v>
      </c>
      <c r="BR28" s="25">
        <f t="shared" si="54"/>
        <v>-5.2231062680604436</v>
      </c>
      <c r="BS28" s="23"/>
      <c r="BT28" s="25">
        <f>$V$14*AE14</f>
        <v>-15.516516647926629</v>
      </c>
      <c r="BU28" s="25">
        <f t="shared" ref="BU28:CE28" si="55">$V$14*AF14</f>
        <v>-46.146069296750952</v>
      </c>
      <c r="BV28" s="25">
        <f t="shared" si="55"/>
        <v>-34.56330407653153</v>
      </c>
      <c r="BW28" s="25">
        <f t="shared" si="55"/>
        <v>21.070543638484956</v>
      </c>
      <c r="BX28" s="25">
        <f t="shared" si="55"/>
        <v>10.39996381824862</v>
      </c>
      <c r="BY28" s="25">
        <f t="shared" si="55"/>
        <v>-7.784330524837797</v>
      </c>
      <c r="BZ28" s="25">
        <f t="shared" si="55"/>
        <v>4.1831244518008113</v>
      </c>
      <c r="CA28" s="25">
        <f t="shared" si="55"/>
        <v>11.733338324386658</v>
      </c>
      <c r="CB28" s="25">
        <f t="shared" si="55"/>
        <v>1.151614533099113</v>
      </c>
      <c r="CC28" s="25">
        <f t="shared" si="55"/>
        <v>-82.799257174024731</v>
      </c>
      <c r="CD28" s="25">
        <f t="shared" si="55"/>
        <v>0.98935062215995373</v>
      </c>
      <c r="CE28" s="25">
        <f t="shared" si="55"/>
        <v>168.92135816883453</v>
      </c>
      <c r="CF28" s="17"/>
      <c r="CG28" s="25">
        <f>$W$14*AE15</f>
        <v>19.048037631629747</v>
      </c>
      <c r="CH28" s="25">
        <f t="shared" ref="CH28:CR28" si="56">$W$14*AF15</f>
        <v>-72.430496706737742</v>
      </c>
      <c r="CI28" s="25">
        <f t="shared" si="56"/>
        <v>-8.6880915758344859</v>
      </c>
      <c r="CJ28" s="25">
        <f t="shared" si="56"/>
        <v>-44.26655221221305</v>
      </c>
      <c r="CK28" s="25">
        <f t="shared" si="56"/>
        <v>45.902014026806043</v>
      </c>
      <c r="CL28" s="25">
        <f t="shared" si="56"/>
        <v>29.904100749747958</v>
      </c>
      <c r="CM28" s="25">
        <f t="shared" si="56"/>
        <v>11.537091141004456</v>
      </c>
      <c r="CN28" s="25">
        <f t="shared" si="56"/>
        <v>70.201172558016054</v>
      </c>
      <c r="CO28" s="25">
        <f t="shared" si="56"/>
        <v>4.3557057576708678</v>
      </c>
      <c r="CP28" s="25">
        <f t="shared" si="56"/>
        <v>614.33244981683947</v>
      </c>
      <c r="CQ28" s="25">
        <f t="shared" si="56"/>
        <v>180.84926702127606</v>
      </c>
      <c r="CR28" s="25">
        <f t="shared" si="56"/>
        <v>146.47513710617008</v>
      </c>
      <c r="CT28" s="25">
        <f t="shared" ref="CT28:DE28" si="57">$X$14*AE16</f>
        <v>-50.406378458766618</v>
      </c>
      <c r="CU28" s="25">
        <f t="shared" si="57"/>
        <v>62.033847654409513</v>
      </c>
      <c r="CV28" s="25">
        <f t="shared" si="57"/>
        <v>16.959023172502519</v>
      </c>
      <c r="CW28" s="25">
        <f t="shared" si="57"/>
        <v>-72.291130385682578</v>
      </c>
      <c r="CX28" s="25">
        <f t="shared" si="57"/>
        <v>174.89791360969119</v>
      </c>
      <c r="CY28" s="25">
        <f t="shared" si="57"/>
        <v>47.426828158864964</v>
      </c>
      <c r="CZ28" s="25">
        <f t="shared" si="57"/>
        <v>17.154465293880779</v>
      </c>
      <c r="DA28" s="25">
        <f t="shared" si="57"/>
        <v>-137.03162561726234</v>
      </c>
      <c r="DB28" s="25">
        <f t="shared" si="57"/>
        <v>31.172420798099488</v>
      </c>
      <c r="DC28" s="25">
        <f t="shared" si="57"/>
        <v>3654.3697408637058</v>
      </c>
      <c r="DD28" s="25">
        <f t="shared" si="57"/>
        <v>718.20166644149128</v>
      </c>
      <c r="DE28" s="25">
        <f t="shared" si="57"/>
        <v>441.45211270129096</v>
      </c>
      <c r="DF28" s="25"/>
      <c r="DG28" s="25">
        <f>$Y$14*AE17</f>
        <v>55.392801457810414</v>
      </c>
      <c r="DH28" s="25">
        <f t="shared" ref="DH28:DR28" si="58">$Y$14*AF17</f>
        <v>75.258745143981642</v>
      </c>
      <c r="DI28" s="25">
        <f t="shared" si="58"/>
        <v>162.43289555779594</v>
      </c>
      <c r="DJ28" s="25">
        <f t="shared" si="58"/>
        <v>86.407639489182969</v>
      </c>
      <c r="DK28" s="25">
        <f t="shared" si="58"/>
        <v>174.89791360969119</v>
      </c>
      <c r="DL28" s="25">
        <f t="shared" si="58"/>
        <v>87.101520627581351</v>
      </c>
      <c r="DM28" s="25">
        <f t="shared" si="58"/>
        <v>96.50385023131355</v>
      </c>
      <c r="DN28" s="25">
        <f t="shared" si="58"/>
        <v>48.116939236747463</v>
      </c>
      <c r="DO28" s="25">
        <f t="shared" si="58"/>
        <v>17.947523308527359</v>
      </c>
      <c r="DP28" s="25">
        <f t="shared" si="58"/>
        <v>943.26575550141922</v>
      </c>
      <c r="DQ28" s="25">
        <f t="shared" si="58"/>
        <v>533.05310158748148</v>
      </c>
      <c r="DR28" s="25">
        <f t="shared" si="58"/>
        <v>441.45211270129096</v>
      </c>
      <c r="DS28" s="25"/>
      <c r="DT28" s="25">
        <f>$Z$14*AE18</f>
        <v>3.2155554709958176</v>
      </c>
      <c r="DU28" s="25">
        <f t="shared" ref="DU28:EE28" si="59">$Z$14*AF18</f>
        <v>-3.0011417882418931</v>
      </c>
      <c r="DV28" s="25">
        <f t="shared" si="59"/>
        <v>-2.2763128887502346</v>
      </c>
      <c r="DW28" s="25">
        <f t="shared" si="59"/>
        <v>-11.598004286864047</v>
      </c>
      <c r="DX28" s="25">
        <f t="shared" si="59"/>
        <v>3.15098892252733</v>
      </c>
      <c r="DY28" s="25">
        <f t="shared" si="59"/>
        <v>6.0598851124550794</v>
      </c>
      <c r="DZ28" s="25">
        <f t="shared" si="59"/>
        <v>8.3480690933280535</v>
      </c>
      <c r="EA28" s="25">
        <f t="shared" si="59"/>
        <v>-27.759692256928197</v>
      </c>
      <c r="EB28" s="25">
        <f t="shared" si="59"/>
        <v>8.2416214423104108</v>
      </c>
      <c r="EC28" s="25">
        <f t="shared" si="59"/>
        <v>77.527609920203233</v>
      </c>
      <c r="ED28" s="25">
        <f t="shared" si="59"/>
        <v>24.306860076931947</v>
      </c>
      <c r="EE28" s="25">
        <f t="shared" si="59"/>
        <v>70.328885711035198</v>
      </c>
      <c r="EF28" s="25"/>
      <c r="EH28" s="129" t="s">
        <v>78</v>
      </c>
      <c r="EI28" s="129">
        <v>-5063.0549915187357</v>
      </c>
      <c r="EJ28" s="129">
        <v>17243.066057915992</v>
      </c>
      <c r="EK28" s="129">
        <v>23876.308736781939</v>
      </c>
      <c r="EL28" s="129">
        <v>-3742.1755360126895</v>
      </c>
      <c r="EM28" s="129">
        <f>VARP(Calculo_cps!$G$39:$G$50)</f>
        <v>90348.081550055038</v>
      </c>
      <c r="EN28" s="129"/>
      <c r="EO28" s="129"/>
      <c r="EP28" s="129"/>
      <c r="EQ28" s="129"/>
      <c r="ER28" s="129"/>
      <c r="ES28" s="129"/>
      <c r="ET28" s="129"/>
      <c r="EU28" s="17"/>
    </row>
    <row r="29" spans="1:151" x14ac:dyDescent="0.25">
      <c r="A29" s="17"/>
      <c r="B29" s="17"/>
      <c r="C29" s="23">
        <f t="shared" si="32"/>
        <v>58.502553660476451</v>
      </c>
      <c r="D29" s="23">
        <f t="shared" si="13"/>
        <v>214.5333813821764</v>
      </c>
      <c r="E29" s="23">
        <f t="shared" si="13"/>
        <v>68.168395243402955</v>
      </c>
      <c r="F29" s="23">
        <f t="shared" si="13"/>
        <v>-34.437394992745261</v>
      </c>
      <c r="G29" s="23">
        <f t="shared" si="13"/>
        <v>307.68129907983842</v>
      </c>
      <c r="H29" s="23">
        <f t="shared" si="13"/>
        <v>449.88595198594334</v>
      </c>
      <c r="I29" s="23">
        <f t="shared" si="13"/>
        <v>237.1429114085752</v>
      </c>
      <c r="J29" s="23">
        <f t="shared" si="13"/>
        <v>415.45125842157711</v>
      </c>
      <c r="K29" s="23">
        <f t="shared" si="13"/>
        <v>347.45332664504161</v>
      </c>
      <c r="L29" s="23">
        <f t="shared" si="13"/>
        <v>3588.4779855505317</v>
      </c>
      <c r="M29" s="23">
        <f t="shared" si="13"/>
        <v>1570.8506727243357</v>
      </c>
      <c r="N29" s="23">
        <f t="shared" si="13"/>
        <v>799.8961190484348</v>
      </c>
      <c r="O29" s="23"/>
      <c r="P29" s="23"/>
      <c r="Q29" s="23"/>
      <c r="R29" s="17"/>
      <c r="S29" s="23"/>
      <c r="T29" s="120">
        <f>$R$15*AE10</f>
        <v>-14.298878236944718</v>
      </c>
      <c r="U29" s="120">
        <f t="shared" ref="U29:AE29" si="60">$R$15*AF10</f>
        <v>-9.1855263317595224</v>
      </c>
      <c r="V29" s="120">
        <f t="shared" si="60"/>
        <v>-4.3777350301705225</v>
      </c>
      <c r="W29" s="120">
        <f t="shared" si="60"/>
        <v>18.660945895348284</v>
      </c>
      <c r="X29" s="120">
        <f t="shared" si="60"/>
        <v>-7.5954053890369249</v>
      </c>
      <c r="Y29" s="120">
        <f t="shared" si="60"/>
        <v>11.65418491750861</v>
      </c>
      <c r="Z29" s="120">
        <f t="shared" si="60"/>
        <v>-7.842008310184748</v>
      </c>
      <c r="AA29" s="120">
        <f t="shared" si="60"/>
        <v>35.372800756506109</v>
      </c>
      <c r="AB29" s="120">
        <f t="shared" si="60"/>
        <v>-28.529660915295803</v>
      </c>
      <c r="AC29" s="120">
        <f t="shared" si="60"/>
        <v>210.54752537687887</v>
      </c>
      <c r="AD29" s="120">
        <f t="shared" si="60"/>
        <v>-1.0473100460643228</v>
      </c>
      <c r="AE29" s="120">
        <f t="shared" si="60"/>
        <v>-52.505891563952382</v>
      </c>
      <c r="AF29" s="23"/>
      <c r="AG29" s="119">
        <f>$S$15*AE11</f>
        <v>-29.356473685786597</v>
      </c>
      <c r="AH29" s="119">
        <f t="shared" ref="AH29:AR29" si="61">$S$15*AF11</f>
        <v>232.18406152641049</v>
      </c>
      <c r="AI29" s="119">
        <f t="shared" si="61"/>
        <v>-17.201292404339025</v>
      </c>
      <c r="AJ29" s="119">
        <f t="shared" si="61"/>
        <v>73.323850044650285</v>
      </c>
      <c r="AK29" s="119">
        <f t="shared" si="61"/>
        <v>157.9491364704638</v>
      </c>
      <c r="AL29" s="119">
        <f t="shared" si="61"/>
        <v>179.93063742496864</v>
      </c>
      <c r="AM29" s="119">
        <f t="shared" si="61"/>
        <v>89.911054476092289</v>
      </c>
      <c r="AN29" s="119">
        <f t="shared" si="61"/>
        <v>138.9891998441453</v>
      </c>
      <c r="AO29" s="119">
        <f t="shared" si="61"/>
        <v>209.8310708078001</v>
      </c>
      <c r="AP29" s="119">
        <f t="shared" si="61"/>
        <v>1672.3683945884304</v>
      </c>
      <c r="AQ29" s="119">
        <f t="shared" si="61"/>
        <v>706.81743771626839</v>
      </c>
      <c r="AR29" s="119">
        <f t="shared" si="61"/>
        <v>531.45054599723574</v>
      </c>
      <c r="AS29" s="23"/>
      <c r="AT29" s="25">
        <f>$T$15*AE12</f>
        <v>-7.2709754395809814</v>
      </c>
      <c r="AU29" s="25">
        <f t="shared" ref="AU29:BE29" si="62">$T$15*AF12</f>
        <v>22.47565670557648</v>
      </c>
      <c r="AV29" s="25">
        <f t="shared" si="62"/>
        <v>-27.717729101193409</v>
      </c>
      <c r="AW29" s="25">
        <f t="shared" si="62"/>
        <v>-14.136796594232912</v>
      </c>
      <c r="AX29" s="25">
        <f t="shared" si="62"/>
        <v>-45.969567944144131</v>
      </c>
      <c r="AY29" s="25">
        <f t="shared" si="62"/>
        <v>6.6883134130325965</v>
      </c>
      <c r="AZ29" s="25">
        <f t="shared" si="62"/>
        <v>-22.507154925833756</v>
      </c>
      <c r="BA29" s="25">
        <f t="shared" si="62"/>
        <v>-26.797038696077411</v>
      </c>
      <c r="BB29" s="25">
        <f t="shared" si="62"/>
        <v>-12.00736001393312</v>
      </c>
      <c r="BC29" s="25">
        <f t="shared" si="62"/>
        <v>-332.77638501096163</v>
      </c>
      <c r="BD29" s="25">
        <f t="shared" si="62"/>
        <v>-102.65369420168244</v>
      </c>
      <c r="BE29" s="25">
        <f t="shared" si="62"/>
        <v>-102.46336306784117</v>
      </c>
      <c r="BF29" s="127"/>
      <c r="BG29" s="25">
        <f>$U$15*AE13</f>
        <v>65.303684257022894</v>
      </c>
      <c r="BH29" s="25">
        <f t="shared" ref="BH29:BR29" si="63">$U$15*AF13</f>
        <v>-66.823961889911487</v>
      </c>
      <c r="BI29" s="25">
        <f t="shared" si="63"/>
        <v>16.139956768499079</v>
      </c>
      <c r="BJ29" s="25">
        <f t="shared" si="63"/>
        <v>-68.799700743534899</v>
      </c>
      <c r="BK29" s="25">
        <f t="shared" si="63"/>
        <v>40.589131818744136</v>
      </c>
      <c r="BL29" s="25">
        <f t="shared" si="63"/>
        <v>158.41186090557258</v>
      </c>
      <c r="BM29" s="25">
        <f t="shared" si="63"/>
        <v>104.42920128490519</v>
      </c>
      <c r="BN29" s="25">
        <f t="shared" si="63"/>
        <v>297.51659295360133</v>
      </c>
      <c r="BO29" s="25">
        <f t="shared" si="63"/>
        <v>142.94248926595498</v>
      </c>
      <c r="BP29" s="25">
        <f t="shared" si="63"/>
        <v>-33.668079621012318</v>
      </c>
      <c r="BQ29" s="25">
        <f t="shared" si="63"/>
        <v>343.68804128076289</v>
      </c>
      <c r="BR29" s="25">
        <f t="shared" si="63"/>
        <v>-20.384815997688314</v>
      </c>
      <c r="BS29" s="23"/>
      <c r="BT29" s="25">
        <f>$V$15*AE14</f>
        <v>11.61404946137108</v>
      </c>
      <c r="BU29" s="25">
        <f t="shared" ref="BU29:CE29" si="64">$V$15*AF14</f>
        <v>34.540144764510494</v>
      </c>
      <c r="BV29" s="25">
        <f t="shared" si="64"/>
        <v>25.87049221172234</v>
      </c>
      <c r="BW29" s="25">
        <f t="shared" si="64"/>
        <v>-15.771216024057928</v>
      </c>
      <c r="BX29" s="25">
        <f t="shared" si="64"/>
        <v>-7.784330524837797</v>
      </c>
      <c r="BY29" s="25">
        <f t="shared" si="64"/>
        <v>5.8265396667626073</v>
      </c>
      <c r="BZ29" s="25">
        <f t="shared" si="64"/>
        <v>-3.1310516006037501</v>
      </c>
      <c r="CA29" s="25">
        <f t="shared" si="64"/>
        <v>-8.7823559074798272</v>
      </c>
      <c r="CB29" s="25">
        <f t="shared" si="64"/>
        <v>-0.86197878372618264</v>
      </c>
      <c r="CC29" s="25">
        <f t="shared" si="64"/>
        <v>61.974906482145563</v>
      </c>
      <c r="CD29" s="25">
        <f t="shared" si="64"/>
        <v>-0.74052490782068259</v>
      </c>
      <c r="CE29" s="25">
        <f t="shared" si="64"/>
        <v>-126.43694801932072</v>
      </c>
      <c r="CF29" s="17"/>
      <c r="CG29" s="25">
        <f>$W$15*AE15</f>
        <v>12.409356070707501</v>
      </c>
      <c r="CH29" s="25">
        <f t="shared" ref="CH29:CR29" si="65">$W$15*AF15</f>
        <v>-47.186793799672536</v>
      </c>
      <c r="CI29" s="25">
        <f t="shared" si="65"/>
        <v>-5.6600907675873726</v>
      </c>
      <c r="CJ29" s="25">
        <f t="shared" si="65"/>
        <v>-28.838635194197529</v>
      </c>
      <c r="CK29" s="25">
        <f t="shared" si="65"/>
        <v>29.904100749747958</v>
      </c>
      <c r="CL29" s="25">
        <f t="shared" si="65"/>
        <v>19.481830168254611</v>
      </c>
      <c r="CM29" s="25">
        <f t="shared" si="65"/>
        <v>7.5161481070992595</v>
      </c>
      <c r="CN29" s="25">
        <f t="shared" si="65"/>
        <v>45.734440665270029</v>
      </c>
      <c r="CO29" s="25">
        <f t="shared" si="65"/>
        <v>2.8376415844755951</v>
      </c>
      <c r="CP29" s="25">
        <f t="shared" si="65"/>
        <v>400.22338589400113</v>
      </c>
      <c r="CQ29" s="25">
        <f t="shared" si="65"/>
        <v>117.81911570076306</v>
      </c>
      <c r="CR29" s="25">
        <f t="shared" si="65"/>
        <v>95.425164891415974</v>
      </c>
      <c r="CT29" s="25">
        <f t="shared" ref="CT29:DE29" si="66">$X$15*AE16</f>
        <v>-13.668628744249192</v>
      </c>
      <c r="CU29" s="25">
        <f t="shared" si="66"/>
        <v>16.821633671997485</v>
      </c>
      <c r="CV29" s="25">
        <f t="shared" si="66"/>
        <v>4.5987551317474287</v>
      </c>
      <c r="CW29" s="25">
        <f t="shared" si="66"/>
        <v>-19.603087009163112</v>
      </c>
      <c r="CX29" s="25">
        <f t="shared" si="66"/>
        <v>47.426828158864964</v>
      </c>
      <c r="CY29" s="25">
        <f t="shared" si="66"/>
        <v>12.860668162286595</v>
      </c>
      <c r="CZ29" s="25">
        <f t="shared" si="66"/>
        <v>4.6517529046442307</v>
      </c>
      <c r="DA29" s="25">
        <f t="shared" si="66"/>
        <v>-37.158678604841327</v>
      </c>
      <c r="DB29" s="25">
        <f t="shared" si="66"/>
        <v>8.4529827370414843</v>
      </c>
      <c r="DC29" s="25">
        <f t="shared" si="66"/>
        <v>990.95044733166765</v>
      </c>
      <c r="DD29" s="25">
        <f t="shared" si="66"/>
        <v>194.7537641514991</v>
      </c>
      <c r="DE29" s="25">
        <f t="shared" si="66"/>
        <v>119.70796596336244</v>
      </c>
      <c r="DF29" s="25"/>
      <c r="DG29" s="25">
        <f>$Y$15*AE17</f>
        <v>27.586362462643166</v>
      </c>
      <c r="DH29" s="25">
        <f t="shared" ref="DH29:DR29" si="67">$Y$15*AF17</f>
        <v>37.479870441411485</v>
      </c>
      <c r="DI29" s="25">
        <f t="shared" si="67"/>
        <v>80.893773464894963</v>
      </c>
      <c r="DJ29" s="25">
        <f t="shared" si="67"/>
        <v>43.032170241570277</v>
      </c>
      <c r="DK29" s="25">
        <f t="shared" si="67"/>
        <v>87.101520627581351</v>
      </c>
      <c r="DL29" s="25">
        <f t="shared" si="67"/>
        <v>43.377732410048587</v>
      </c>
      <c r="DM29" s="25">
        <f t="shared" si="67"/>
        <v>48.060219405030217</v>
      </c>
      <c r="DN29" s="25">
        <f t="shared" si="67"/>
        <v>23.962884913644896</v>
      </c>
      <c r="DO29" s="25">
        <f t="shared" si="67"/>
        <v>8.9381087481713202</v>
      </c>
      <c r="DP29" s="25">
        <f t="shared" si="67"/>
        <v>469.75907238921712</v>
      </c>
      <c r="DQ29" s="25">
        <f t="shared" si="67"/>
        <v>265.46763632145206</v>
      </c>
      <c r="DR29" s="25">
        <f t="shared" si="67"/>
        <v>219.8491080136605</v>
      </c>
      <c r="DS29" s="25"/>
      <c r="DT29" s="25">
        <f>$Z$15*AE18</f>
        <v>6.1840575152932882</v>
      </c>
      <c r="DU29" s="25">
        <f t="shared" ref="DU29:EE29" si="68">$Z$15*AF18</f>
        <v>-5.7717037063865222</v>
      </c>
      <c r="DV29" s="25">
        <f t="shared" si="68"/>
        <v>-4.3777350301705225</v>
      </c>
      <c r="DW29" s="25">
        <f t="shared" si="68"/>
        <v>-22.304925609127729</v>
      </c>
      <c r="DX29" s="25">
        <f t="shared" si="68"/>
        <v>6.0598851124550794</v>
      </c>
      <c r="DY29" s="25">
        <f t="shared" si="68"/>
        <v>11.65418491750861</v>
      </c>
      <c r="DZ29" s="25">
        <f t="shared" si="68"/>
        <v>16.054750067426259</v>
      </c>
      <c r="EA29" s="25">
        <f t="shared" si="68"/>
        <v>-53.386587503191919</v>
      </c>
      <c r="EB29" s="25">
        <f t="shared" si="68"/>
        <v>15.850033214553211</v>
      </c>
      <c r="EC29" s="25">
        <f t="shared" si="68"/>
        <v>149.09871812016485</v>
      </c>
      <c r="ED29" s="25">
        <f t="shared" si="68"/>
        <v>46.74620670915769</v>
      </c>
      <c r="EE29" s="25">
        <f t="shared" si="68"/>
        <v>135.25435283156267</v>
      </c>
      <c r="EF29" s="25"/>
      <c r="EH29" s="129" t="s">
        <v>79</v>
      </c>
      <c r="EI29" s="129">
        <v>-1895.8411634426757</v>
      </c>
      <c r="EJ29" s="129">
        <v>7238.3949037235188</v>
      </c>
      <c r="EK29" s="129">
        <v>9617.9651409781854</v>
      </c>
      <c r="EL29" s="129">
        <v>-1648.7331821490732</v>
      </c>
      <c r="EM29" s="129">
        <v>35888.413832575701</v>
      </c>
      <c r="EN29" s="129">
        <f>VARP(Calculo_cps!$H$39:$H$50)</f>
        <v>14741.706115760046</v>
      </c>
      <c r="EO29" s="129"/>
      <c r="EP29" s="129"/>
      <c r="EQ29" s="129"/>
      <c r="ER29" s="129"/>
      <c r="ES29" s="129"/>
      <c r="ET29" s="129"/>
      <c r="EU29" s="17"/>
    </row>
    <row r="30" spans="1:151" x14ac:dyDescent="0.25">
      <c r="A30" s="17"/>
      <c r="B30" s="17"/>
      <c r="C30" s="23">
        <f t="shared" si="32"/>
        <v>95.155787893654178</v>
      </c>
      <c r="D30" s="23">
        <f t="shared" si="13"/>
        <v>5.4100857944958696</v>
      </c>
      <c r="E30" s="23">
        <f t="shared" si="13"/>
        <v>167.43711833462467</v>
      </c>
      <c r="F30" s="23">
        <f t="shared" si="13"/>
        <v>33.5096069336075</v>
      </c>
      <c r="G30" s="23">
        <f t="shared" si="13"/>
        <v>403.21616200711372</v>
      </c>
      <c r="H30" s="23">
        <f t="shared" si="13"/>
        <v>237.1429114085752</v>
      </c>
      <c r="I30" s="23">
        <f t="shared" si="13"/>
        <v>276.41752530231918</v>
      </c>
      <c r="J30" s="23">
        <f t="shared" si="13"/>
        <v>293.88519157870707</v>
      </c>
      <c r="K30" s="23">
        <f t="shared" si="13"/>
        <v>295.04088731592492</v>
      </c>
      <c r="L30" s="23">
        <f t="shared" si="13"/>
        <v>2997.0502898053501</v>
      </c>
      <c r="M30" s="23">
        <f t="shared" si="13"/>
        <v>1400.7305232422273</v>
      </c>
      <c r="N30" s="23">
        <f t="shared" si="13"/>
        <v>1210.2272189341811</v>
      </c>
      <c r="O30" s="23"/>
      <c r="P30" s="23"/>
      <c r="Q30" s="23"/>
      <c r="R30" s="17"/>
      <c r="S30" s="23"/>
      <c r="T30" s="120">
        <f>$R$16*AE10</f>
        <v>9.6216014036279329</v>
      </c>
      <c r="U30" s="120">
        <f t="shared" ref="U30:AE30" si="69">$R$16*AF10</f>
        <v>6.1808675885055342</v>
      </c>
      <c r="V30" s="120">
        <f t="shared" si="69"/>
        <v>2.9457430724999267</v>
      </c>
      <c r="W30" s="120">
        <f t="shared" si="69"/>
        <v>-12.556802026315635</v>
      </c>
      <c r="X30" s="120">
        <f t="shared" si="69"/>
        <v>5.1108878571649434</v>
      </c>
      <c r="Y30" s="120">
        <f t="shared" si="69"/>
        <v>-7.842008310184748</v>
      </c>
      <c r="Z30" s="120">
        <f t="shared" si="69"/>
        <v>5.2768250008301125</v>
      </c>
      <c r="AA30" s="120">
        <f t="shared" si="69"/>
        <v>-23.802076202711437</v>
      </c>
      <c r="AB30" s="120">
        <f t="shared" si="69"/>
        <v>19.197381847647126</v>
      </c>
      <c r="AC30" s="120">
        <f t="shared" si="69"/>
        <v>-141.67575470797385</v>
      </c>
      <c r="AD30" s="120">
        <f t="shared" si="69"/>
        <v>0.70472659758792811</v>
      </c>
      <c r="AE30" s="120">
        <f t="shared" si="69"/>
        <v>35.330796696007518</v>
      </c>
      <c r="AF30" s="23"/>
      <c r="AG30" s="119">
        <f>$S$16*AE11</f>
        <v>-14.669383394417155</v>
      </c>
      <c r="AH30" s="119">
        <f t="shared" ref="AH30:AR30" si="70">$S$16*AF11</f>
        <v>116.02200771998459</v>
      </c>
      <c r="AI30" s="119">
        <f t="shared" si="70"/>
        <v>-8.5954585642517252</v>
      </c>
      <c r="AJ30" s="119">
        <f t="shared" si="70"/>
        <v>36.639811708056158</v>
      </c>
      <c r="AK30" s="119">
        <f t="shared" si="70"/>
        <v>78.926933272103824</v>
      </c>
      <c r="AL30" s="119">
        <f t="shared" si="70"/>
        <v>89.911054476092289</v>
      </c>
      <c r="AM30" s="119">
        <f t="shared" si="70"/>
        <v>44.928411485086173</v>
      </c>
      <c r="AN30" s="119">
        <f t="shared" si="70"/>
        <v>69.452682976163842</v>
      </c>
      <c r="AO30" s="119">
        <f t="shared" si="70"/>
        <v>104.85225366938469</v>
      </c>
      <c r="AP30" s="119">
        <f t="shared" si="70"/>
        <v>835.67983741866965</v>
      </c>
      <c r="AQ30" s="119">
        <f t="shared" si="70"/>
        <v>353.19555389037134</v>
      </c>
      <c r="AR30" s="119">
        <f t="shared" si="70"/>
        <v>265.5649959136735</v>
      </c>
      <c r="AS30" s="23"/>
      <c r="AT30" s="25">
        <f>$T$16*AE12</f>
        <v>24.467898044625283</v>
      </c>
      <c r="AU30" s="25">
        <f t="shared" ref="AU30:BE30" si="71">$T$16*AF12</f>
        <v>-75.6338790204655</v>
      </c>
      <c r="AV30" s="25">
        <f t="shared" si="71"/>
        <v>93.274220950418609</v>
      </c>
      <c r="AW30" s="25">
        <f t="shared" si="71"/>
        <v>47.572392537916556</v>
      </c>
      <c r="AX30" s="25">
        <f t="shared" si="71"/>
        <v>154.6943337877116</v>
      </c>
      <c r="AY30" s="25">
        <f t="shared" si="71"/>
        <v>-22.507154925833756</v>
      </c>
      <c r="AZ30" s="25">
        <f t="shared" si="71"/>
        <v>75.739875148254185</v>
      </c>
      <c r="BA30" s="25">
        <f t="shared" si="71"/>
        <v>90.175962793691681</v>
      </c>
      <c r="BB30" s="25">
        <f t="shared" si="71"/>
        <v>40.406526338501436</v>
      </c>
      <c r="BC30" s="25">
        <f t="shared" si="71"/>
        <v>1119.8413098444482</v>
      </c>
      <c r="BD30" s="25">
        <f t="shared" si="71"/>
        <v>345.44472670858801</v>
      </c>
      <c r="BE30" s="25">
        <f t="shared" si="71"/>
        <v>344.80423454680812</v>
      </c>
      <c r="BF30" s="127"/>
      <c r="BG30" s="25">
        <f>$U$16*AE13</f>
        <v>43.049879907588661</v>
      </c>
      <c r="BH30" s="25">
        <f t="shared" ref="BH30:BR30" si="72">$U$16*AF13</f>
        <v>-44.052086295584431</v>
      </c>
      <c r="BI30" s="25">
        <f t="shared" si="72"/>
        <v>10.639877497001027</v>
      </c>
      <c r="BJ30" s="25">
        <f t="shared" si="72"/>
        <v>-45.354544515896833</v>
      </c>
      <c r="BK30" s="25">
        <f t="shared" si="72"/>
        <v>26.757406878805714</v>
      </c>
      <c r="BL30" s="25">
        <f t="shared" si="72"/>
        <v>104.42920128490519</v>
      </c>
      <c r="BM30" s="25">
        <f t="shared" si="72"/>
        <v>68.842434011326077</v>
      </c>
      <c r="BN30" s="25">
        <f t="shared" si="72"/>
        <v>196.13064320777693</v>
      </c>
      <c r="BO30" s="25">
        <f t="shared" si="72"/>
        <v>94.231390871784782</v>
      </c>
      <c r="BP30" s="25">
        <f t="shared" si="72"/>
        <v>-22.194870027533572</v>
      </c>
      <c r="BQ30" s="25">
        <f t="shared" si="72"/>
        <v>226.56805770066569</v>
      </c>
      <c r="BR30" s="25">
        <f t="shared" si="72"/>
        <v>-13.438198634932284</v>
      </c>
      <c r="BS30" s="23"/>
      <c r="BT30" s="25">
        <f>$V$16*AE14</f>
        <v>-6.2411294242028266</v>
      </c>
      <c r="BU30" s="25">
        <f t="shared" ref="BU30:CE30" si="73">$V$16*AF14</f>
        <v>-18.561098307959412</v>
      </c>
      <c r="BV30" s="25">
        <f t="shared" si="73"/>
        <v>-13.902221675412886</v>
      </c>
      <c r="BW30" s="25">
        <f t="shared" si="73"/>
        <v>8.4750973991105258</v>
      </c>
      <c r="BX30" s="25">
        <f t="shared" si="73"/>
        <v>4.1831244518008113</v>
      </c>
      <c r="BY30" s="25">
        <f t="shared" si="73"/>
        <v>-3.1310516006037501</v>
      </c>
      <c r="BZ30" s="25">
        <f t="shared" si="73"/>
        <v>1.6825568324141185</v>
      </c>
      <c r="CA30" s="25">
        <f t="shared" si="73"/>
        <v>4.7194408849644374</v>
      </c>
      <c r="CB30" s="25">
        <f t="shared" si="73"/>
        <v>0.4632080453975394</v>
      </c>
      <c r="CC30" s="25">
        <f t="shared" si="73"/>
        <v>-33.303923295180702</v>
      </c>
      <c r="CD30" s="25">
        <f t="shared" si="73"/>
        <v>0.39794145934428787</v>
      </c>
      <c r="CE30" s="25">
        <f t="shared" si="73"/>
        <v>67.944377128270716</v>
      </c>
      <c r="CF30" s="17"/>
      <c r="CG30" s="25">
        <f>$W$16*AE15</f>
        <v>4.7875665343368023</v>
      </c>
      <c r="CH30" s="25">
        <f t="shared" ref="CH30:CR30" si="74">$W$16*AF15</f>
        <v>-18.204805597546496</v>
      </c>
      <c r="CI30" s="25">
        <f t="shared" si="74"/>
        <v>-2.1836798771674739</v>
      </c>
      <c r="CJ30" s="25">
        <f t="shared" si="74"/>
        <v>-11.126031356098876</v>
      </c>
      <c r="CK30" s="25">
        <f t="shared" si="74"/>
        <v>11.537091141004456</v>
      </c>
      <c r="CL30" s="25">
        <f t="shared" si="74"/>
        <v>7.5161481070992595</v>
      </c>
      <c r="CM30" s="25">
        <f t="shared" si="74"/>
        <v>2.8997523271661376</v>
      </c>
      <c r="CN30" s="25">
        <f t="shared" si="74"/>
        <v>17.644483432344241</v>
      </c>
      <c r="CO30" s="25">
        <f t="shared" si="74"/>
        <v>1.0947705754327077</v>
      </c>
      <c r="CP30" s="25">
        <f t="shared" si="74"/>
        <v>154.40737437521528</v>
      </c>
      <c r="CQ30" s="25">
        <f t="shared" si="74"/>
        <v>45.454965770997454</v>
      </c>
      <c r="CR30" s="25">
        <f t="shared" si="74"/>
        <v>36.815312846580873</v>
      </c>
      <c r="CT30" s="25">
        <f t="shared" ref="CT30:DE30" si="75">$X$16*AE16</f>
        <v>-4.9439953399948298</v>
      </c>
      <c r="CU30" s="25">
        <f t="shared" si="75"/>
        <v>6.0844492919925264</v>
      </c>
      <c r="CV30" s="25">
        <f t="shared" si="75"/>
        <v>1.6633873350830763</v>
      </c>
      <c r="CW30" s="25">
        <f t="shared" si="75"/>
        <v>-7.090511611385435</v>
      </c>
      <c r="CX30" s="25">
        <f t="shared" si="75"/>
        <v>17.154465293880779</v>
      </c>
      <c r="CY30" s="25">
        <f t="shared" si="75"/>
        <v>4.6517529046442307</v>
      </c>
      <c r="CZ30" s="25">
        <f t="shared" si="75"/>
        <v>1.6825568324141185</v>
      </c>
      <c r="DA30" s="25">
        <f t="shared" si="75"/>
        <v>-13.440436293947519</v>
      </c>
      <c r="DB30" s="25">
        <f t="shared" si="75"/>
        <v>3.057476213813533</v>
      </c>
      <c r="DC30" s="25">
        <f t="shared" si="75"/>
        <v>358.43057013563435</v>
      </c>
      <c r="DD30" s="25">
        <f t="shared" si="75"/>
        <v>70.443182006576109</v>
      </c>
      <c r="DE30" s="25">
        <f t="shared" si="75"/>
        <v>43.29882952831877</v>
      </c>
      <c r="DF30" s="25"/>
      <c r="DG30" s="25">
        <f>$Y$16*AE17</f>
        <v>30.564221753421872</v>
      </c>
      <c r="DH30" s="25">
        <f t="shared" ref="DH30:DR30" si="76">$Y$16*AF17</f>
        <v>41.525702165774533</v>
      </c>
      <c r="DI30" s="25">
        <f t="shared" si="76"/>
        <v>89.625996685872138</v>
      </c>
      <c r="DJ30" s="25">
        <f t="shared" si="76"/>
        <v>47.677354909529328</v>
      </c>
      <c r="DK30" s="25">
        <f t="shared" si="76"/>
        <v>96.50385023131355</v>
      </c>
      <c r="DL30" s="25">
        <f t="shared" si="76"/>
        <v>48.060219405030217</v>
      </c>
      <c r="DM30" s="25">
        <f t="shared" si="76"/>
        <v>53.248165842910083</v>
      </c>
      <c r="DN30" s="25">
        <f t="shared" si="76"/>
        <v>26.549601432380921</v>
      </c>
      <c r="DO30" s="25">
        <f t="shared" si="76"/>
        <v>9.9029489011192062</v>
      </c>
      <c r="DP30" s="25">
        <f t="shared" si="76"/>
        <v>520.46805658516348</v>
      </c>
      <c r="DQ30" s="25">
        <f t="shared" si="76"/>
        <v>294.12401565712599</v>
      </c>
      <c r="DR30" s="25">
        <f t="shared" si="76"/>
        <v>243.58111362891492</v>
      </c>
      <c r="DS30" s="25"/>
      <c r="DT30" s="25">
        <f>$Z$16*AE18</f>
        <v>8.5191284086684345</v>
      </c>
      <c r="DU30" s="25">
        <f t="shared" ref="DU30:EE30" si="77">$Z$16*AF18</f>
        <v>-7.9510717502054726</v>
      </c>
      <c r="DV30" s="25">
        <f t="shared" si="77"/>
        <v>-6.0307470894180248</v>
      </c>
      <c r="DW30" s="25">
        <f t="shared" si="77"/>
        <v>-30.727160111308276</v>
      </c>
      <c r="DX30" s="25">
        <f t="shared" si="77"/>
        <v>8.3480690933280535</v>
      </c>
      <c r="DY30" s="25">
        <f t="shared" si="77"/>
        <v>16.054750067426259</v>
      </c>
      <c r="DZ30" s="25">
        <f t="shared" si="77"/>
        <v>22.116947821918156</v>
      </c>
      <c r="EA30" s="25">
        <f t="shared" si="77"/>
        <v>-73.54511065195608</v>
      </c>
      <c r="EB30" s="25">
        <f t="shared" si="77"/>
        <v>21.834930852843886</v>
      </c>
      <c r="EC30" s="25">
        <f t="shared" si="77"/>
        <v>205.39768947690689</v>
      </c>
      <c r="ED30" s="25">
        <f t="shared" si="77"/>
        <v>64.397353450970485</v>
      </c>
      <c r="EE30" s="25">
        <f t="shared" si="77"/>
        <v>186.32575728053885</v>
      </c>
      <c r="EF30" s="25"/>
      <c r="EH30" s="129" t="s">
        <v>80</v>
      </c>
      <c r="EI30" s="129">
        <v>-1566.50276743773</v>
      </c>
      <c r="EJ30" s="129">
        <v>5466.1407413453926</v>
      </c>
      <c r="EK30" s="129">
        <v>7990.6301588500473</v>
      </c>
      <c r="EL30" s="129">
        <v>-1150.4240695523804</v>
      </c>
      <c r="EM30" s="129">
        <v>30910.125616405669</v>
      </c>
      <c r="EN30" s="129">
        <v>12373.788017671466</v>
      </c>
      <c r="EO30" s="129">
        <f>VARP(Calculo_cps!$I$39:$I$50)</f>
        <v>10851.255974703319</v>
      </c>
      <c r="EP30" s="129"/>
      <c r="EQ30" s="129"/>
      <c r="ER30" s="129"/>
      <c r="ES30" s="129"/>
      <c r="ET30" s="129"/>
      <c r="EU30" s="17"/>
    </row>
    <row r="31" spans="1:151" x14ac:dyDescent="0.25">
      <c r="A31" s="17"/>
      <c r="B31" s="17"/>
      <c r="C31" s="23">
        <f t="shared" si="32"/>
        <v>123.732631230473</v>
      </c>
      <c r="D31" s="23">
        <f t="shared" si="13"/>
        <v>-228.37463186243531</v>
      </c>
      <c r="E31" s="23">
        <f t="shared" si="13"/>
        <v>113.9628482321564</v>
      </c>
      <c r="F31" s="23">
        <f t="shared" si="13"/>
        <v>179.36532411158424</v>
      </c>
      <c r="G31" s="23">
        <f t="shared" si="13"/>
        <v>324.62641739618448</v>
      </c>
      <c r="H31" s="23">
        <f t="shared" si="13"/>
        <v>415.45125842157711</v>
      </c>
      <c r="I31" s="23">
        <f t="shared" si="13"/>
        <v>293.88519157870707</v>
      </c>
      <c r="J31" s="23">
        <f t="shared" si="13"/>
        <v>1366.6236104475529</v>
      </c>
      <c r="K31" s="23">
        <f t="shared" si="13"/>
        <v>307.93171911059756</v>
      </c>
      <c r="L31" s="23">
        <f t="shared" si="13"/>
        <v>760.39033415517122</v>
      </c>
      <c r="M31" s="23">
        <f t="shared" si="13"/>
        <v>1247.0892367928025</v>
      </c>
      <c r="N31" s="23">
        <f t="shared" si="13"/>
        <v>193.97923010866816</v>
      </c>
      <c r="O31" s="23"/>
      <c r="P31" s="23"/>
      <c r="Q31" s="23"/>
      <c r="R31" s="17"/>
      <c r="S31" s="23"/>
      <c r="T31" s="120">
        <f>$R$17*AE10</f>
        <v>-43.39997816210326</v>
      </c>
      <c r="U31" s="120">
        <f t="shared" ref="U31:AE31" si="78">$R$17*AF10</f>
        <v>-27.879924256979251</v>
      </c>
      <c r="V31" s="120">
        <f t="shared" si="78"/>
        <v>-13.287308386050819</v>
      </c>
      <c r="W31" s="120">
        <f t="shared" si="78"/>
        <v>56.639732916234436</v>
      </c>
      <c r="X31" s="120">
        <f t="shared" si="78"/>
        <v>-23.053586620859228</v>
      </c>
      <c r="Y31" s="120">
        <f t="shared" si="78"/>
        <v>35.372800756506109</v>
      </c>
      <c r="Z31" s="120">
        <f t="shared" si="78"/>
        <v>-23.802076202711437</v>
      </c>
      <c r="AA31" s="120">
        <f t="shared" si="78"/>
        <v>107.36358159888917</v>
      </c>
      <c r="AB31" s="120">
        <f t="shared" si="78"/>
        <v>-86.593272575528658</v>
      </c>
      <c r="AC31" s="120">
        <f t="shared" si="78"/>
        <v>639.05418677052216</v>
      </c>
      <c r="AD31" s="120">
        <f t="shared" si="78"/>
        <v>-3.178797131840958</v>
      </c>
      <c r="AE31" s="120">
        <f t="shared" si="78"/>
        <v>-159.36596630143785</v>
      </c>
      <c r="AF31" s="23"/>
      <c r="AG31" s="119">
        <f>$S$17*AE11</f>
        <v>-22.676698344575421</v>
      </c>
      <c r="AH31" s="119">
        <f t="shared" ref="AH31:AR31" si="79">$S$17*AF11</f>
        <v>179.35287391829914</v>
      </c>
      <c r="AI31" s="119">
        <f t="shared" si="79"/>
        <v>-13.287308386050819</v>
      </c>
      <c r="AJ31" s="119">
        <f t="shared" si="79"/>
        <v>56.639732916234436</v>
      </c>
      <c r="AK31" s="119">
        <f t="shared" si="79"/>
        <v>122.00937210183565</v>
      </c>
      <c r="AL31" s="119">
        <f t="shared" si="79"/>
        <v>138.9891998441453</v>
      </c>
      <c r="AM31" s="119">
        <f t="shared" si="79"/>
        <v>69.452682976163842</v>
      </c>
      <c r="AN31" s="119">
        <f t="shared" si="79"/>
        <v>107.36358159888917</v>
      </c>
      <c r="AO31" s="119">
        <f t="shared" si="79"/>
        <v>162.08608523480541</v>
      </c>
      <c r="AP31" s="119">
        <f t="shared" si="79"/>
        <v>1291.8375010226491</v>
      </c>
      <c r="AQ31" s="119">
        <f t="shared" si="79"/>
        <v>545.98811803264675</v>
      </c>
      <c r="AR31" s="119">
        <f t="shared" si="79"/>
        <v>410.52422868057772</v>
      </c>
      <c r="AS31" s="23"/>
      <c r="AT31" s="25">
        <f>$T$17*AE12</f>
        <v>29.131501199244177</v>
      </c>
      <c r="AU31" s="25">
        <f t="shared" ref="AU31:BE31" si="80">$T$17*AF12</f>
        <v>-90.049763709562768</v>
      </c>
      <c r="AV31" s="25">
        <f t="shared" si="80"/>
        <v>111.05237051911621</v>
      </c>
      <c r="AW31" s="25">
        <f t="shared" si="80"/>
        <v>56.639732916234436</v>
      </c>
      <c r="AX31" s="25">
        <f t="shared" si="80"/>
        <v>184.17921155441917</v>
      </c>
      <c r="AY31" s="25">
        <f t="shared" si="80"/>
        <v>-26.797038696077411</v>
      </c>
      <c r="AZ31" s="25">
        <f t="shared" si="80"/>
        <v>90.175962793691681</v>
      </c>
      <c r="BA31" s="25">
        <f t="shared" si="80"/>
        <v>107.36358159888917</v>
      </c>
      <c r="BB31" s="25">
        <f t="shared" si="80"/>
        <v>48.108046238402288</v>
      </c>
      <c r="BC31" s="25">
        <f t="shared" si="80"/>
        <v>1333.2840606577047</v>
      </c>
      <c r="BD31" s="25">
        <f t="shared" si="80"/>
        <v>411.28679921871583</v>
      </c>
      <c r="BE31" s="25">
        <f t="shared" si="80"/>
        <v>410.52422868057772</v>
      </c>
      <c r="BF31" s="127"/>
      <c r="BG31" s="25">
        <f>$U$17*AE13</f>
        <v>122.64820030773163</v>
      </c>
      <c r="BH31" s="25">
        <f t="shared" ref="BH31:BR31" si="81">$U$17*AF13</f>
        <v>-125.50346517928185</v>
      </c>
      <c r="BI31" s="25">
        <f t="shared" si="81"/>
        <v>30.312786686122084</v>
      </c>
      <c r="BJ31" s="25">
        <f t="shared" si="81"/>
        <v>-129.21414119139234</v>
      </c>
      <c r="BK31" s="25">
        <f t="shared" si="81"/>
        <v>76.231288115829244</v>
      </c>
      <c r="BL31" s="25">
        <f t="shared" si="81"/>
        <v>297.51659295360133</v>
      </c>
      <c r="BM31" s="25">
        <f t="shared" si="81"/>
        <v>196.13064320777693</v>
      </c>
      <c r="BN31" s="25">
        <f t="shared" si="81"/>
        <v>558.77206780294262</v>
      </c>
      <c r="BO31" s="25">
        <f t="shared" si="81"/>
        <v>268.46324607009035</v>
      </c>
      <c r="BP31" s="25">
        <f t="shared" si="81"/>
        <v>-63.232716810927855</v>
      </c>
      <c r="BQ31" s="25">
        <f t="shared" si="81"/>
        <v>645.48762003181696</v>
      </c>
      <c r="BR31" s="25">
        <f t="shared" si="81"/>
        <v>-38.285144615739739</v>
      </c>
      <c r="BS31" s="23"/>
      <c r="BT31" s="25">
        <f>$V$17*AE14</f>
        <v>-17.505882003804949</v>
      </c>
      <c r="BU31" s="25">
        <f t="shared" ref="BU31:CE31" si="82">$V$17*AF14</f>
        <v>-52.0624352989866</v>
      </c>
      <c r="BV31" s="25">
        <f t="shared" si="82"/>
        <v>-38.994649157047881</v>
      </c>
      <c r="BW31" s="25">
        <f t="shared" si="82"/>
        <v>23.771988202044614</v>
      </c>
      <c r="BX31" s="25">
        <f t="shared" si="82"/>
        <v>11.733338324386658</v>
      </c>
      <c r="BY31" s="25">
        <f t="shared" si="82"/>
        <v>-8.7823559074798272</v>
      </c>
      <c r="BZ31" s="25">
        <f t="shared" si="82"/>
        <v>4.7194408849644374</v>
      </c>
      <c r="CA31" s="25">
        <f t="shared" si="82"/>
        <v>13.23766415349942</v>
      </c>
      <c r="CB31" s="25">
        <f t="shared" si="82"/>
        <v>1.2992624947812532</v>
      </c>
      <c r="CC31" s="25">
        <f t="shared" si="82"/>
        <v>-93.414911283252565</v>
      </c>
      <c r="CD31" s="25">
        <f t="shared" si="82"/>
        <v>1.1161948035700042</v>
      </c>
      <c r="CE31" s="25">
        <f t="shared" si="82"/>
        <v>190.5786866423548</v>
      </c>
      <c r="CF31" s="17"/>
      <c r="CG31" s="25">
        <f>$W$17*AE15</f>
        <v>29.131501199244177</v>
      </c>
      <c r="CH31" s="25">
        <f t="shared" ref="CH31:CR31" si="83">$W$17*AF15</f>
        <v>-110.77304352709061</v>
      </c>
      <c r="CI31" s="25">
        <f t="shared" si="83"/>
        <v>-13.287308386050819</v>
      </c>
      <c r="CJ31" s="25">
        <f t="shared" si="83"/>
        <v>-67.699945988932598</v>
      </c>
      <c r="CK31" s="25">
        <f t="shared" si="83"/>
        <v>70.201172558016054</v>
      </c>
      <c r="CL31" s="25">
        <f t="shared" si="83"/>
        <v>45.734440665270029</v>
      </c>
      <c r="CM31" s="25">
        <f t="shared" si="83"/>
        <v>17.644483432344241</v>
      </c>
      <c r="CN31" s="25">
        <f t="shared" si="83"/>
        <v>107.36358159888917</v>
      </c>
      <c r="CO31" s="25">
        <f t="shared" si="83"/>
        <v>6.66148660334661</v>
      </c>
      <c r="CP31" s="25">
        <f t="shared" si="83"/>
        <v>939.5417441246758</v>
      </c>
      <c r="CQ31" s="25">
        <f t="shared" si="83"/>
        <v>276.58548040478485</v>
      </c>
      <c r="CR31" s="25">
        <f t="shared" si="83"/>
        <v>224.01471032282717</v>
      </c>
      <c r="CT31" s="25">
        <f t="shared" ref="CT31:DE31" si="84">$X$17*AE16</f>
        <v>39.493141108008096</v>
      </c>
      <c r="CU31" s="25">
        <f t="shared" si="84"/>
        <v>-48.60320407450709</v>
      </c>
      <c r="CV31" s="25">
        <f t="shared" si="84"/>
        <v>-13.287308386050819</v>
      </c>
      <c r="CW31" s="25">
        <f t="shared" si="84"/>
        <v>56.639732916234436</v>
      </c>
      <c r="CX31" s="25">
        <f t="shared" si="84"/>
        <v>-137.03162561726234</v>
      </c>
      <c r="CY31" s="25">
        <f t="shared" si="84"/>
        <v>-37.158678604841327</v>
      </c>
      <c r="CZ31" s="25">
        <f t="shared" si="84"/>
        <v>-13.440436293947519</v>
      </c>
      <c r="DA31" s="25">
        <f t="shared" si="84"/>
        <v>107.36358159888917</v>
      </c>
      <c r="DB31" s="25">
        <f t="shared" si="84"/>
        <v>-24.423433122945148</v>
      </c>
      <c r="DC31" s="25">
        <f t="shared" si="84"/>
        <v>-2863.1801023916828</v>
      </c>
      <c r="DD31" s="25">
        <f t="shared" si="84"/>
        <v>-562.70735220509266</v>
      </c>
      <c r="DE31" s="25">
        <f t="shared" si="84"/>
        <v>-345.87548465918843</v>
      </c>
      <c r="DF31" s="25"/>
      <c r="DG31" s="25">
        <f>$Y$17*AE17</f>
        <v>15.239358817319776</v>
      </c>
      <c r="DH31" s="25">
        <f t="shared" ref="DH31:DR31" si="85">$Y$17*AF17</f>
        <v>20.70476652573501</v>
      </c>
      <c r="DI31" s="25">
        <f t="shared" si="85"/>
        <v>44.68763294138197</v>
      </c>
      <c r="DJ31" s="25">
        <f t="shared" si="85"/>
        <v>23.771988202044614</v>
      </c>
      <c r="DK31" s="25">
        <f t="shared" si="85"/>
        <v>48.116939236747463</v>
      </c>
      <c r="DL31" s="25">
        <f t="shared" si="85"/>
        <v>23.962884913644896</v>
      </c>
      <c r="DM31" s="25">
        <f t="shared" si="85"/>
        <v>26.549601432380921</v>
      </c>
      <c r="DN31" s="25">
        <f t="shared" si="85"/>
        <v>13.23766415349942</v>
      </c>
      <c r="DO31" s="25">
        <f t="shared" si="85"/>
        <v>4.9376225860173335</v>
      </c>
      <c r="DP31" s="25">
        <f t="shared" si="85"/>
        <v>259.50601756664724</v>
      </c>
      <c r="DQ31" s="25">
        <f t="shared" si="85"/>
        <v>146.65059845301323</v>
      </c>
      <c r="DR31" s="25">
        <f t="shared" si="85"/>
        <v>121.44984490886927</v>
      </c>
      <c r="DS31" s="25"/>
      <c r="DT31" s="25">
        <f>$Z$17*AE18</f>
        <v>-28.328512890591249</v>
      </c>
      <c r="DU31" s="25">
        <f t="shared" ref="DU31:EE31" si="86">$Z$17*AF18</f>
        <v>26.439563739938706</v>
      </c>
      <c r="DV31" s="25">
        <f t="shared" si="86"/>
        <v>20.053940786787283</v>
      </c>
      <c r="DW31" s="25">
        <f t="shared" si="86"/>
        <v>102.17650322288222</v>
      </c>
      <c r="DX31" s="25">
        <f t="shared" si="86"/>
        <v>-27.759692256928197</v>
      </c>
      <c r="DY31" s="25">
        <f t="shared" si="86"/>
        <v>-53.386587503191919</v>
      </c>
      <c r="DZ31" s="25">
        <f t="shared" si="86"/>
        <v>-73.54511065195608</v>
      </c>
      <c r="EA31" s="25">
        <f t="shared" si="86"/>
        <v>244.55830634316536</v>
      </c>
      <c r="EB31" s="25">
        <f t="shared" si="86"/>
        <v>-72.607324418371803</v>
      </c>
      <c r="EC31" s="25">
        <f t="shared" si="86"/>
        <v>-683.00544550116513</v>
      </c>
      <c r="ED31" s="25">
        <f t="shared" si="86"/>
        <v>-214.13942481481143</v>
      </c>
      <c r="EE31" s="25">
        <f t="shared" si="86"/>
        <v>-619.58587355017232</v>
      </c>
      <c r="EF31" s="25"/>
      <c r="EH31" s="129" t="s">
        <v>81</v>
      </c>
      <c r="EI31" s="129">
        <v>73.456252731292111</v>
      </c>
      <c r="EJ31" s="129">
        <v>520.30274053341884</v>
      </c>
      <c r="EK31" s="129">
        <v>1705.6619405043182</v>
      </c>
      <c r="EL31" s="129">
        <v>-140.22835747124643</v>
      </c>
      <c r="EM31" s="129">
        <v>6102.4437964245017</v>
      </c>
      <c r="EN31" s="129">
        <v>3157.2045746800118</v>
      </c>
      <c r="EO31" s="129">
        <v>2537.2961079547058</v>
      </c>
      <c r="EP31" s="129">
        <f>VARP(Calculo_cps!$J$39:$J$50)</f>
        <v>3182.4816552031884</v>
      </c>
      <c r="EQ31" s="129"/>
      <c r="ER31" s="129"/>
      <c r="ES31" s="129"/>
      <c r="ET31" s="129"/>
      <c r="EU31" s="17"/>
    </row>
    <row r="32" spans="1:151" x14ac:dyDescent="0.25">
      <c r="A32" s="17"/>
      <c r="B32" s="17"/>
      <c r="C32" s="23">
        <f t="shared" si="32"/>
        <v>77.949076816365363</v>
      </c>
      <c r="D32" s="23">
        <f t="shared" si="13"/>
        <v>191.5524617632091</v>
      </c>
      <c r="E32" s="23">
        <f t="shared" si="13"/>
        <v>64.067282771020928</v>
      </c>
      <c r="F32" s="23">
        <f t="shared" si="13"/>
        <v>-33.09586004037422</v>
      </c>
      <c r="G32" s="23">
        <f t="shared" si="13"/>
        <v>384.81280723529187</v>
      </c>
      <c r="H32" s="23">
        <f t="shared" si="13"/>
        <v>347.45332664504161</v>
      </c>
      <c r="I32" s="23">
        <f t="shared" si="13"/>
        <v>295.04088731592492</v>
      </c>
      <c r="J32" s="23">
        <f t="shared" si="13"/>
        <v>307.93171911059756</v>
      </c>
      <c r="K32" s="23">
        <f t="shared" si="13"/>
        <v>494.57667965847787</v>
      </c>
      <c r="L32" s="23">
        <f t="shared" si="13"/>
        <v>3001.9250785246313</v>
      </c>
      <c r="M32" s="23">
        <f t="shared" si="13"/>
        <v>1584.8097395090697</v>
      </c>
      <c r="N32" s="23">
        <f t="shared" si="13"/>
        <v>1254.3924935105085</v>
      </c>
      <c r="O32" s="23"/>
      <c r="P32" s="23"/>
      <c r="Q32" s="23"/>
      <c r="R32" s="17"/>
      <c r="S32" s="23"/>
      <c r="T32" s="120">
        <f>$R$18*AE10</f>
        <v>35.003919232160591</v>
      </c>
      <c r="U32" s="120">
        <f>$R$18*AF10</f>
        <v>22.486338892728188</v>
      </c>
      <c r="V32" s="120">
        <f t="shared" ref="V32:AE32" si="87">$R$18*AG10</f>
        <v>10.716776580414592</v>
      </c>
      <c r="W32" s="120">
        <f t="shared" si="87"/>
        <v>-45.682341795789881</v>
      </c>
      <c r="X32" s="120">
        <f t="shared" si="87"/>
        <v>18.593693321090534</v>
      </c>
      <c r="Y32" s="120">
        <f t="shared" si="87"/>
        <v>-28.529660915295803</v>
      </c>
      <c r="Z32" s="120">
        <f t="shared" si="87"/>
        <v>19.197381847647126</v>
      </c>
      <c r="AA32" s="120">
        <f t="shared" si="87"/>
        <v>-86.593272575528658</v>
      </c>
      <c r="AB32" s="120">
        <f t="shared" si="87"/>
        <v>69.84113927340691</v>
      </c>
      <c r="AC32" s="120">
        <f t="shared" si="87"/>
        <v>-515.42424872052868</v>
      </c>
      <c r="AD32" s="120">
        <f t="shared" si="87"/>
        <v>2.563834425049218</v>
      </c>
      <c r="AE32" s="120">
        <f t="shared" si="87"/>
        <v>128.53539676759169</v>
      </c>
      <c r="AF32" s="23"/>
      <c r="AG32" s="119">
        <f>$S$18*AE11</f>
        <v>-34.23486070402155</v>
      </c>
      <c r="AH32" s="119">
        <f t="shared" ref="AH32:AR32" si="88">$S$18*AF11</f>
        <v>270.76784116271995</v>
      </c>
      <c r="AI32" s="119">
        <f t="shared" si="88"/>
        <v>-20.059761117589812</v>
      </c>
      <c r="AJ32" s="119">
        <f t="shared" si="88"/>
        <v>85.508628162534905</v>
      </c>
      <c r="AK32" s="119">
        <f t="shared" si="88"/>
        <v>184.19673777116088</v>
      </c>
      <c r="AL32" s="119">
        <f t="shared" si="88"/>
        <v>209.8310708078001</v>
      </c>
      <c r="AM32" s="119">
        <f t="shared" si="88"/>
        <v>104.85225366938469</v>
      </c>
      <c r="AN32" s="119">
        <f t="shared" si="88"/>
        <v>162.08608523480541</v>
      </c>
      <c r="AO32" s="119">
        <f t="shared" si="88"/>
        <v>244.70028510129754</v>
      </c>
      <c r="AP32" s="119">
        <f t="shared" si="88"/>
        <v>1950.278485329904</v>
      </c>
      <c r="AQ32" s="119">
        <f t="shared" si="88"/>
        <v>824.27463129216449</v>
      </c>
      <c r="AR32" s="119">
        <f t="shared" si="88"/>
        <v>619.76569829299842</v>
      </c>
      <c r="AS32" s="23"/>
      <c r="AT32" s="25">
        <f>$T$18*AE12</f>
        <v>13.053398422597061</v>
      </c>
      <c r="AU32" s="25">
        <f t="shared" ref="AU32:BE32" si="89">$T$18*AF12</f>
        <v>-40.349978379835164</v>
      </c>
      <c r="AV32" s="25">
        <f t="shared" si="89"/>
        <v>49.760938450968204</v>
      </c>
      <c r="AW32" s="25">
        <f t="shared" si="89"/>
        <v>25.379433598302711</v>
      </c>
      <c r="AX32" s="25">
        <f t="shared" si="89"/>
        <v>82.528003384940618</v>
      </c>
      <c r="AY32" s="25">
        <f t="shared" si="89"/>
        <v>-12.00736001393312</v>
      </c>
      <c r="AZ32" s="25">
        <f t="shared" si="89"/>
        <v>40.406526338501436</v>
      </c>
      <c r="BA32" s="25">
        <f t="shared" si="89"/>
        <v>48.108046238402288</v>
      </c>
      <c r="BB32" s="25">
        <f t="shared" si="89"/>
        <v>21.556509930181001</v>
      </c>
      <c r="BC32" s="25">
        <f t="shared" si="89"/>
        <v>597.42503262120363</v>
      </c>
      <c r="BD32" s="25">
        <f t="shared" si="89"/>
        <v>184.29158248445742</v>
      </c>
      <c r="BE32" s="25">
        <f t="shared" si="89"/>
        <v>183.94988581075808</v>
      </c>
      <c r="BF32" s="127"/>
      <c r="BG32" s="25">
        <f>$U$18*AE13</f>
        <v>58.926592570622567</v>
      </c>
      <c r="BH32" s="25">
        <f t="shared" ref="BH32:BR32" si="90">$U$18*AF13</f>
        <v>-60.298410741169704</v>
      </c>
      <c r="BI32" s="25">
        <f t="shared" si="90"/>
        <v>14.563843792665143</v>
      </c>
      <c r="BJ32" s="25">
        <f t="shared" si="90"/>
        <v>-62.081213040580479</v>
      </c>
      <c r="BK32" s="25">
        <f t="shared" si="90"/>
        <v>36.625486918392532</v>
      </c>
      <c r="BL32" s="25">
        <f t="shared" si="90"/>
        <v>142.94248926595498</v>
      </c>
      <c r="BM32" s="25">
        <f t="shared" si="90"/>
        <v>94.231390871784782</v>
      </c>
      <c r="BN32" s="25">
        <f t="shared" si="90"/>
        <v>268.46324607009035</v>
      </c>
      <c r="BO32" s="25">
        <f t="shared" si="90"/>
        <v>128.98374604492057</v>
      </c>
      <c r="BP32" s="25">
        <f t="shared" si="90"/>
        <v>-30.380295277893392</v>
      </c>
      <c r="BQ32" s="25">
        <f t="shared" si="90"/>
        <v>310.12592031159164</v>
      </c>
      <c r="BR32" s="25">
        <f t="shared" si="90"/>
        <v>-18.394180368065648</v>
      </c>
      <c r="BS32" s="23"/>
      <c r="BT32" s="25">
        <f>$V$18*AE14</f>
        <v>-1.718183484780222</v>
      </c>
      <c r="BU32" s="25">
        <f t="shared" ref="BU32:CE32" si="91">$V$18*AF14</f>
        <v>-5.1098720126592214</v>
      </c>
      <c r="BV32" s="25">
        <f t="shared" si="91"/>
        <v>-3.8272828619475479</v>
      </c>
      <c r="BW32" s="25">
        <f t="shared" si="91"/>
        <v>2.3331950666790537</v>
      </c>
      <c r="BX32" s="25">
        <f t="shared" si="91"/>
        <v>1.151614533099113</v>
      </c>
      <c r="BY32" s="25">
        <f t="shared" si="91"/>
        <v>-0.86197878372618264</v>
      </c>
      <c r="BZ32" s="25">
        <f t="shared" si="91"/>
        <v>0.4632080453975394</v>
      </c>
      <c r="CA32" s="25">
        <f t="shared" si="91"/>
        <v>1.2992624947812532</v>
      </c>
      <c r="CB32" s="25">
        <f t="shared" si="91"/>
        <v>0.12752121603711752</v>
      </c>
      <c r="CC32" s="25">
        <f t="shared" si="91"/>
        <v>-9.1685730410046293</v>
      </c>
      <c r="CD32" s="25">
        <f t="shared" si="91"/>
        <v>0.10955331910009679</v>
      </c>
      <c r="CE32" s="25">
        <f t="shared" si="91"/>
        <v>18.705093057797782</v>
      </c>
      <c r="CF32" s="17"/>
      <c r="CG32" s="25">
        <f>$W$18*AE15</f>
        <v>1.807494702432213</v>
      </c>
      <c r="CH32" s="25">
        <f t="shared" ref="CH32:CR32" si="92">$W$18*AF15</f>
        <v>-6.8730302629479327</v>
      </c>
      <c r="CI32" s="25">
        <f t="shared" si="92"/>
        <v>-0.82442505633705876</v>
      </c>
      <c r="CJ32" s="25">
        <f t="shared" si="92"/>
        <v>-4.2005145183907464</v>
      </c>
      <c r="CK32" s="25">
        <f t="shared" si="92"/>
        <v>4.3557057576708678</v>
      </c>
      <c r="CL32" s="25">
        <f t="shared" si="92"/>
        <v>2.8376415844755951</v>
      </c>
      <c r="CM32" s="25">
        <f t="shared" si="92"/>
        <v>1.0947705754327077</v>
      </c>
      <c r="CN32" s="25">
        <f t="shared" si="92"/>
        <v>6.66148660334661</v>
      </c>
      <c r="CO32" s="25">
        <f t="shared" si="92"/>
        <v>0.41331895886589431</v>
      </c>
      <c r="CP32" s="25">
        <f t="shared" si="92"/>
        <v>58.294857982235875</v>
      </c>
      <c r="CQ32" s="25">
        <f t="shared" si="92"/>
        <v>17.161037709044944</v>
      </c>
      <c r="CR32" s="25">
        <f t="shared" si="92"/>
        <v>13.899228859029835</v>
      </c>
      <c r="CT32" s="25">
        <f t="shared" ref="CT32:DE32" si="93">$X$18*AE16</f>
        <v>-8.984034216277033</v>
      </c>
      <c r="CU32" s="25">
        <f t="shared" si="93"/>
        <v>11.056422360325403</v>
      </c>
      <c r="CV32" s="25">
        <f t="shared" si="93"/>
        <v>3.0226421559134917</v>
      </c>
      <c r="CW32" s="25">
        <f t="shared" si="93"/>
        <v>-12.884599306208685</v>
      </c>
      <c r="CX32" s="25">
        <f t="shared" si="93"/>
        <v>31.172420798099488</v>
      </c>
      <c r="CY32" s="25">
        <f t="shared" si="93"/>
        <v>8.4529827370414843</v>
      </c>
      <c r="CZ32" s="25">
        <f t="shared" si="93"/>
        <v>3.057476213813533</v>
      </c>
      <c r="DA32" s="25">
        <f t="shared" si="93"/>
        <v>-24.423433122945148</v>
      </c>
      <c r="DB32" s="25">
        <f t="shared" si="93"/>
        <v>5.5559257303795642</v>
      </c>
      <c r="DC32" s="25">
        <f t="shared" si="93"/>
        <v>651.32595902923958</v>
      </c>
      <c r="DD32" s="25">
        <f t="shared" si="93"/>
        <v>128.00658453921039</v>
      </c>
      <c r="DE32" s="25">
        <f t="shared" si="93"/>
        <v>78.680932981536543</v>
      </c>
      <c r="DF32" s="25"/>
      <c r="DG32" s="25">
        <f>$Y$18*AE17</f>
        <v>5.6842507424490707</v>
      </c>
      <c r="DH32" s="25">
        <f t="shared" ref="DH32:DR32" si="94">$Y$18*AF17</f>
        <v>7.7228370239820121</v>
      </c>
      <c r="DI32" s="25">
        <f t="shared" si="94"/>
        <v>16.668398832938369</v>
      </c>
      <c r="DJ32" s="25">
        <f t="shared" si="94"/>
        <v>8.8669046517488539</v>
      </c>
      <c r="DK32" s="25">
        <f t="shared" si="94"/>
        <v>17.947523308527359</v>
      </c>
      <c r="DL32" s="25">
        <f t="shared" si="94"/>
        <v>8.9381087481713202</v>
      </c>
      <c r="DM32" s="25">
        <f t="shared" si="94"/>
        <v>9.9029489011192062</v>
      </c>
      <c r="DN32" s="25">
        <f t="shared" si="94"/>
        <v>4.9376225860173335</v>
      </c>
      <c r="DO32" s="25">
        <f t="shared" si="94"/>
        <v>1.8417234732083407</v>
      </c>
      <c r="DP32" s="25">
        <f t="shared" si="94"/>
        <v>96.795232050494434</v>
      </c>
      <c r="DQ32" s="25">
        <f t="shared" si="94"/>
        <v>54.700383600768198</v>
      </c>
      <c r="DR32" s="25">
        <f t="shared" si="94"/>
        <v>45.300552298103852</v>
      </c>
      <c r="DS32" s="25"/>
      <c r="DT32" s="25">
        <f>$Z$18*AE18</f>
        <v>8.4104995511826726</v>
      </c>
      <c r="DU32" s="25">
        <f t="shared" ref="DU32:EE32" si="95">$Z$18*AF18</f>
        <v>-7.8496862799344429</v>
      </c>
      <c r="DV32" s="25">
        <f t="shared" si="95"/>
        <v>-5.9538480060044598</v>
      </c>
      <c r="DW32" s="25">
        <f t="shared" si="95"/>
        <v>-30.33535285866995</v>
      </c>
      <c r="DX32" s="25">
        <f t="shared" si="95"/>
        <v>8.2416214423104108</v>
      </c>
      <c r="DY32" s="25">
        <f t="shared" si="95"/>
        <v>15.850033214553211</v>
      </c>
      <c r="DZ32" s="25">
        <f t="shared" si="95"/>
        <v>21.834930852843886</v>
      </c>
      <c r="EA32" s="25">
        <f t="shared" si="95"/>
        <v>-72.607324418371803</v>
      </c>
      <c r="EB32" s="25">
        <f t="shared" si="95"/>
        <v>21.556509930181001</v>
      </c>
      <c r="EC32" s="25">
        <f t="shared" si="95"/>
        <v>202.77862855098064</v>
      </c>
      <c r="ED32" s="25">
        <f t="shared" si="95"/>
        <v>63.576211827683331</v>
      </c>
      <c r="EE32" s="25">
        <f t="shared" si="95"/>
        <v>183.94988581075808</v>
      </c>
      <c r="EF32" s="25"/>
      <c r="EH32" s="129" t="s">
        <v>82</v>
      </c>
      <c r="EI32" s="129">
        <v>-1532.8414507548512</v>
      </c>
      <c r="EJ32" s="129">
        <v>5643.8900858797815</v>
      </c>
      <c r="EK32" s="129">
        <v>7926.6208763992872</v>
      </c>
      <c r="EL32" s="129">
        <v>-1191.5984630644627</v>
      </c>
      <c r="EM32" s="129">
        <v>30868.823534532119</v>
      </c>
      <c r="EN32" s="129">
        <v>12540.211241166469</v>
      </c>
      <c r="EO32" s="129">
        <v>10914.967244078125</v>
      </c>
      <c r="EP32" s="129">
        <v>2619.4813513063787</v>
      </c>
      <c r="EQ32" s="129">
        <f>VARP(Calculo_cps!$K$39:$K$50)</f>
        <v>11125.830509809202</v>
      </c>
      <c r="ER32" s="129"/>
      <c r="ES32" s="129"/>
      <c r="ET32" s="129"/>
      <c r="EU32" s="17"/>
    </row>
    <row r="33" spans="1:151" x14ac:dyDescent="0.25">
      <c r="A33" s="17"/>
      <c r="B33" s="17"/>
      <c r="C33" s="23">
        <f t="shared" si="32"/>
        <v>-480.1722670711124</v>
      </c>
      <c r="D33" s="23">
        <f t="shared" si="13"/>
        <v>1914.2339702711333</v>
      </c>
      <c r="E33" s="23">
        <f t="shared" si="13"/>
        <v>2469.972583846944</v>
      </c>
      <c r="F33" s="23">
        <f t="shared" si="13"/>
        <v>-353.37226903522424</v>
      </c>
      <c r="G33" s="23">
        <f t="shared" si="13"/>
        <v>8816.1214720823318</v>
      </c>
      <c r="H33" s="23">
        <f t="shared" si="13"/>
        <v>3588.4779855505317</v>
      </c>
      <c r="I33" s="23">
        <f t="shared" si="13"/>
        <v>2997.0502898053501</v>
      </c>
      <c r="J33" s="23">
        <f t="shared" si="13"/>
        <v>760.39033415517122</v>
      </c>
      <c r="K33" s="23">
        <f t="shared" si="13"/>
        <v>3001.9250785246313</v>
      </c>
      <c r="L33" s="23">
        <f t="shared" si="13"/>
        <v>128143.50176479675</v>
      </c>
      <c r="M33" s="23">
        <f t="shared" si="13"/>
        <v>32476.869968002855</v>
      </c>
      <c r="N33" s="23">
        <f t="shared" si="13"/>
        <v>23043.947015797774</v>
      </c>
      <c r="O33" s="23"/>
      <c r="P33" s="23"/>
      <c r="Q33" s="23"/>
      <c r="R33" s="17"/>
      <c r="S33" s="23"/>
      <c r="T33" s="120">
        <f>$R$19*AE10</f>
        <v>-258.32724036591077</v>
      </c>
      <c r="U33" s="120">
        <f>$R$19*AF10</f>
        <v>-165.94809951321491</v>
      </c>
      <c r="V33" s="120">
        <f t="shared" ref="V33:AE33" si="96">$R$19*AG10</f>
        <v>-79.089295723576171</v>
      </c>
      <c r="W33" s="120">
        <f t="shared" si="96"/>
        <v>337.13348529030696</v>
      </c>
      <c r="X33" s="120">
        <f t="shared" si="96"/>
        <v>-137.22056241731613</v>
      </c>
      <c r="Y33" s="120">
        <f t="shared" si="96"/>
        <v>210.54752537687887</v>
      </c>
      <c r="Z33" s="120">
        <f t="shared" si="96"/>
        <v>-141.67575470797385</v>
      </c>
      <c r="AA33" s="120">
        <f t="shared" si="96"/>
        <v>639.05418677052216</v>
      </c>
      <c r="AB33" s="120">
        <f t="shared" si="96"/>
        <v>-515.42424872052868</v>
      </c>
      <c r="AC33" s="120">
        <f t="shared" si="96"/>
        <v>3803.8061654340227</v>
      </c>
      <c r="AD33" s="120">
        <f t="shared" si="96"/>
        <v>-18.920974745295847</v>
      </c>
      <c r="AE33" s="120">
        <f t="shared" si="96"/>
        <v>-948.5850460368539</v>
      </c>
      <c r="AF33" s="23"/>
      <c r="AG33" s="119">
        <f>$S$19*AE11</f>
        <v>-272.85424801070394</v>
      </c>
      <c r="AH33" s="119">
        <f t="shared" ref="AH33:AR33" si="97">$S$19*AF11</f>
        <v>2158.0387408223633</v>
      </c>
      <c r="AI33" s="119">
        <f t="shared" si="97"/>
        <v>-159.87770718083772</v>
      </c>
      <c r="AJ33" s="119">
        <f t="shared" si="97"/>
        <v>681.50978143090958</v>
      </c>
      <c r="AK33" s="119">
        <f t="shared" si="97"/>
        <v>1468.0609570779134</v>
      </c>
      <c r="AL33" s="119">
        <f t="shared" si="97"/>
        <v>1672.3683945884304</v>
      </c>
      <c r="AM33" s="119">
        <f t="shared" si="97"/>
        <v>835.67983741866965</v>
      </c>
      <c r="AN33" s="119">
        <f t="shared" si="97"/>
        <v>1291.8375010226491</v>
      </c>
      <c r="AO33" s="119">
        <f t="shared" si="97"/>
        <v>1950.278485329904</v>
      </c>
      <c r="AP33" s="119">
        <f t="shared" si="97"/>
        <v>15543.856717478486</v>
      </c>
      <c r="AQ33" s="119">
        <f t="shared" si="97"/>
        <v>6569.5267937545332</v>
      </c>
      <c r="AR33" s="119">
        <f t="shared" si="97"/>
        <v>4939.5762118786761</v>
      </c>
      <c r="AS33" s="23"/>
      <c r="AT33" s="25">
        <f>$T$19*AE12</f>
        <v>361.76667761598719</v>
      </c>
      <c r="AU33" s="25">
        <f t="shared" ref="AU33:BE33" si="98">$T$19*AF12</f>
        <v>-1118.2741189512897</v>
      </c>
      <c r="AV33" s="25">
        <f t="shared" si="98"/>
        <v>1379.0929224451579</v>
      </c>
      <c r="AW33" s="25">
        <f t="shared" si="98"/>
        <v>703.37494309063038</v>
      </c>
      <c r="AX33" s="25">
        <f t="shared" si="98"/>
        <v>2287.2113934074564</v>
      </c>
      <c r="AY33" s="25">
        <f t="shared" si="98"/>
        <v>-332.77638501096163</v>
      </c>
      <c r="AZ33" s="25">
        <f t="shared" si="98"/>
        <v>1119.8413098444482</v>
      </c>
      <c r="BA33" s="25">
        <f t="shared" si="98"/>
        <v>1333.2840606577047</v>
      </c>
      <c r="BB33" s="25">
        <f t="shared" si="98"/>
        <v>597.42503262120363</v>
      </c>
      <c r="BC33" s="25">
        <f t="shared" si="98"/>
        <v>16557.256752528927</v>
      </c>
      <c r="BD33" s="25">
        <f t="shared" si="98"/>
        <v>5107.5245962445906</v>
      </c>
      <c r="BE33" s="25">
        <f t="shared" si="98"/>
        <v>5098.0546891449449</v>
      </c>
      <c r="BF33" s="127"/>
      <c r="BG33" s="25">
        <f>$U$19*AE13</f>
        <v>-13.879324619647543</v>
      </c>
      <c r="BH33" s="25">
        <f t="shared" ref="BH33:BR33" si="99">$U$19*AF13</f>
        <v>14.202436968038224</v>
      </c>
      <c r="BI33" s="25">
        <f t="shared" si="99"/>
        <v>-3.4303072159820078</v>
      </c>
      <c r="BJ33" s="25">
        <f t="shared" si="99"/>
        <v>14.622350809425216</v>
      </c>
      <c r="BK33" s="25">
        <f t="shared" si="99"/>
        <v>-8.6266149138657688</v>
      </c>
      <c r="BL33" s="25">
        <f t="shared" si="99"/>
        <v>-33.668079621012318</v>
      </c>
      <c r="BM33" s="25">
        <f t="shared" si="99"/>
        <v>-22.194870027533572</v>
      </c>
      <c r="BN33" s="25">
        <f t="shared" si="99"/>
        <v>-63.232716810927855</v>
      </c>
      <c r="BO33" s="25">
        <f t="shared" si="99"/>
        <v>-30.380295277893392</v>
      </c>
      <c r="BP33" s="25">
        <f t="shared" si="99"/>
        <v>7.155648440002321</v>
      </c>
      <c r="BQ33" s="25">
        <f t="shared" si="99"/>
        <v>-73.045769884163022</v>
      </c>
      <c r="BR33" s="25">
        <f t="shared" si="99"/>
        <v>4.332488767864179</v>
      </c>
      <c r="BS33" s="23"/>
      <c r="BT33" s="25">
        <f>$V$19*AE14</f>
        <v>123.53466558435289</v>
      </c>
      <c r="BU33" s="25">
        <f t="shared" ref="BU33:CE33" si="100">$V$19*AF14</f>
        <v>367.39168770641851</v>
      </c>
      <c r="BV33" s="25">
        <f t="shared" si="100"/>
        <v>275.17556339909351</v>
      </c>
      <c r="BW33" s="25">
        <f t="shared" si="100"/>
        <v>-167.75302222284327</v>
      </c>
      <c r="BX33" s="25">
        <f t="shared" si="100"/>
        <v>-82.799257174024731</v>
      </c>
      <c r="BY33" s="25">
        <f t="shared" si="100"/>
        <v>61.974906482145563</v>
      </c>
      <c r="BZ33" s="25">
        <f t="shared" si="100"/>
        <v>-33.303923295180702</v>
      </c>
      <c r="CA33" s="25">
        <f t="shared" si="100"/>
        <v>-93.414911283252565</v>
      </c>
      <c r="CB33" s="25">
        <f t="shared" si="100"/>
        <v>-9.1685730410046293</v>
      </c>
      <c r="CC33" s="25">
        <f t="shared" si="100"/>
        <v>659.20584998004415</v>
      </c>
      <c r="CD33" s="25">
        <f t="shared" si="100"/>
        <v>-7.8767097685248002</v>
      </c>
      <c r="CE33" s="25">
        <f t="shared" si="100"/>
        <v>-1344.8665035415715</v>
      </c>
      <c r="CF33" s="17"/>
      <c r="CG33" s="25">
        <f>$W$19*AE15</f>
        <v>254.93059227442114</v>
      </c>
      <c r="CH33" s="25">
        <f t="shared" ref="CH33:CR33" si="101">$W$19*AF15</f>
        <v>-969.37804204659801</v>
      </c>
      <c r="CI33" s="25">
        <f t="shared" si="101"/>
        <v>-116.27761210866483</v>
      </c>
      <c r="CJ33" s="25">
        <f t="shared" si="101"/>
        <v>-592.44414525238028</v>
      </c>
      <c r="CK33" s="25">
        <f t="shared" si="101"/>
        <v>614.33244981683947</v>
      </c>
      <c r="CL33" s="25">
        <f t="shared" si="101"/>
        <v>400.22338589400113</v>
      </c>
      <c r="CM33" s="25">
        <f t="shared" si="101"/>
        <v>154.40737437521528</v>
      </c>
      <c r="CN33" s="25">
        <f t="shared" si="101"/>
        <v>939.5417441246758</v>
      </c>
      <c r="CO33" s="25">
        <f t="shared" si="101"/>
        <v>58.294857982235875</v>
      </c>
      <c r="CP33" s="25">
        <f t="shared" si="101"/>
        <v>8221.9564195497278</v>
      </c>
      <c r="CQ33" s="25">
        <f t="shared" si="101"/>
        <v>2420.4073745408805</v>
      </c>
      <c r="CR33" s="25">
        <f t="shared" si="101"/>
        <v>1960.3590762518925</v>
      </c>
      <c r="CT33" s="25">
        <f t="shared" ref="CT33:DE33" si="102">$X$19*AE16</f>
        <v>-1053.2060696693984</v>
      </c>
      <c r="CU33" s="25">
        <f t="shared" si="102"/>
        <v>1296.153916870177</v>
      </c>
      <c r="CV33" s="25">
        <f t="shared" si="102"/>
        <v>354.34694352331917</v>
      </c>
      <c r="CW33" s="25">
        <f t="shared" si="102"/>
        <v>-1510.4726749561005</v>
      </c>
      <c r="CX33" s="25">
        <f t="shared" si="102"/>
        <v>3654.3697408637058</v>
      </c>
      <c r="CY33" s="25">
        <f t="shared" si="102"/>
        <v>990.95044733166765</v>
      </c>
      <c r="CZ33" s="25">
        <f t="shared" si="102"/>
        <v>358.43057013563435</v>
      </c>
      <c r="DA33" s="25">
        <f t="shared" si="102"/>
        <v>-2863.1801023916828</v>
      </c>
      <c r="DB33" s="25">
        <f t="shared" si="102"/>
        <v>651.32595902923958</v>
      </c>
      <c r="DC33" s="25">
        <f t="shared" si="102"/>
        <v>76355.503203671673</v>
      </c>
      <c r="DD33" s="25">
        <f t="shared" si="102"/>
        <v>15006.322165390571</v>
      </c>
      <c r="DE33" s="25">
        <f t="shared" si="102"/>
        <v>9223.8335460999006</v>
      </c>
      <c r="DF33" s="25"/>
      <c r="DG33" s="25">
        <f>$Y$19*AE17</f>
        <v>298.74646093860804</v>
      </c>
      <c r="DH33" s="25">
        <f t="shared" ref="DH33:DR33" si="103">$Y$19*AF17</f>
        <v>405.88818717842651</v>
      </c>
      <c r="DI33" s="25">
        <f t="shared" si="103"/>
        <v>876.03896915850703</v>
      </c>
      <c r="DJ33" s="25">
        <f t="shared" si="103"/>
        <v>466.01680752892736</v>
      </c>
      <c r="DK33" s="25">
        <f t="shared" si="103"/>
        <v>943.26575550141922</v>
      </c>
      <c r="DL33" s="25">
        <f t="shared" si="103"/>
        <v>469.75907238921712</v>
      </c>
      <c r="DM33" s="25">
        <f t="shared" si="103"/>
        <v>520.46805658516348</v>
      </c>
      <c r="DN33" s="25">
        <f t="shared" si="103"/>
        <v>259.50601756664724</v>
      </c>
      <c r="DO33" s="25">
        <f t="shared" si="103"/>
        <v>96.795232050494434</v>
      </c>
      <c r="DP33" s="25">
        <f t="shared" si="103"/>
        <v>5087.255000006824</v>
      </c>
      <c r="DQ33" s="25">
        <f t="shared" si="103"/>
        <v>2874.8812733888981</v>
      </c>
      <c r="DR33" s="25">
        <f t="shared" si="103"/>
        <v>2380.8555059961991</v>
      </c>
      <c r="DS33" s="25"/>
      <c r="DT33" s="25">
        <f>$Z$19*AE18</f>
        <v>79.116219181178934</v>
      </c>
      <c r="DU33" s="25">
        <f t="shared" ref="DU33:EE33" si="104">$Z$19*AF18</f>
        <v>-73.84073876318763</v>
      </c>
      <c r="DV33" s="25">
        <f t="shared" si="104"/>
        <v>-56.006892450072861</v>
      </c>
      <c r="DW33" s="25">
        <f t="shared" si="104"/>
        <v>-285.35979475409971</v>
      </c>
      <c r="DX33" s="25">
        <f t="shared" si="104"/>
        <v>77.527609920203233</v>
      </c>
      <c r="DY33" s="25">
        <f t="shared" si="104"/>
        <v>149.09871812016485</v>
      </c>
      <c r="DZ33" s="25">
        <f t="shared" si="104"/>
        <v>205.39768947690689</v>
      </c>
      <c r="EA33" s="25">
        <f t="shared" si="104"/>
        <v>-683.00544550116513</v>
      </c>
      <c r="EB33" s="25">
        <f t="shared" si="104"/>
        <v>202.77862855098064</v>
      </c>
      <c r="EC33" s="25">
        <f t="shared" si="104"/>
        <v>1907.5060077070334</v>
      </c>
      <c r="ED33" s="25">
        <f t="shared" si="104"/>
        <v>598.05121908136323</v>
      </c>
      <c r="EE33" s="25">
        <f t="shared" si="104"/>
        <v>1730.3870472367237</v>
      </c>
      <c r="EF33" s="25"/>
      <c r="EH33" s="129" t="s">
        <v>83</v>
      </c>
      <c r="EI33" s="129">
        <v>-76498.503695853666</v>
      </c>
      <c r="EJ33" s="129">
        <v>264235.9681967168</v>
      </c>
      <c r="EK33" s="129">
        <v>350473.67553834611</v>
      </c>
      <c r="EL33" s="129">
        <v>-59984.826295883628</v>
      </c>
      <c r="EM33" s="129">
        <v>1301835.2208571672</v>
      </c>
      <c r="EN33" s="129">
        <v>518563.80477697606</v>
      </c>
      <c r="EO33" s="129">
        <v>438298.45319092303</v>
      </c>
      <c r="EP33" s="129">
        <v>80262.078001063506</v>
      </c>
      <c r="EQ33" s="129">
        <v>437109.76079382031</v>
      </c>
      <c r="ER33" s="129">
        <f>VARP(Calculo_cps!$L$39:$L$50)</f>
        <v>18979772.875619486</v>
      </c>
      <c r="ES33" s="129"/>
      <c r="ET33" s="129"/>
      <c r="EU33" s="17"/>
    </row>
    <row r="34" spans="1:151" x14ac:dyDescent="0.25">
      <c r="A34" s="17"/>
      <c r="B34" s="17"/>
      <c r="C34" s="23">
        <f t="shared" si="32"/>
        <v>199.45614425982956</v>
      </c>
      <c r="D34" s="23">
        <f t="shared" si="13"/>
        <v>594.16704079536646</v>
      </c>
      <c r="E34" s="23">
        <f t="shared" si="13"/>
        <v>902.88183775604216</v>
      </c>
      <c r="F34" s="23">
        <f t="shared" si="13"/>
        <v>58.694672084169198</v>
      </c>
      <c r="G34" s="23">
        <f t="shared" si="13"/>
        <v>2872.1633638112053</v>
      </c>
      <c r="H34" s="23">
        <f t="shared" si="13"/>
        <v>1570.8506727243357</v>
      </c>
      <c r="I34" s="23">
        <f t="shared" si="13"/>
        <v>1400.7305232422273</v>
      </c>
      <c r="J34" s="23">
        <f t="shared" si="13"/>
        <v>1247.0892367928025</v>
      </c>
      <c r="K34" s="23">
        <f t="shared" si="13"/>
        <v>1584.8097395090697</v>
      </c>
      <c r="L34" s="23">
        <f t="shared" si="13"/>
        <v>32476.869968002855</v>
      </c>
      <c r="M34" s="23">
        <f t="shared" si="13"/>
        <v>10571.87064049509</v>
      </c>
      <c r="N34" s="23">
        <f t="shared" si="13"/>
        <v>7914.7306708596643</v>
      </c>
      <c r="O34" s="23"/>
      <c r="P34" s="23"/>
      <c r="Q34" s="23"/>
      <c r="R34" s="17"/>
      <c r="S34" s="23"/>
      <c r="T34" s="120">
        <f>$R$20*AE10</f>
        <v>1.2849769358391212</v>
      </c>
      <c r="U34" s="120">
        <f>$R$20*AF10</f>
        <v>0.82546261911353513</v>
      </c>
      <c r="V34" s="120">
        <f t="shared" ref="V34:AE34" si="105">$R$20*AG10</f>
        <v>0.39340768218095351</v>
      </c>
      <c r="W34" s="120">
        <f t="shared" si="105"/>
        <v>-1.6769766606242464</v>
      </c>
      <c r="X34" s="120">
        <f t="shared" si="105"/>
        <v>0.68256548391631355</v>
      </c>
      <c r="Y34" s="120">
        <f t="shared" si="105"/>
        <v>-1.0473100460643228</v>
      </c>
      <c r="Z34" s="120">
        <f t="shared" si="105"/>
        <v>0.70472659758792811</v>
      </c>
      <c r="AA34" s="120">
        <f t="shared" si="105"/>
        <v>-3.178797131840958</v>
      </c>
      <c r="AB34" s="120">
        <f t="shared" si="105"/>
        <v>2.563834425049218</v>
      </c>
      <c r="AC34" s="120">
        <f t="shared" si="105"/>
        <v>-18.920974745295847</v>
      </c>
      <c r="AD34" s="120">
        <f t="shared" si="105"/>
        <v>9.4117121047169419E-2</v>
      </c>
      <c r="AE34" s="120">
        <f t="shared" si="105"/>
        <v>4.7184722142067113</v>
      </c>
      <c r="AF34" s="23"/>
      <c r="AG34" s="119">
        <f>$S$20*AE11</f>
        <v>-115.32036904846393</v>
      </c>
      <c r="AH34" s="119">
        <f t="shared" ref="AH34:AR34" si="106">$S$20*AF11</f>
        <v>912.0833772130037</v>
      </c>
      <c r="AI34" s="119">
        <f t="shared" si="106"/>
        <v>-67.571446400912109</v>
      </c>
      <c r="AJ34" s="119">
        <f t="shared" si="106"/>
        <v>288.03641533067633</v>
      </c>
      <c r="AK34" s="119">
        <f t="shared" si="106"/>
        <v>620.46800660118254</v>
      </c>
      <c r="AL34" s="119">
        <f t="shared" si="106"/>
        <v>706.81743771626839</v>
      </c>
      <c r="AM34" s="119">
        <f t="shared" si="106"/>
        <v>353.19555389037134</v>
      </c>
      <c r="AN34" s="119">
        <f t="shared" si="106"/>
        <v>545.98811803264675</v>
      </c>
      <c r="AO34" s="119">
        <f t="shared" si="106"/>
        <v>824.27463129216449</v>
      </c>
      <c r="AP34" s="119">
        <f t="shared" si="106"/>
        <v>6569.5267937545332</v>
      </c>
      <c r="AQ34" s="119">
        <f t="shared" si="106"/>
        <v>2776.5748924672212</v>
      </c>
      <c r="AR34" s="119">
        <f t="shared" si="106"/>
        <v>2087.685113388874</v>
      </c>
      <c r="AS34" s="23"/>
      <c r="AT34" s="25">
        <f>$T$20*AE12</f>
        <v>111.59651816978212</v>
      </c>
      <c r="AU34" s="25">
        <f t="shared" ref="AU34:BE34" si="107">$T$20*AF12</f>
        <v>-344.96128514858469</v>
      </c>
      <c r="AV34" s="25">
        <f t="shared" si="107"/>
        <v>425.41775652658328</v>
      </c>
      <c r="AW34" s="25">
        <f t="shared" si="107"/>
        <v>216.97463993658374</v>
      </c>
      <c r="AX34" s="25">
        <f t="shared" si="107"/>
        <v>705.55096313615832</v>
      </c>
      <c r="AY34" s="25">
        <f t="shared" si="107"/>
        <v>-102.65369420168244</v>
      </c>
      <c r="AZ34" s="25">
        <f t="shared" si="107"/>
        <v>345.44472670858801</v>
      </c>
      <c r="BA34" s="25">
        <f t="shared" si="107"/>
        <v>411.28679921871583</v>
      </c>
      <c r="BB34" s="25">
        <f t="shared" si="107"/>
        <v>184.29158248445742</v>
      </c>
      <c r="BC34" s="25">
        <f t="shared" si="107"/>
        <v>5107.5245962445906</v>
      </c>
      <c r="BD34" s="25">
        <f t="shared" si="107"/>
        <v>1575.551306061556</v>
      </c>
      <c r="BE34" s="25">
        <f t="shared" si="107"/>
        <v>1572.6300622734989</v>
      </c>
      <c r="BF34" s="127"/>
      <c r="BG34" s="25">
        <f>$U$20*AE13</f>
        <v>141.68191196297005</v>
      </c>
      <c r="BH34" s="25">
        <f t="shared" ref="BH34:BR34" si="108">$U$20*AF13</f>
        <v>-144.98028393375256</v>
      </c>
      <c r="BI34" s="25">
        <f t="shared" si="108"/>
        <v>35.017012592435911</v>
      </c>
      <c r="BJ34" s="25">
        <f t="shared" si="108"/>
        <v>-149.26681786373962</v>
      </c>
      <c r="BK34" s="25">
        <f t="shared" si="108"/>
        <v>88.061582840607443</v>
      </c>
      <c r="BL34" s="25">
        <f t="shared" si="108"/>
        <v>343.68804128076289</v>
      </c>
      <c r="BM34" s="25">
        <f t="shared" si="108"/>
        <v>226.56805770066569</v>
      </c>
      <c r="BN34" s="25">
        <f t="shared" si="108"/>
        <v>645.48762003181696</v>
      </c>
      <c r="BO34" s="25">
        <f t="shared" si="108"/>
        <v>310.12592031159164</v>
      </c>
      <c r="BP34" s="25">
        <f t="shared" si="108"/>
        <v>-73.045769884163022</v>
      </c>
      <c r="BQ34" s="25">
        <f t="shared" si="108"/>
        <v>745.6605145862037</v>
      </c>
      <c r="BR34" s="25">
        <f t="shared" si="108"/>
        <v>-44.226596683252524</v>
      </c>
      <c r="BS34" s="23"/>
      <c r="BT34" s="25">
        <f>$V$20*AE14</f>
        <v>-1.4760893083536404</v>
      </c>
      <c r="BU34" s="25">
        <f t="shared" ref="BU34:CE34" si="109">$V$20*AF14</f>
        <v>-4.3898847310283475</v>
      </c>
      <c r="BV34" s="25">
        <f t="shared" si="109"/>
        <v>-3.2880139767427288</v>
      </c>
      <c r="BW34" s="25">
        <f t="shared" si="109"/>
        <v>2.0044449982994355</v>
      </c>
      <c r="BX34" s="25">
        <f t="shared" si="109"/>
        <v>0.98935062215995373</v>
      </c>
      <c r="BY34" s="25">
        <f t="shared" si="109"/>
        <v>-0.74052490782068259</v>
      </c>
      <c r="BZ34" s="25">
        <f t="shared" si="109"/>
        <v>0.39794145934428787</v>
      </c>
      <c r="CA34" s="25">
        <f t="shared" si="109"/>
        <v>1.1161948035700042</v>
      </c>
      <c r="CB34" s="25">
        <f t="shared" si="109"/>
        <v>0.10955331910009679</v>
      </c>
      <c r="CC34" s="25">
        <f t="shared" si="109"/>
        <v>-7.8767097685248002</v>
      </c>
      <c r="CD34" s="25">
        <f t="shared" si="109"/>
        <v>9.4117121047169419E-2</v>
      </c>
      <c r="CE34" s="25">
        <f t="shared" si="109"/>
        <v>16.069522329221396</v>
      </c>
      <c r="CF34" s="17"/>
      <c r="CG34" s="25">
        <f>$W$20*AE15</f>
        <v>75.047331079246362</v>
      </c>
      <c r="CH34" s="25">
        <f t="shared" ref="CH34:CR34" si="110">$W$20*AF15</f>
        <v>-285.36879082802039</v>
      </c>
      <c r="CI34" s="25">
        <f t="shared" si="110"/>
        <v>-34.230197228073997</v>
      </c>
      <c r="CJ34" s="25">
        <f t="shared" si="110"/>
        <v>-174.40571379858517</v>
      </c>
      <c r="CK34" s="25">
        <f t="shared" si="110"/>
        <v>180.84926702127606</v>
      </c>
      <c r="CL34" s="25">
        <f t="shared" si="110"/>
        <v>117.81911570076306</v>
      </c>
      <c r="CM34" s="25">
        <f t="shared" si="110"/>
        <v>45.454965770997454</v>
      </c>
      <c r="CN34" s="25">
        <f t="shared" si="110"/>
        <v>276.58548040478485</v>
      </c>
      <c r="CO34" s="25">
        <f t="shared" si="110"/>
        <v>17.161037709044944</v>
      </c>
      <c r="CP34" s="25">
        <f t="shared" si="110"/>
        <v>2420.4073745408805</v>
      </c>
      <c r="CQ34" s="25">
        <f t="shared" si="110"/>
        <v>712.52771965589056</v>
      </c>
      <c r="CR34" s="25">
        <f t="shared" si="110"/>
        <v>577.09714364650938</v>
      </c>
      <c r="CT34" s="25">
        <f t="shared" ref="CT34:DE34" si="111">$X$20*AE16</f>
        <v>-206.98900439233543</v>
      </c>
      <c r="CU34" s="25">
        <f t="shared" si="111"/>
        <v>254.73610200176688</v>
      </c>
      <c r="CV34" s="25">
        <f t="shared" si="111"/>
        <v>69.640617502690858</v>
      </c>
      <c r="CW34" s="25">
        <f t="shared" si="111"/>
        <v>-296.856659066855</v>
      </c>
      <c r="CX34" s="25">
        <f t="shared" si="111"/>
        <v>718.20166644149128</v>
      </c>
      <c r="CY34" s="25">
        <f t="shared" si="111"/>
        <v>194.7537641514991</v>
      </c>
      <c r="CZ34" s="25">
        <f t="shared" si="111"/>
        <v>70.443182006576109</v>
      </c>
      <c r="DA34" s="25">
        <f t="shared" si="111"/>
        <v>-562.70735220509266</v>
      </c>
      <c r="DB34" s="25">
        <f t="shared" si="111"/>
        <v>128.00658453921039</v>
      </c>
      <c r="DC34" s="25">
        <f t="shared" si="111"/>
        <v>15006.322165390571</v>
      </c>
      <c r="DD34" s="25">
        <f t="shared" si="111"/>
        <v>2949.2269120513602</v>
      </c>
      <c r="DE34" s="25">
        <f t="shared" si="111"/>
        <v>1812.7811616079575</v>
      </c>
      <c r="DF34" s="25"/>
      <c r="DG34" s="25">
        <f>$Y$20*AE17</f>
        <v>168.82593973419065</v>
      </c>
      <c r="DH34" s="25">
        <f t="shared" ref="DH34:DR34" si="112">$Y$20*AF17</f>
        <v>229.3732766310045</v>
      </c>
      <c r="DI34" s="25">
        <f t="shared" si="112"/>
        <v>495.06227369953501</v>
      </c>
      <c r="DJ34" s="25">
        <f t="shared" si="112"/>
        <v>263.35282840109147</v>
      </c>
      <c r="DK34" s="25">
        <f t="shared" si="112"/>
        <v>533.05310158748148</v>
      </c>
      <c r="DL34" s="25">
        <f t="shared" si="112"/>
        <v>265.46763632145206</v>
      </c>
      <c r="DM34" s="25">
        <f t="shared" si="112"/>
        <v>294.12401565712599</v>
      </c>
      <c r="DN34" s="25">
        <f t="shared" si="112"/>
        <v>146.65059845301323</v>
      </c>
      <c r="DO34" s="25">
        <f t="shared" si="112"/>
        <v>54.700383600768198</v>
      </c>
      <c r="DP34" s="25">
        <f t="shared" si="112"/>
        <v>2874.8812733888981</v>
      </c>
      <c r="DQ34" s="25">
        <f t="shared" si="112"/>
        <v>1624.6369281805385</v>
      </c>
      <c r="DR34" s="25">
        <f t="shared" si="112"/>
        <v>1345.4558320398999</v>
      </c>
      <c r="DS34" s="25"/>
      <c r="DT34" s="25">
        <f>$Z$20*AE18</f>
        <v>24.804929126954246</v>
      </c>
      <c r="DU34" s="25">
        <f t="shared" ref="DU34:EE34" si="113">$Z$20*AF18</f>
        <v>-23.150933028136127</v>
      </c>
      <c r="DV34" s="25">
        <f t="shared" si="113"/>
        <v>-17.559572641654949</v>
      </c>
      <c r="DW34" s="25">
        <f t="shared" si="113"/>
        <v>-89.467489192677775</v>
      </c>
      <c r="DX34" s="25">
        <f t="shared" si="113"/>
        <v>24.306860076931947</v>
      </c>
      <c r="DY34" s="25">
        <f t="shared" si="113"/>
        <v>46.74620670915769</v>
      </c>
      <c r="DZ34" s="25">
        <f t="shared" si="113"/>
        <v>64.397353450970485</v>
      </c>
      <c r="EA34" s="25">
        <f t="shared" si="113"/>
        <v>-214.13942481481143</v>
      </c>
      <c r="EB34" s="25">
        <f t="shared" si="113"/>
        <v>63.576211827683331</v>
      </c>
      <c r="EC34" s="25">
        <f t="shared" si="113"/>
        <v>598.05121908136323</v>
      </c>
      <c r="ED34" s="25">
        <f t="shared" si="113"/>
        <v>187.50413325022524</v>
      </c>
      <c r="EE34" s="25">
        <f t="shared" si="113"/>
        <v>542.51996004274883</v>
      </c>
      <c r="EF34" s="25"/>
      <c r="EH34" s="129" t="s">
        <v>84</v>
      </c>
      <c r="EI34" s="129">
        <v>-18601.025619903823</v>
      </c>
      <c r="EJ34" s="129">
        <v>64896.29358927576</v>
      </c>
      <c r="EK34" s="129">
        <v>88092.287821251608</v>
      </c>
      <c r="EL34" s="129">
        <v>-14415.174955568931</v>
      </c>
      <c r="EM34" s="129">
        <v>330954.24645870645</v>
      </c>
      <c r="EN34" s="129">
        <v>132317.72313171643</v>
      </c>
      <c r="EO34" s="129">
        <v>112905.3267233252</v>
      </c>
      <c r="EP34" s="129">
        <v>22812.608508311387</v>
      </c>
      <c r="EQ34" s="129">
        <v>113033.62025007966</v>
      </c>
      <c r="ER34" s="129">
        <v>4786023.8619018542</v>
      </c>
      <c r="ES34" s="129">
        <f>VARP(Calculo_cps!$M$39:$M$50)</f>
        <v>1214852.3312962195</v>
      </c>
      <c r="ET34" s="129"/>
      <c r="EU34" s="17"/>
    </row>
    <row r="35" spans="1:151" ht="15.75" thickBot="1" x14ac:dyDescent="0.3">
      <c r="A35" s="17"/>
      <c r="B35" s="17"/>
      <c r="C35" s="23">
        <f t="shared" si="32"/>
        <v>-26.189127905242131</v>
      </c>
      <c r="D35" s="23">
        <f t="shared" si="13"/>
        <v>-309.65646315900665</v>
      </c>
      <c r="E35" s="23">
        <f t="shared" si="13"/>
        <v>204.33918817001182</v>
      </c>
      <c r="F35" s="23">
        <f t="shared" si="13"/>
        <v>335.67402581414689</v>
      </c>
      <c r="G35" s="23">
        <f t="shared" si="13"/>
        <v>2468.3941441446145</v>
      </c>
      <c r="H35" s="23">
        <f t="shared" si="13"/>
        <v>799.8961190484348</v>
      </c>
      <c r="I35" s="23">
        <f t="shared" si="13"/>
        <v>1210.2272189341811</v>
      </c>
      <c r="J35" s="23">
        <f t="shared" si="13"/>
        <v>193.97923010866816</v>
      </c>
      <c r="K35" s="23">
        <f t="shared" si="13"/>
        <v>1254.3924935105085</v>
      </c>
      <c r="L35" s="23">
        <f t="shared" si="13"/>
        <v>23043.947015797774</v>
      </c>
      <c r="M35" s="23">
        <f t="shared" si="13"/>
        <v>7914.7306708596643</v>
      </c>
      <c r="N35" s="23">
        <f t="shared" si="13"/>
        <v>10387.93383014344</v>
      </c>
      <c r="O35" s="23"/>
      <c r="P35" s="23"/>
      <c r="Q35" s="23"/>
      <c r="R35" s="17"/>
      <c r="S35" s="23"/>
      <c r="T35" s="120">
        <f>$R$21*AE10</f>
        <v>64.421094697687025</v>
      </c>
      <c r="U35" s="120">
        <f t="shared" ref="U35:AE35" si="114">$R$21*AF10</f>
        <v>41.383782130367806</v>
      </c>
      <c r="V35" s="120">
        <f t="shared" si="114"/>
        <v>19.723119413055205</v>
      </c>
      <c r="W35" s="120">
        <f t="shared" si="114"/>
        <v>-84.073627507825705</v>
      </c>
      <c r="X35" s="120">
        <f t="shared" si="114"/>
        <v>34.219770371233061</v>
      </c>
      <c r="Y35" s="120">
        <f t="shared" si="114"/>
        <v>-52.505891563952382</v>
      </c>
      <c r="Z35" s="120">
        <f t="shared" si="114"/>
        <v>35.330796696007518</v>
      </c>
      <c r="AA35" s="120">
        <f t="shared" si="114"/>
        <v>-159.36596630143785</v>
      </c>
      <c r="AB35" s="120">
        <f t="shared" si="114"/>
        <v>128.53539676759169</v>
      </c>
      <c r="AC35" s="120">
        <f t="shared" si="114"/>
        <v>-948.5850460368539</v>
      </c>
      <c r="AD35" s="120">
        <f t="shared" si="114"/>
        <v>4.7184722142067113</v>
      </c>
      <c r="AE35" s="120">
        <f t="shared" si="114"/>
        <v>236.55610996730942</v>
      </c>
      <c r="AF35" s="23"/>
      <c r="AG35" s="119">
        <f>$S$21*AE11</f>
        <v>-86.708490516911709</v>
      </c>
      <c r="AH35" s="119">
        <f t="shared" ref="AH35:AR35" si="115">$S$21*AF11</f>
        <v>685.78841289061893</v>
      </c>
      <c r="AI35" s="119">
        <f t="shared" si="115"/>
        <v>-50.806446144871551</v>
      </c>
      <c r="AJ35" s="119">
        <f t="shared" si="115"/>
        <v>216.57234531333526</v>
      </c>
      <c r="AK35" s="119">
        <f t="shared" si="115"/>
        <v>466.52507887670828</v>
      </c>
      <c r="AL35" s="119">
        <f t="shared" si="115"/>
        <v>531.45054599723574</v>
      </c>
      <c r="AM35" s="119">
        <f t="shared" si="115"/>
        <v>265.5649959136735</v>
      </c>
      <c r="AN35" s="119">
        <f t="shared" si="115"/>
        <v>410.52422868057772</v>
      </c>
      <c r="AO35" s="119">
        <f t="shared" si="115"/>
        <v>619.76569829299842</v>
      </c>
      <c r="AP35" s="119">
        <f t="shared" si="115"/>
        <v>4939.5762118786761</v>
      </c>
      <c r="AQ35" s="119">
        <f t="shared" si="115"/>
        <v>2087.685113388874</v>
      </c>
      <c r="AR35" s="119">
        <f t="shared" si="115"/>
        <v>1569.7142347897134</v>
      </c>
      <c r="AS35" s="23"/>
      <c r="AT35" s="25">
        <f>$T$21*AE12</f>
        <v>111.38960606592484</v>
      </c>
      <c r="AU35" s="25">
        <f t="shared" ref="AU35:BE35" si="116">$T$21*AF12</f>
        <v>-344.32168934013112</v>
      </c>
      <c r="AV35" s="25">
        <f t="shared" si="116"/>
        <v>424.62898565393618</v>
      </c>
      <c r="AW35" s="25">
        <f t="shared" si="116"/>
        <v>216.57234531333526</v>
      </c>
      <c r="AX35" s="25">
        <f t="shared" si="116"/>
        <v>704.24279477611219</v>
      </c>
      <c r="AY35" s="25">
        <f t="shared" si="116"/>
        <v>-102.46336306784117</v>
      </c>
      <c r="AZ35" s="25">
        <f t="shared" si="116"/>
        <v>344.80423454680812</v>
      </c>
      <c r="BA35" s="25">
        <f t="shared" si="116"/>
        <v>410.52422868057772</v>
      </c>
      <c r="BB35" s="25">
        <f t="shared" si="116"/>
        <v>183.94988581075808</v>
      </c>
      <c r="BC35" s="25">
        <f t="shared" si="116"/>
        <v>5098.0546891449449</v>
      </c>
      <c r="BD35" s="25">
        <f t="shared" si="116"/>
        <v>1572.6300622734989</v>
      </c>
      <c r="BE35" s="25">
        <f t="shared" si="116"/>
        <v>1569.7142347897134</v>
      </c>
      <c r="BF35" s="127"/>
      <c r="BG35" s="25">
        <f>$U$21*AE13</f>
        <v>-8.4034338081796864</v>
      </c>
      <c r="BH35" s="25">
        <f>$U$21*AF13</f>
        <v>8.5990667591132564</v>
      </c>
      <c r="BI35" s="25">
        <f t="shared" ref="BI35:BR35" si="117">$U$21*AG13</f>
        <v>-2.0769281230312471</v>
      </c>
      <c r="BJ35" s="25">
        <f t="shared" si="117"/>
        <v>8.8533095459876829</v>
      </c>
      <c r="BK35" s="25">
        <f t="shared" si="117"/>
        <v>-5.2231062680604436</v>
      </c>
      <c r="BL35" s="25">
        <f t="shared" si="117"/>
        <v>-20.384815997688314</v>
      </c>
      <c r="BM35" s="25">
        <f t="shared" si="117"/>
        <v>-13.438198634932284</v>
      </c>
      <c r="BN35" s="25">
        <f t="shared" si="117"/>
        <v>-38.285144615739739</v>
      </c>
      <c r="BO35" s="25">
        <f t="shared" si="117"/>
        <v>-18.394180368065648</v>
      </c>
      <c r="BP35" s="25">
        <f t="shared" si="117"/>
        <v>4.332488767864179</v>
      </c>
      <c r="BQ35" s="25">
        <f t="shared" si="117"/>
        <v>-44.226596683252524</v>
      </c>
      <c r="BR35" s="25">
        <f t="shared" si="117"/>
        <v>2.6231667305979585</v>
      </c>
      <c r="BS35" s="23"/>
      <c r="BT35" s="25">
        <f>$V$21*AE14</f>
        <v>-252.02694086473204</v>
      </c>
      <c r="BU35" s="25">
        <f t="shared" ref="BU35:CE35" si="118">$V$21*AF14</f>
        <v>-749.52729028561487</v>
      </c>
      <c r="BV35" s="25">
        <f t="shared" si="118"/>
        <v>-561.3942865037136</v>
      </c>
      <c r="BW35" s="25">
        <f t="shared" si="118"/>
        <v>342.23819534094918</v>
      </c>
      <c r="BX35" s="25">
        <f t="shared" si="118"/>
        <v>168.92135816883453</v>
      </c>
      <c r="BY35" s="25">
        <f t="shared" si="118"/>
        <v>-126.43694801932072</v>
      </c>
      <c r="BZ35" s="25">
        <f t="shared" si="118"/>
        <v>67.944377128270716</v>
      </c>
      <c r="CA35" s="25">
        <f t="shared" si="118"/>
        <v>190.5786866423548</v>
      </c>
      <c r="CB35" s="25">
        <f t="shared" si="118"/>
        <v>18.705093057797782</v>
      </c>
      <c r="CC35" s="25">
        <f t="shared" si="118"/>
        <v>-1344.8665035415715</v>
      </c>
      <c r="CD35" s="25">
        <f t="shared" si="118"/>
        <v>16.069522329221396</v>
      </c>
      <c r="CE35" s="25">
        <f t="shared" si="118"/>
        <v>2743.7042805413284</v>
      </c>
      <c r="CF35" s="17"/>
      <c r="CG35" s="25">
        <f>$W$21*AE15</f>
        <v>60.783039325183026</v>
      </c>
      <c r="CH35" s="25">
        <f t="shared" ref="CH35:CR35" si="119">$W$21*AF15</f>
        <v>-231.12857160454374</v>
      </c>
      <c r="CI35" s="25">
        <f t="shared" si="119"/>
        <v>-27.724042871368251</v>
      </c>
      <c r="CJ35" s="25">
        <f t="shared" si="119"/>
        <v>-141.25631395421604</v>
      </c>
      <c r="CK35" s="25">
        <f t="shared" si="119"/>
        <v>146.47513710617008</v>
      </c>
      <c r="CL35" s="25">
        <f t="shared" si="119"/>
        <v>95.425164891415974</v>
      </c>
      <c r="CM35" s="25">
        <f t="shared" si="119"/>
        <v>36.815312846580873</v>
      </c>
      <c r="CN35" s="25">
        <f t="shared" si="119"/>
        <v>224.01471032282717</v>
      </c>
      <c r="CO35" s="25">
        <f t="shared" si="119"/>
        <v>13.899228859029835</v>
      </c>
      <c r="CP35" s="25">
        <f t="shared" si="119"/>
        <v>1960.3590762518925</v>
      </c>
      <c r="CQ35" s="25">
        <f t="shared" si="119"/>
        <v>577.09714364650938</v>
      </c>
      <c r="CR35" s="25">
        <f t="shared" si="119"/>
        <v>467.40793939329035</v>
      </c>
      <c r="CT35" s="25">
        <f t="shared" ref="CT35:DE35" si="120">$X$21*AE16</f>
        <v>-127.22851751051631</v>
      </c>
      <c r="CU35" s="25">
        <f t="shared" si="120"/>
        <v>156.5768998659552</v>
      </c>
      <c r="CV35" s="25">
        <f t="shared" si="120"/>
        <v>42.805522686558511</v>
      </c>
      <c r="CW35" s="25">
        <f t="shared" si="120"/>
        <v>-182.46685497656929</v>
      </c>
      <c r="CX35" s="25">
        <f t="shared" si="120"/>
        <v>441.45211270129096</v>
      </c>
      <c r="CY35" s="25">
        <f t="shared" si="120"/>
        <v>119.70796596336244</v>
      </c>
      <c r="CZ35" s="25">
        <f t="shared" si="120"/>
        <v>43.29882952831877</v>
      </c>
      <c r="DA35" s="25">
        <f t="shared" si="120"/>
        <v>-345.87548465918843</v>
      </c>
      <c r="DB35" s="25">
        <f t="shared" si="120"/>
        <v>78.680932981536543</v>
      </c>
      <c r="DC35" s="25">
        <f t="shared" si="120"/>
        <v>9223.8335460999006</v>
      </c>
      <c r="DD35" s="25">
        <f t="shared" si="120"/>
        <v>1812.7811616079575</v>
      </c>
      <c r="DE35" s="25">
        <f t="shared" si="120"/>
        <v>1114.2498145708862</v>
      </c>
      <c r="DF35" s="25"/>
      <c r="DG35" s="25">
        <f>$Y$21*AE17</f>
        <v>139.8145279569452</v>
      </c>
      <c r="DH35" s="25">
        <f t="shared" ref="DH35:DR35" si="121">$Y$21*AF17</f>
        <v>189.95728054938789</v>
      </c>
      <c r="DI35" s="25">
        <f t="shared" si="121"/>
        <v>409.9897102043181</v>
      </c>
      <c r="DJ35" s="25">
        <f t="shared" si="121"/>
        <v>218.09771322462299</v>
      </c>
      <c r="DK35" s="25">
        <f t="shared" si="121"/>
        <v>441.45211270129096</v>
      </c>
      <c r="DL35" s="25">
        <f t="shared" si="121"/>
        <v>219.8491080136605</v>
      </c>
      <c r="DM35" s="25">
        <f t="shared" si="121"/>
        <v>243.58111362891492</v>
      </c>
      <c r="DN35" s="25">
        <f t="shared" si="121"/>
        <v>121.44984490886927</v>
      </c>
      <c r="DO35" s="25">
        <f t="shared" si="121"/>
        <v>45.300552298103852</v>
      </c>
      <c r="DP35" s="25">
        <f t="shared" si="121"/>
        <v>2380.8555059961991</v>
      </c>
      <c r="DQ35" s="25">
        <f t="shared" si="121"/>
        <v>1345.4558320398999</v>
      </c>
      <c r="DR35" s="25">
        <f t="shared" si="121"/>
        <v>1114.2498145708862</v>
      </c>
      <c r="DS35" s="25"/>
      <c r="DT35" s="25">
        <f>$Z$21*AE18</f>
        <v>71.769986749357528</v>
      </c>
      <c r="DU35" s="25">
        <f t="shared" ref="DU35:ED35" si="122">$Z$21*AF18</f>
        <v>-66.984354124159964</v>
      </c>
      <c r="DV35" s="25">
        <f t="shared" si="122"/>
        <v>-50.806446144871551</v>
      </c>
      <c r="DW35" s="25">
        <f t="shared" si="122"/>
        <v>-258.86308648547248</v>
      </c>
      <c r="DX35" s="25">
        <f t="shared" si="122"/>
        <v>70.328885711035198</v>
      </c>
      <c r="DY35" s="25">
        <f t="shared" si="122"/>
        <v>135.25435283156267</v>
      </c>
      <c r="DZ35" s="25">
        <f t="shared" si="122"/>
        <v>186.32575728053885</v>
      </c>
      <c r="EA35" s="25">
        <f t="shared" si="122"/>
        <v>-619.58587355017232</v>
      </c>
      <c r="EB35" s="25">
        <f t="shared" si="122"/>
        <v>183.94988581075808</v>
      </c>
      <c r="EC35" s="25">
        <f t="shared" si="122"/>
        <v>1730.3870472367237</v>
      </c>
      <c r="ED35" s="25">
        <f t="shared" si="122"/>
        <v>542.51996004274883</v>
      </c>
      <c r="EE35" s="25">
        <f>$Z$21*AP18</f>
        <v>1569.7142347897134</v>
      </c>
      <c r="EF35" s="25"/>
      <c r="EH35" s="130" t="s">
        <v>85</v>
      </c>
      <c r="EI35" s="130">
        <v>-13523.438676398349</v>
      </c>
      <c r="EJ35" s="130">
        <v>42401.928751458487</v>
      </c>
      <c r="EK35" s="130">
        <v>61884.100436087494</v>
      </c>
      <c r="EL35" s="130">
        <v>-8432.7134584924297</v>
      </c>
      <c r="EM35" s="130">
        <v>244541.49239437628</v>
      </c>
      <c r="EN35" s="130">
        <v>95764.091905372668</v>
      </c>
      <c r="EO35" s="130">
        <v>85119.558435900704</v>
      </c>
      <c r="EP35" s="130">
        <v>15008.752045062758</v>
      </c>
      <c r="EQ35" s="130">
        <v>85178.40964029204</v>
      </c>
      <c r="ER35" s="130">
        <v>3469794.7082995013</v>
      </c>
      <c r="ES35" s="130">
        <v>890192.43273735803</v>
      </c>
      <c r="ET35" s="130">
        <f>VARP(Calculo_cps!$N$39:$N$50)</f>
        <v>682019.69880965026</v>
      </c>
      <c r="EU35" s="17"/>
    </row>
    <row r="36" spans="1:151" x14ac:dyDescent="0.25">
      <c r="A36" s="17"/>
      <c r="B36" s="17"/>
      <c r="C36" s="23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</row>
    <row r="37" spans="1:151" x14ac:dyDescent="0.25">
      <c r="A37" s="17"/>
      <c r="B37" s="17"/>
      <c r="C37" s="23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</row>
    <row r="38" spans="1:151" x14ac:dyDescent="0.25">
      <c r="A38" s="17"/>
      <c r="B38" s="17"/>
      <c r="C38" s="23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37" t="s">
        <v>86</v>
      </c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23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</row>
    <row r="39" spans="1:151" x14ac:dyDescent="0.25">
      <c r="A39" s="17"/>
      <c r="B39" s="17"/>
      <c r="C39" s="23">
        <f>C24/8</f>
        <v>15.44572195559366</v>
      </c>
      <c r="D39" s="23">
        <f t="shared" ref="D39:N39" si="123">D24/8</f>
        <v>-4.6132737935727937</v>
      </c>
      <c r="E39" s="23">
        <f t="shared" si="123"/>
        <v>17.145033740059688</v>
      </c>
      <c r="F39" s="23">
        <f t="shared" si="123"/>
        <v>-7.6616262076889914</v>
      </c>
      <c r="G39" s="23">
        <f t="shared" si="123"/>
        <v>7.7486464976975826</v>
      </c>
      <c r="H39" s="23">
        <f t="shared" si="123"/>
        <v>7.3128192075595564</v>
      </c>
      <c r="I39" s="23">
        <f t="shared" si="123"/>
        <v>11.894473486706772</v>
      </c>
      <c r="J39" s="23">
        <f t="shared" si="123"/>
        <v>15.466578903809125</v>
      </c>
      <c r="K39" s="23">
        <f t="shared" si="123"/>
        <v>9.7436346020456703</v>
      </c>
      <c r="L39" s="23">
        <f t="shared" si="123"/>
        <v>-60.02153338388905</v>
      </c>
      <c r="M39" s="23">
        <f t="shared" si="123"/>
        <v>24.932018032478695</v>
      </c>
      <c r="N39" s="23">
        <f t="shared" si="123"/>
        <v>-3.2736409881552664</v>
      </c>
      <c r="O39" s="137">
        <f t="shared" ref="O39:O50" si="124">SUM(C39:N39)</f>
        <v>34.118852052644655</v>
      </c>
      <c r="Q39" s="17"/>
      <c r="R39" s="17"/>
      <c r="S39" s="17"/>
      <c r="T39" s="17"/>
      <c r="AG39" s="17"/>
      <c r="AH39" s="17"/>
      <c r="AI39" s="17"/>
      <c r="AJ39" s="129"/>
      <c r="AK39" s="129"/>
      <c r="AL39" s="129"/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23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</row>
    <row r="40" spans="1:151" x14ac:dyDescent="0.25">
      <c r="A40" s="17"/>
      <c r="B40" s="17"/>
      <c r="C40" s="23">
        <f t="shared" ref="C40:N40" si="125">C25/8</f>
        <v>-4.6132737935727937</v>
      </c>
      <c r="D40" s="23">
        <f t="shared" si="125"/>
        <v>98.357634220850386</v>
      </c>
      <c r="E40" s="23">
        <f t="shared" si="125"/>
        <v>15.806403259836516</v>
      </c>
      <c r="F40" s="23">
        <f t="shared" si="125"/>
        <v>7.5462661030366274</v>
      </c>
      <c r="G40" s="23">
        <f t="shared" si="125"/>
        <v>6.7400616422002102</v>
      </c>
      <c r="H40" s="23">
        <f t="shared" si="125"/>
        <v>26.81667267277205</v>
      </c>
      <c r="I40" s="23">
        <f t="shared" si="125"/>
        <v>0.6762607243119837</v>
      </c>
      <c r="J40" s="23">
        <f t="shared" si="125"/>
        <v>-28.546828982804413</v>
      </c>
      <c r="K40" s="23">
        <f t="shared" si="125"/>
        <v>23.944057720401137</v>
      </c>
      <c r="L40" s="23">
        <f t="shared" si="125"/>
        <v>239.27924628389167</v>
      </c>
      <c r="M40" s="23">
        <f t="shared" si="125"/>
        <v>74.270880099420808</v>
      </c>
      <c r="N40" s="23">
        <f t="shared" si="125"/>
        <v>-38.707057894875831</v>
      </c>
      <c r="O40" s="137">
        <f t="shared" si="124"/>
        <v>421.57032205546835</v>
      </c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23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</row>
    <row r="41" spans="1:151" x14ac:dyDescent="0.25">
      <c r="A41" s="17"/>
      <c r="B41" s="17"/>
      <c r="C41" s="23">
        <f t="shared" ref="C41:N41" si="126">C26/8</f>
        <v>17.145033740059688</v>
      </c>
      <c r="D41" s="23">
        <f t="shared" si="126"/>
        <v>15.806403259836516</v>
      </c>
      <c r="E41" s="23">
        <f t="shared" si="126"/>
        <v>48.807334620341884</v>
      </c>
      <c r="F41" s="23">
        <f t="shared" si="126"/>
        <v>7.1909113632936403</v>
      </c>
      <c r="G41" s="23">
        <f t="shared" si="126"/>
        <v>39.532517652903664</v>
      </c>
      <c r="H41" s="23">
        <f t="shared" si="126"/>
        <v>8.5210494054253694</v>
      </c>
      <c r="I41" s="23">
        <f t="shared" si="126"/>
        <v>20.929639791828084</v>
      </c>
      <c r="J41" s="23">
        <f t="shared" si="126"/>
        <v>14.24535602901955</v>
      </c>
      <c r="K41" s="23">
        <f t="shared" si="126"/>
        <v>8.008410346377616</v>
      </c>
      <c r="L41" s="23">
        <f t="shared" si="126"/>
        <v>308.746572980868</v>
      </c>
      <c r="M41" s="23">
        <f t="shared" si="126"/>
        <v>112.86022971950527</v>
      </c>
      <c r="N41" s="23">
        <f t="shared" si="126"/>
        <v>25.542398521251478</v>
      </c>
      <c r="O41" s="137">
        <f t="shared" si="124"/>
        <v>627.33585743071069</v>
      </c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23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</row>
    <row r="42" spans="1:151" x14ac:dyDescent="0.25">
      <c r="A42" s="17"/>
      <c r="B42" s="17"/>
      <c r="C42" s="23">
        <f t="shared" ref="C42:N42" si="127">C27/8</f>
        <v>-7.6616262076889914</v>
      </c>
      <c r="D42" s="23">
        <f t="shared" si="127"/>
        <v>7.5462661030366274</v>
      </c>
      <c r="E42" s="23">
        <f t="shared" si="127"/>
        <v>7.1909113632936403</v>
      </c>
      <c r="F42" s="23">
        <f t="shared" si="127"/>
        <v>40.019887283740097</v>
      </c>
      <c r="G42" s="23">
        <f t="shared" si="127"/>
        <v>13.882792081225414</v>
      </c>
      <c r="H42" s="23">
        <f t="shared" si="127"/>
        <v>-4.3046743740931577</v>
      </c>
      <c r="I42" s="23">
        <f t="shared" si="127"/>
        <v>4.1887008667009376</v>
      </c>
      <c r="J42" s="23">
        <f t="shared" si="127"/>
        <v>22.42066551394803</v>
      </c>
      <c r="K42" s="23">
        <f t="shared" si="127"/>
        <v>-4.1369825050467774</v>
      </c>
      <c r="L42" s="23">
        <f t="shared" si="127"/>
        <v>-44.171533629403029</v>
      </c>
      <c r="M42" s="23">
        <f t="shared" si="127"/>
        <v>7.3368340105211498</v>
      </c>
      <c r="N42" s="23">
        <f t="shared" si="127"/>
        <v>41.959253226768361</v>
      </c>
      <c r="O42" s="137">
        <f t="shared" si="124"/>
        <v>84.270493733002311</v>
      </c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29"/>
      <c r="AK42" s="129"/>
      <c r="AL42" s="129"/>
      <c r="AM42" s="129"/>
      <c r="AN42" s="129"/>
      <c r="AO42" s="129"/>
      <c r="AP42" s="129"/>
      <c r="AQ42" s="129"/>
      <c r="AR42" s="129"/>
      <c r="AS42" s="129"/>
      <c r="AT42" s="129"/>
      <c r="AU42" s="129"/>
      <c r="AV42" s="129"/>
      <c r="AW42" s="23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</row>
    <row r="43" spans="1:151" x14ac:dyDescent="0.25">
      <c r="A43" s="17"/>
      <c r="B43" s="17"/>
      <c r="C43" s="23">
        <f t="shared" ref="C43:N43" si="128">C28/8</f>
        <v>7.7486464976975826</v>
      </c>
      <c r="D43" s="23">
        <f t="shared" si="128"/>
        <v>6.7400616422002102</v>
      </c>
      <c r="E43" s="23">
        <f t="shared" si="128"/>
        <v>39.532517652903664</v>
      </c>
      <c r="F43" s="23">
        <f t="shared" si="128"/>
        <v>13.882792081225414</v>
      </c>
      <c r="G43" s="23">
        <f t="shared" si="128"/>
        <v>109.90077937895265</v>
      </c>
      <c r="H43" s="23">
        <f t="shared" si="128"/>
        <v>38.460162384979803</v>
      </c>
      <c r="I43" s="23">
        <f t="shared" si="128"/>
        <v>50.402020250889215</v>
      </c>
      <c r="J43" s="23">
        <f t="shared" si="128"/>
        <v>40.57830217452306</v>
      </c>
      <c r="K43" s="23">
        <f t="shared" si="128"/>
        <v>48.101600904411484</v>
      </c>
      <c r="L43" s="23">
        <f t="shared" si="128"/>
        <v>1102.0151840102915</v>
      </c>
      <c r="M43" s="23">
        <f t="shared" si="128"/>
        <v>359.02042047640066</v>
      </c>
      <c r="N43" s="23">
        <f t="shared" si="128"/>
        <v>308.54926801807682</v>
      </c>
      <c r="O43" s="137">
        <f t="shared" si="124"/>
        <v>2124.9317554725521</v>
      </c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29"/>
      <c r="AK43" s="129"/>
      <c r="AL43" s="129"/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23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</row>
    <row r="44" spans="1:151" x14ac:dyDescent="0.25">
      <c r="A44" s="17"/>
      <c r="B44" s="17"/>
      <c r="C44" s="23">
        <f t="shared" ref="C44:N44" si="129">C29/8</f>
        <v>7.3128192075595564</v>
      </c>
      <c r="D44" s="23">
        <f t="shared" si="129"/>
        <v>26.81667267277205</v>
      </c>
      <c r="E44" s="23">
        <f t="shared" si="129"/>
        <v>8.5210494054253694</v>
      </c>
      <c r="F44" s="23">
        <f t="shared" si="129"/>
        <v>-4.3046743740931577</v>
      </c>
      <c r="G44" s="23">
        <f t="shared" si="129"/>
        <v>38.460162384979803</v>
      </c>
      <c r="H44" s="23">
        <f t="shared" si="129"/>
        <v>56.235743998242917</v>
      </c>
      <c r="I44" s="23">
        <f t="shared" si="129"/>
        <v>29.6428639260719</v>
      </c>
      <c r="J44" s="23">
        <f t="shared" si="129"/>
        <v>51.931407302697139</v>
      </c>
      <c r="K44" s="23">
        <f t="shared" si="129"/>
        <v>43.431665830630202</v>
      </c>
      <c r="L44" s="23">
        <f t="shared" si="129"/>
        <v>448.55974819381646</v>
      </c>
      <c r="M44" s="23">
        <f t="shared" si="129"/>
        <v>196.35633409054196</v>
      </c>
      <c r="N44" s="23">
        <f t="shared" si="129"/>
        <v>99.98701488105435</v>
      </c>
      <c r="O44" s="137">
        <f t="shared" si="124"/>
        <v>1002.9508075196985</v>
      </c>
      <c r="Q44" s="17"/>
      <c r="R44" s="17"/>
      <c r="S44" s="17"/>
      <c r="T44" s="17" t="s">
        <v>227</v>
      </c>
      <c r="U44" s="17" t="s">
        <v>228</v>
      </c>
      <c r="V44" s="17" t="s">
        <v>229</v>
      </c>
      <c r="W44" s="17" t="s">
        <v>230</v>
      </c>
      <c r="X44" s="17" t="s">
        <v>231</v>
      </c>
      <c r="Y44" s="17" t="s">
        <v>232</v>
      </c>
      <c r="Z44" s="17" t="s">
        <v>233</v>
      </c>
      <c r="AA44" s="17" t="s">
        <v>234</v>
      </c>
      <c r="AB44" s="17" t="s">
        <v>235</v>
      </c>
      <c r="AC44" s="17" t="s">
        <v>236</v>
      </c>
      <c r="AD44" s="17" t="s">
        <v>237</v>
      </c>
      <c r="AE44" s="17" t="s">
        <v>238</v>
      </c>
      <c r="AG44" s="17"/>
      <c r="AH44" s="17"/>
      <c r="AI44" s="17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23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</row>
    <row r="45" spans="1:151" x14ac:dyDescent="0.25">
      <c r="A45" s="17"/>
      <c r="B45" s="17"/>
      <c r="C45" s="23">
        <f t="shared" ref="C45:N45" si="130">C30/8</f>
        <v>11.894473486706772</v>
      </c>
      <c r="D45" s="23">
        <f t="shared" si="130"/>
        <v>0.6762607243119837</v>
      </c>
      <c r="E45" s="23">
        <f t="shared" si="130"/>
        <v>20.929639791828084</v>
      </c>
      <c r="F45" s="23">
        <f t="shared" si="130"/>
        <v>4.1887008667009376</v>
      </c>
      <c r="G45" s="23">
        <f t="shared" si="130"/>
        <v>50.402020250889215</v>
      </c>
      <c r="H45" s="23">
        <f t="shared" si="130"/>
        <v>29.6428639260719</v>
      </c>
      <c r="I45" s="23">
        <f t="shared" si="130"/>
        <v>34.552190662789897</v>
      </c>
      <c r="J45" s="23">
        <f t="shared" si="130"/>
        <v>36.735648947338383</v>
      </c>
      <c r="K45" s="23">
        <f t="shared" si="130"/>
        <v>36.880110914490615</v>
      </c>
      <c r="L45" s="23">
        <f t="shared" si="130"/>
        <v>374.63128622566876</v>
      </c>
      <c r="M45" s="23">
        <f t="shared" si="130"/>
        <v>175.09131540527841</v>
      </c>
      <c r="N45" s="23">
        <f t="shared" si="130"/>
        <v>151.27840236677264</v>
      </c>
      <c r="O45" s="137">
        <f t="shared" si="124"/>
        <v>926.90291356884757</v>
      </c>
      <c r="Q45" s="17"/>
      <c r="R45" s="17"/>
      <c r="S45" s="17"/>
      <c r="T45" s="17">
        <f>C39</f>
        <v>15.44572195559366</v>
      </c>
      <c r="U45" s="17">
        <f>D40</f>
        <v>98.357634220850386</v>
      </c>
      <c r="V45" s="17">
        <f>E41</f>
        <v>48.807334620341884</v>
      </c>
      <c r="W45" s="17">
        <f>F42</f>
        <v>40.019887283740097</v>
      </c>
      <c r="X45" s="17">
        <f>G43</f>
        <v>109.90077937895265</v>
      </c>
      <c r="Y45" s="17">
        <f>H44</f>
        <v>56.235743998242917</v>
      </c>
      <c r="Z45" s="17">
        <f>I45</f>
        <v>34.552190662789897</v>
      </c>
      <c r="AA45" s="17">
        <f>J46</f>
        <v>170.82795130594411</v>
      </c>
      <c r="AB45" s="17">
        <f>K47</f>
        <v>61.822084957309734</v>
      </c>
      <c r="AC45" s="17">
        <f>L48</f>
        <v>16017.937720599593</v>
      </c>
      <c r="AD45" s="17">
        <f>M49</f>
        <v>1321.4838300618862</v>
      </c>
      <c r="AE45" s="17">
        <f>N50</f>
        <v>1298.49172876793</v>
      </c>
      <c r="AG45" s="17"/>
      <c r="AH45" s="17"/>
      <c r="AI45" s="17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23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</row>
    <row r="46" spans="1:151" x14ac:dyDescent="0.25">
      <c r="A46" s="17"/>
      <c r="B46" s="17"/>
      <c r="C46" s="23">
        <f t="shared" ref="C46:N46" si="131">C31/8</f>
        <v>15.466578903809125</v>
      </c>
      <c r="D46" s="23">
        <f t="shared" si="131"/>
        <v>-28.546828982804413</v>
      </c>
      <c r="E46" s="23">
        <f t="shared" si="131"/>
        <v>14.24535602901955</v>
      </c>
      <c r="F46" s="23">
        <f t="shared" si="131"/>
        <v>22.42066551394803</v>
      </c>
      <c r="G46" s="23">
        <f t="shared" si="131"/>
        <v>40.57830217452306</v>
      </c>
      <c r="H46" s="23">
        <f t="shared" si="131"/>
        <v>51.931407302697139</v>
      </c>
      <c r="I46" s="23">
        <f t="shared" si="131"/>
        <v>36.735648947338383</v>
      </c>
      <c r="J46" s="23">
        <f t="shared" si="131"/>
        <v>170.82795130594411</v>
      </c>
      <c r="K46" s="23">
        <f t="shared" si="131"/>
        <v>38.491464888824694</v>
      </c>
      <c r="L46" s="23">
        <f t="shared" si="131"/>
        <v>95.048791769396402</v>
      </c>
      <c r="M46" s="23">
        <f t="shared" si="131"/>
        <v>155.88615459910031</v>
      </c>
      <c r="N46" s="23">
        <f t="shared" si="131"/>
        <v>24.24740376358352</v>
      </c>
      <c r="O46" s="137">
        <f t="shared" si="124"/>
        <v>637.33289621537995</v>
      </c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G46" s="17"/>
      <c r="AH46" s="17"/>
      <c r="AI46" s="17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23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</row>
    <row r="47" spans="1:151" x14ac:dyDescent="0.25">
      <c r="A47" s="17"/>
      <c r="B47" s="17"/>
      <c r="C47" s="23">
        <f t="shared" ref="C47:N47" si="132">C32/8</f>
        <v>9.7436346020456703</v>
      </c>
      <c r="D47" s="23">
        <f t="shared" si="132"/>
        <v>23.944057720401137</v>
      </c>
      <c r="E47" s="23">
        <f t="shared" si="132"/>
        <v>8.008410346377616</v>
      </c>
      <c r="F47" s="23">
        <f t="shared" si="132"/>
        <v>-4.1369825050467774</v>
      </c>
      <c r="G47" s="23">
        <f t="shared" si="132"/>
        <v>48.101600904411484</v>
      </c>
      <c r="H47" s="23">
        <f t="shared" si="132"/>
        <v>43.431665830630202</v>
      </c>
      <c r="I47" s="23">
        <f t="shared" si="132"/>
        <v>36.880110914490615</v>
      </c>
      <c r="J47" s="23">
        <f t="shared" si="132"/>
        <v>38.491464888824694</v>
      </c>
      <c r="K47" s="23">
        <f t="shared" si="132"/>
        <v>61.822084957309734</v>
      </c>
      <c r="L47" s="23">
        <f t="shared" si="132"/>
        <v>375.24063481557891</v>
      </c>
      <c r="M47" s="23">
        <f t="shared" si="132"/>
        <v>198.10121743863371</v>
      </c>
      <c r="N47" s="23">
        <f t="shared" si="132"/>
        <v>156.79906168881357</v>
      </c>
      <c r="O47" s="137">
        <f t="shared" si="124"/>
        <v>996.42696160247067</v>
      </c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G47" s="17"/>
      <c r="AH47" s="17"/>
      <c r="AI47" s="17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  <c r="AW47" s="23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</row>
    <row r="48" spans="1:151" x14ac:dyDescent="0.25">
      <c r="A48" s="17"/>
      <c r="B48" s="17"/>
      <c r="C48" s="23">
        <f t="shared" ref="C48:N48" si="133">C33/8</f>
        <v>-60.02153338388905</v>
      </c>
      <c r="D48" s="23">
        <f t="shared" si="133"/>
        <v>239.27924628389167</v>
      </c>
      <c r="E48" s="23">
        <f t="shared" si="133"/>
        <v>308.746572980868</v>
      </c>
      <c r="F48" s="23">
        <f t="shared" si="133"/>
        <v>-44.171533629403029</v>
      </c>
      <c r="G48" s="23">
        <f t="shared" si="133"/>
        <v>1102.0151840102915</v>
      </c>
      <c r="H48" s="23">
        <f t="shared" si="133"/>
        <v>448.55974819381646</v>
      </c>
      <c r="I48" s="23">
        <f t="shared" si="133"/>
        <v>374.63128622566876</v>
      </c>
      <c r="J48" s="23">
        <f t="shared" si="133"/>
        <v>95.048791769396402</v>
      </c>
      <c r="K48" s="23">
        <f t="shared" si="133"/>
        <v>375.24063481557891</v>
      </c>
      <c r="L48" s="23">
        <f t="shared" si="133"/>
        <v>16017.937720599593</v>
      </c>
      <c r="M48" s="23">
        <f t="shared" si="133"/>
        <v>4059.6087460003569</v>
      </c>
      <c r="N48" s="23">
        <f t="shared" si="133"/>
        <v>2880.4933769747217</v>
      </c>
      <c r="O48" s="137">
        <f t="shared" si="124"/>
        <v>25797.368240840893</v>
      </c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G48" s="17"/>
      <c r="AH48" s="17"/>
      <c r="AI48" s="17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23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</row>
    <row r="49" spans="1:90" x14ac:dyDescent="0.25">
      <c r="A49" s="17"/>
      <c r="B49" s="17"/>
      <c r="C49" s="23">
        <f t="shared" ref="C49:N49" si="134">C34/8</f>
        <v>24.932018032478695</v>
      </c>
      <c r="D49" s="23">
        <f t="shared" si="134"/>
        <v>74.270880099420808</v>
      </c>
      <c r="E49" s="23">
        <f t="shared" si="134"/>
        <v>112.86022971950527</v>
      </c>
      <c r="F49" s="23">
        <f t="shared" si="134"/>
        <v>7.3368340105211498</v>
      </c>
      <c r="G49" s="23">
        <f t="shared" si="134"/>
        <v>359.02042047640066</v>
      </c>
      <c r="H49" s="23">
        <f t="shared" si="134"/>
        <v>196.35633409054196</v>
      </c>
      <c r="I49" s="23">
        <f t="shared" si="134"/>
        <v>175.09131540527841</v>
      </c>
      <c r="J49" s="23">
        <f t="shared" si="134"/>
        <v>155.88615459910031</v>
      </c>
      <c r="K49" s="23">
        <f t="shared" si="134"/>
        <v>198.10121743863371</v>
      </c>
      <c r="L49" s="23">
        <f t="shared" si="134"/>
        <v>4059.6087460003569</v>
      </c>
      <c r="M49" s="23">
        <f t="shared" si="134"/>
        <v>1321.4838300618862</v>
      </c>
      <c r="N49" s="23">
        <f t="shared" si="134"/>
        <v>989.34133385745804</v>
      </c>
      <c r="O49" s="137">
        <f t="shared" si="124"/>
        <v>7674.2893137915826</v>
      </c>
      <c r="Q49" s="17"/>
      <c r="R49" s="17"/>
      <c r="S49" s="17"/>
      <c r="T49" s="17"/>
      <c r="U49" s="17"/>
      <c r="V49" s="17"/>
      <c r="W49" s="17"/>
      <c r="X49" s="17"/>
      <c r="Y49" s="17"/>
      <c r="Z49" s="17" t="s">
        <v>239</v>
      </c>
      <c r="AA49" s="17"/>
      <c r="AB49" s="17"/>
      <c r="AC49" s="17"/>
      <c r="AD49" s="132" t="s">
        <v>240</v>
      </c>
      <c r="AE49" s="17">
        <f>SUM(C39,D40,E41,F42,G43,H44,I45,J46,K47,L48,M49,N50)</f>
        <v>19273.882607813175</v>
      </c>
      <c r="AG49" s="17"/>
      <c r="AH49" s="17"/>
      <c r="AI49" s="17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23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</row>
    <row r="50" spans="1:90" x14ac:dyDescent="0.25">
      <c r="A50" s="17"/>
      <c r="B50" s="17"/>
      <c r="C50" s="23">
        <f t="shared" ref="C50:N50" si="135">C35/8</f>
        <v>-3.2736409881552664</v>
      </c>
      <c r="D50" s="23">
        <f t="shared" si="135"/>
        <v>-38.707057894875831</v>
      </c>
      <c r="E50" s="23">
        <f t="shared" si="135"/>
        <v>25.542398521251478</v>
      </c>
      <c r="F50" s="23">
        <f t="shared" si="135"/>
        <v>41.959253226768361</v>
      </c>
      <c r="G50" s="23">
        <f t="shared" si="135"/>
        <v>308.54926801807682</v>
      </c>
      <c r="H50" s="23">
        <f t="shared" si="135"/>
        <v>99.98701488105435</v>
      </c>
      <c r="I50" s="23">
        <f t="shared" si="135"/>
        <v>151.27840236677264</v>
      </c>
      <c r="J50" s="23">
        <f t="shared" si="135"/>
        <v>24.24740376358352</v>
      </c>
      <c r="K50" s="23">
        <f t="shared" si="135"/>
        <v>156.79906168881357</v>
      </c>
      <c r="L50" s="23">
        <f t="shared" si="135"/>
        <v>2880.4933769747217</v>
      </c>
      <c r="M50" s="23">
        <f t="shared" si="135"/>
        <v>989.34133385745804</v>
      </c>
      <c r="N50" s="23">
        <f t="shared" si="135"/>
        <v>1298.49172876793</v>
      </c>
      <c r="O50" s="137">
        <f t="shared" si="124"/>
        <v>5934.7085431833993</v>
      </c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23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</row>
    <row r="51" spans="1:90" x14ac:dyDescent="0.25">
      <c r="A51" s="17"/>
      <c r="B51" s="137" t="s">
        <v>86</v>
      </c>
      <c r="C51" s="136">
        <f>SUM(C39:C50)</f>
        <v>34.118852052644655</v>
      </c>
      <c r="D51" s="136">
        <f t="shared" ref="D51:N51" si="136">SUM(D39:D50)</f>
        <v>421.57032205546835</v>
      </c>
      <c r="E51" s="136">
        <f t="shared" si="136"/>
        <v>627.33585743071069</v>
      </c>
      <c r="F51" s="136">
        <f t="shared" si="136"/>
        <v>84.270493733002311</v>
      </c>
      <c r="G51" s="136">
        <f t="shared" si="136"/>
        <v>2124.9317554725521</v>
      </c>
      <c r="H51" s="136">
        <f t="shared" si="136"/>
        <v>1002.9508075196985</v>
      </c>
      <c r="I51" s="136">
        <f t="shared" si="136"/>
        <v>926.90291356884757</v>
      </c>
      <c r="J51" s="136">
        <f t="shared" si="136"/>
        <v>637.33289621537995</v>
      </c>
      <c r="K51" s="136">
        <f t="shared" si="136"/>
        <v>996.42696160247067</v>
      </c>
      <c r="L51" s="136">
        <f t="shared" si="136"/>
        <v>25797.368240840893</v>
      </c>
      <c r="M51" s="136">
        <f t="shared" si="136"/>
        <v>7674.2893137915826</v>
      </c>
      <c r="N51" s="136">
        <f t="shared" si="136"/>
        <v>5934.7085431833993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</row>
    <row r="52" spans="1:90" x14ac:dyDescent="0.25">
      <c r="A52" s="17"/>
      <c r="B52" s="17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</row>
    <row r="53" spans="1:90" x14ac:dyDescent="0.25">
      <c r="A53" s="17"/>
      <c r="B53" s="17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</row>
    <row r="54" spans="1:90" x14ac:dyDescent="0.25">
      <c r="A54" s="17"/>
      <c r="B54" s="17"/>
      <c r="C54" s="23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</row>
    <row r="55" spans="1:90" x14ac:dyDescent="0.25">
      <c r="A55" s="17"/>
      <c r="B55" s="17"/>
      <c r="C55" s="23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</row>
    <row r="56" spans="1:90" ht="15.75" thickBot="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</row>
    <row r="57" spans="1:90" x14ac:dyDescent="0.25">
      <c r="A57" s="17"/>
      <c r="B57" s="17"/>
      <c r="C57" s="19">
        <v>3080</v>
      </c>
      <c r="D57" s="20">
        <v>3296</v>
      </c>
      <c r="E57" s="21">
        <v>3315</v>
      </c>
      <c r="F57" s="17"/>
      <c r="G57" s="19">
        <v>3064</v>
      </c>
      <c r="H57" s="20">
        <v>3115</v>
      </c>
      <c r="I57" s="21">
        <v>3097</v>
      </c>
      <c r="J57" s="17"/>
      <c r="K57" s="19">
        <v>3195</v>
      </c>
      <c r="L57" s="20">
        <v>3249</v>
      </c>
      <c r="M57" s="21">
        <v>3221</v>
      </c>
      <c r="N57" s="17"/>
      <c r="O57" s="19">
        <v>0</v>
      </c>
      <c r="P57" s="20">
        <v>0</v>
      </c>
      <c r="Q57" s="21">
        <v>0</v>
      </c>
      <c r="R57" s="17"/>
      <c r="S57" s="19">
        <v>3085</v>
      </c>
      <c r="T57" s="20">
        <v>3161</v>
      </c>
      <c r="U57" s="21">
        <v>3136</v>
      </c>
      <c r="V57" s="17"/>
      <c r="W57" s="19">
        <v>3138</v>
      </c>
      <c r="X57" s="20">
        <v>3149</v>
      </c>
      <c r="Y57" s="21">
        <v>3223</v>
      </c>
      <c r="Z57" s="17"/>
      <c r="AA57" s="19">
        <v>0</v>
      </c>
      <c r="AB57" s="20">
        <v>0</v>
      </c>
      <c r="AC57" s="21">
        <v>0</v>
      </c>
      <c r="AD57" s="17"/>
      <c r="AE57" s="19">
        <v>2824</v>
      </c>
      <c r="AF57" s="20">
        <v>2958</v>
      </c>
      <c r="AG57" s="21">
        <v>2904</v>
      </c>
      <c r="AH57" s="17"/>
      <c r="AI57" s="19">
        <v>0</v>
      </c>
      <c r="AJ57" s="20">
        <v>0</v>
      </c>
      <c r="AK57" s="21">
        <v>0</v>
      </c>
      <c r="AL57" s="17"/>
      <c r="AM57" s="19">
        <v>2874</v>
      </c>
      <c r="AN57" s="20">
        <v>2930</v>
      </c>
      <c r="AO57" s="21">
        <v>2940</v>
      </c>
      <c r="AP57" s="17"/>
      <c r="AQ57" s="19">
        <v>2861</v>
      </c>
      <c r="AR57" s="20">
        <v>2924</v>
      </c>
      <c r="AS57" s="21">
        <v>2924</v>
      </c>
      <c r="AT57" s="17"/>
      <c r="AU57" s="19">
        <v>2879</v>
      </c>
      <c r="AV57" s="20">
        <v>3001</v>
      </c>
      <c r="AW57" s="21">
        <v>2982</v>
      </c>
      <c r="AX57" s="17"/>
      <c r="AY57" s="19">
        <v>0</v>
      </c>
      <c r="AZ57" s="20">
        <v>0</v>
      </c>
      <c r="BA57" s="21">
        <v>0</v>
      </c>
      <c r="BB57" s="17"/>
      <c r="BC57" s="19">
        <v>0</v>
      </c>
      <c r="BD57" s="20">
        <v>0</v>
      </c>
      <c r="BE57" s="21">
        <v>0</v>
      </c>
      <c r="BF57" s="17"/>
      <c r="BG57" s="19">
        <v>0</v>
      </c>
      <c r="BH57" s="20">
        <v>0</v>
      </c>
      <c r="BI57" s="21">
        <v>0</v>
      </c>
      <c r="BJ57" s="17"/>
      <c r="BK57" s="19">
        <v>0</v>
      </c>
      <c r="BL57" s="20">
        <v>0</v>
      </c>
      <c r="BM57" s="21">
        <v>0</v>
      </c>
      <c r="BN57" s="17"/>
      <c r="BO57" s="19">
        <v>2595</v>
      </c>
      <c r="BP57" s="20">
        <v>2637</v>
      </c>
      <c r="BQ57" s="21">
        <v>2627</v>
      </c>
      <c r="BR57" s="17"/>
      <c r="BS57" s="19">
        <v>2512</v>
      </c>
      <c r="BT57" s="20">
        <v>2531</v>
      </c>
      <c r="BU57" s="21">
        <v>2493</v>
      </c>
      <c r="BV57" s="17"/>
      <c r="BW57" s="19">
        <v>0</v>
      </c>
      <c r="BX57" s="20">
        <v>0</v>
      </c>
      <c r="BY57" s="21">
        <v>0</v>
      </c>
      <c r="BZ57" s="17"/>
      <c r="CA57" s="19">
        <v>2570</v>
      </c>
      <c r="CB57" s="20">
        <v>2570</v>
      </c>
      <c r="CC57" s="21">
        <v>2524</v>
      </c>
      <c r="CD57" s="17"/>
      <c r="CE57" s="19">
        <v>0</v>
      </c>
      <c r="CF57" s="20">
        <v>0</v>
      </c>
      <c r="CG57" s="21">
        <v>0</v>
      </c>
      <c r="CH57" s="17"/>
      <c r="CI57" s="19">
        <v>0</v>
      </c>
      <c r="CJ57" s="20">
        <v>0</v>
      </c>
      <c r="CK57" s="21">
        <v>0</v>
      </c>
      <c r="CL57" s="17"/>
    </row>
    <row r="58" spans="1:90" x14ac:dyDescent="0.25">
      <c r="A58" s="17" t="s">
        <v>28</v>
      </c>
      <c r="B58" s="17"/>
      <c r="C58" s="22">
        <v>3120</v>
      </c>
      <c r="D58" s="23">
        <v>3246</v>
      </c>
      <c r="E58" s="24">
        <v>3300</v>
      </c>
      <c r="F58" s="17"/>
      <c r="G58" s="22">
        <v>3073</v>
      </c>
      <c r="H58" s="23">
        <v>3098</v>
      </c>
      <c r="I58" s="24">
        <v>3069</v>
      </c>
      <c r="J58" s="17"/>
      <c r="K58" s="22">
        <v>3168</v>
      </c>
      <c r="L58" s="23">
        <v>3221</v>
      </c>
      <c r="M58" s="24">
        <v>3221</v>
      </c>
      <c r="N58" s="17"/>
      <c r="O58" s="22">
        <v>0</v>
      </c>
      <c r="P58" s="23">
        <v>0</v>
      </c>
      <c r="Q58" s="24">
        <v>0</v>
      </c>
      <c r="R58" s="17"/>
      <c r="S58" s="22">
        <v>3059</v>
      </c>
      <c r="T58" s="25">
        <v>3136</v>
      </c>
      <c r="U58" s="24">
        <v>3110</v>
      </c>
      <c r="V58" s="17"/>
      <c r="W58" s="22">
        <v>3117</v>
      </c>
      <c r="X58" s="23">
        <v>3142</v>
      </c>
      <c r="Y58" s="24">
        <v>3164</v>
      </c>
      <c r="Z58" s="17"/>
      <c r="AA58" s="22">
        <v>0</v>
      </c>
      <c r="AB58" s="23">
        <v>0</v>
      </c>
      <c r="AC58" s="24">
        <v>0</v>
      </c>
      <c r="AD58" s="17"/>
      <c r="AE58" s="22">
        <v>2890</v>
      </c>
      <c r="AF58" s="25">
        <v>2978</v>
      </c>
      <c r="AG58" s="24">
        <v>2946</v>
      </c>
      <c r="AH58" s="17"/>
      <c r="AI58" s="22">
        <v>0</v>
      </c>
      <c r="AJ58" s="25">
        <v>0</v>
      </c>
      <c r="AK58" s="24">
        <v>0</v>
      </c>
      <c r="AL58" s="17"/>
      <c r="AM58" s="22">
        <v>2873</v>
      </c>
      <c r="AN58" s="25">
        <v>2958</v>
      </c>
      <c r="AO58" s="24">
        <v>2961</v>
      </c>
      <c r="AP58" s="17"/>
      <c r="AQ58" s="22">
        <v>2861</v>
      </c>
      <c r="AR58" s="23">
        <v>2924</v>
      </c>
      <c r="AS58" s="24">
        <v>2945</v>
      </c>
      <c r="AT58" s="17"/>
      <c r="AU58" s="22">
        <v>2892</v>
      </c>
      <c r="AV58" s="23">
        <v>3009</v>
      </c>
      <c r="AW58" s="24">
        <v>2972</v>
      </c>
      <c r="AX58" s="17"/>
      <c r="AY58" s="22">
        <v>0</v>
      </c>
      <c r="AZ58" s="25">
        <v>0</v>
      </c>
      <c r="BA58" s="24">
        <v>0</v>
      </c>
      <c r="BB58" s="17"/>
      <c r="BC58" s="22">
        <v>0</v>
      </c>
      <c r="BD58" s="25">
        <v>0</v>
      </c>
      <c r="BE58" s="24">
        <v>0</v>
      </c>
      <c r="BF58" s="17"/>
      <c r="BG58" s="22">
        <v>0</v>
      </c>
      <c r="BH58" s="25">
        <v>0</v>
      </c>
      <c r="BI58" s="24">
        <v>0</v>
      </c>
      <c r="BJ58" s="17"/>
      <c r="BK58" s="22">
        <v>0</v>
      </c>
      <c r="BL58" s="25">
        <v>0</v>
      </c>
      <c r="BM58" s="24">
        <v>0</v>
      </c>
      <c r="BN58" s="17"/>
      <c r="BO58" s="22">
        <v>2550</v>
      </c>
      <c r="BP58" s="25">
        <v>2602</v>
      </c>
      <c r="BQ58" s="24">
        <v>2625</v>
      </c>
      <c r="BR58" s="17"/>
      <c r="BS58" s="22">
        <v>2474</v>
      </c>
      <c r="BT58" s="23">
        <v>2493</v>
      </c>
      <c r="BU58" s="24">
        <v>2493</v>
      </c>
      <c r="BV58" s="17"/>
      <c r="BW58" s="22">
        <v>0</v>
      </c>
      <c r="BX58" s="25">
        <v>0</v>
      </c>
      <c r="BY58" s="24">
        <v>0</v>
      </c>
      <c r="BZ58" s="17"/>
      <c r="CA58" s="22">
        <v>2524</v>
      </c>
      <c r="CB58" s="25">
        <v>2547</v>
      </c>
      <c r="CC58" s="24">
        <v>2501</v>
      </c>
      <c r="CD58" s="17"/>
      <c r="CE58" s="22">
        <v>0</v>
      </c>
      <c r="CF58" s="23">
        <v>0</v>
      </c>
      <c r="CG58" s="24">
        <v>0</v>
      </c>
      <c r="CH58" s="17"/>
      <c r="CI58" s="22">
        <v>0</v>
      </c>
      <c r="CJ58" s="25">
        <v>0</v>
      </c>
      <c r="CK58" s="24">
        <v>0</v>
      </c>
      <c r="CL58" s="17"/>
    </row>
    <row r="59" spans="1:90" ht="15.75" thickBot="1" x14ac:dyDescent="0.3">
      <c r="A59" s="17"/>
      <c r="B59" s="17"/>
      <c r="C59" s="26">
        <v>3155</v>
      </c>
      <c r="D59" s="27">
        <v>3133</v>
      </c>
      <c r="E59" s="28">
        <v>3146</v>
      </c>
      <c r="F59" s="17"/>
      <c r="G59" s="26">
        <v>3016</v>
      </c>
      <c r="H59" s="27">
        <v>3045</v>
      </c>
      <c r="I59" s="28">
        <v>3045</v>
      </c>
      <c r="J59" s="17"/>
      <c r="K59" s="26">
        <v>3141</v>
      </c>
      <c r="L59" s="27">
        <v>3141</v>
      </c>
      <c r="M59" s="28">
        <v>3087</v>
      </c>
      <c r="N59" s="17"/>
      <c r="O59" s="26">
        <v>0</v>
      </c>
      <c r="P59" s="27">
        <v>0</v>
      </c>
      <c r="Q59" s="28">
        <v>0</v>
      </c>
      <c r="R59" s="17"/>
      <c r="S59" s="26">
        <v>3085</v>
      </c>
      <c r="T59" s="27">
        <v>3034</v>
      </c>
      <c r="U59" s="28">
        <v>3034</v>
      </c>
      <c r="V59" s="17"/>
      <c r="W59" s="26">
        <v>3173</v>
      </c>
      <c r="X59" s="27">
        <v>3116</v>
      </c>
      <c r="Y59" s="28">
        <v>3054</v>
      </c>
      <c r="Z59" s="17"/>
      <c r="AA59" s="26">
        <v>0</v>
      </c>
      <c r="AB59" s="27">
        <v>0</v>
      </c>
      <c r="AC59" s="28">
        <v>0</v>
      </c>
      <c r="AD59" s="17"/>
      <c r="AE59" s="26">
        <v>2928</v>
      </c>
      <c r="AF59" s="27">
        <v>2933</v>
      </c>
      <c r="AG59" s="28">
        <v>2944</v>
      </c>
      <c r="AH59" s="17"/>
      <c r="AI59" s="26">
        <v>0</v>
      </c>
      <c r="AJ59" s="27">
        <v>0</v>
      </c>
      <c r="AK59" s="28">
        <v>0</v>
      </c>
      <c r="AL59" s="17"/>
      <c r="AM59" s="26">
        <v>2909</v>
      </c>
      <c r="AN59" s="27">
        <v>2903</v>
      </c>
      <c r="AO59" s="28">
        <v>2926</v>
      </c>
      <c r="AP59" s="17"/>
      <c r="AQ59" s="26">
        <v>2882</v>
      </c>
      <c r="AR59" s="27">
        <v>2924</v>
      </c>
      <c r="AS59" s="28">
        <v>2945</v>
      </c>
      <c r="AT59" s="17"/>
      <c r="AU59" s="26">
        <v>2934</v>
      </c>
      <c r="AV59" s="27">
        <v>2936</v>
      </c>
      <c r="AW59" s="28">
        <v>2973</v>
      </c>
      <c r="AX59" s="17"/>
      <c r="AY59" s="26">
        <v>0</v>
      </c>
      <c r="AZ59" s="27">
        <v>0</v>
      </c>
      <c r="BA59" s="28">
        <v>0</v>
      </c>
      <c r="BB59" s="17"/>
      <c r="BC59" s="26">
        <v>0</v>
      </c>
      <c r="BD59" s="27">
        <v>0</v>
      </c>
      <c r="BE59" s="28">
        <v>0</v>
      </c>
      <c r="BF59" s="17"/>
      <c r="BG59" s="26">
        <v>0</v>
      </c>
      <c r="BH59" s="27">
        <v>0</v>
      </c>
      <c r="BI59" s="28">
        <v>0</v>
      </c>
      <c r="BJ59" s="17"/>
      <c r="BK59" s="26">
        <v>0</v>
      </c>
      <c r="BL59" s="27">
        <v>0</v>
      </c>
      <c r="BM59" s="28">
        <v>0</v>
      </c>
      <c r="BN59" s="17"/>
      <c r="BO59" s="26">
        <v>2738</v>
      </c>
      <c r="BP59" s="27">
        <v>2757</v>
      </c>
      <c r="BQ59" s="28">
        <v>2701</v>
      </c>
      <c r="BR59" s="17"/>
      <c r="BS59" s="26">
        <v>2493</v>
      </c>
      <c r="BT59" s="27">
        <v>2512</v>
      </c>
      <c r="BU59" s="28">
        <v>2493</v>
      </c>
      <c r="BV59" s="17"/>
      <c r="BW59" s="26">
        <v>0</v>
      </c>
      <c r="BX59" s="27">
        <v>0</v>
      </c>
      <c r="BY59" s="28">
        <v>0</v>
      </c>
      <c r="BZ59" s="17"/>
      <c r="CA59" s="26">
        <v>2524</v>
      </c>
      <c r="CB59" s="27">
        <v>2524</v>
      </c>
      <c r="CC59" s="28">
        <v>2524</v>
      </c>
      <c r="CD59" s="17"/>
      <c r="CE59" s="26">
        <v>0</v>
      </c>
      <c r="CF59" s="27">
        <v>0</v>
      </c>
      <c r="CG59" s="28">
        <v>0</v>
      </c>
      <c r="CH59" s="17"/>
      <c r="CI59" s="26">
        <v>0</v>
      </c>
      <c r="CJ59" s="27">
        <v>0</v>
      </c>
      <c r="CK59" s="28">
        <v>0</v>
      </c>
      <c r="CL59" s="17"/>
    </row>
    <row r="60" spans="1:90" x14ac:dyDescent="0.25">
      <c r="A60" s="17"/>
      <c r="B60" s="17"/>
      <c r="C60" s="23">
        <f>MEDIAN(C57:E59)</f>
        <v>3155</v>
      </c>
      <c r="D60" s="23">
        <f>_xlfn.STDEV.S(C57:E59)</f>
        <v>89.984720925277088</v>
      </c>
      <c r="E60" s="23">
        <f>PEARSON(C57:E59,G57:I59)</f>
        <v>0.64923081563619078</v>
      </c>
      <c r="F60" s="17"/>
      <c r="G60" s="23">
        <f>MEDIAN(G57:I59)</f>
        <v>3069</v>
      </c>
      <c r="H60" s="23">
        <f>_xlfn.STDEV.S(G57:I59)</f>
        <v>31.110466263158308</v>
      </c>
      <c r="I60" s="23">
        <f>PEARSON(G57:I59,K57:M59)</f>
        <v>0.81744470963807569</v>
      </c>
      <c r="J60" s="17"/>
      <c r="K60" s="23">
        <f>MEDIAN(K57:M59)</f>
        <v>3195</v>
      </c>
      <c r="L60" s="23">
        <f>_xlfn.STDEV.S(K57:M59)</f>
        <v>52.201532544552748</v>
      </c>
      <c r="M60" s="23">
        <f>PEARSON(K57:M59,S57:U59)</f>
        <v>0.90222541826285951</v>
      </c>
      <c r="N60" s="17"/>
      <c r="O60" s="23"/>
      <c r="P60" s="23"/>
      <c r="Q60" s="23"/>
      <c r="R60" s="17"/>
      <c r="S60" s="23">
        <f>MEDIAN(S57:U59)</f>
        <v>3085</v>
      </c>
      <c r="T60" s="23">
        <f>_xlfn.STDEV.S(S57:U59)</f>
        <v>45.902069670114003</v>
      </c>
      <c r="U60" s="23">
        <f>PEARSON(S57:U59,W57:Y59)</f>
        <v>0.68845878862740595</v>
      </c>
      <c r="V60" s="17"/>
      <c r="W60" s="23">
        <f>MEDIAN(W57:Y59)</f>
        <v>3142</v>
      </c>
      <c r="X60" s="23">
        <f>_xlfn.STDEV.S(W57:Y59)</f>
        <v>46.254128944824423</v>
      </c>
      <c r="Y60" s="23">
        <f>PEARSON(W57:Y59,AE57:AG59)</f>
        <v>-9.02150840485864E-2</v>
      </c>
      <c r="Z60" s="17"/>
      <c r="AA60" s="23"/>
      <c r="AB60" s="23"/>
      <c r="AC60" s="23"/>
      <c r="AD60" s="17"/>
      <c r="AE60" s="23">
        <f>MEDIAN(AE57:AG59)</f>
        <v>2933</v>
      </c>
      <c r="AF60" s="23">
        <f>_xlfn.STDEV.S(AE57:AG59)</f>
        <v>45.546069473056008</v>
      </c>
      <c r="AG60" s="23">
        <f>PEARSON(AE57:AG59,AM57:AO59)</f>
        <v>0.76327962798591009</v>
      </c>
      <c r="AH60" s="17"/>
      <c r="AI60" s="23"/>
      <c r="AJ60" s="23"/>
      <c r="AK60" s="23"/>
      <c r="AL60" s="17"/>
      <c r="AM60" s="23">
        <f>MEDIAN(AM57:AO59)</f>
        <v>2926</v>
      </c>
      <c r="AN60" s="23">
        <f>_xlfn.STDEV.S(AM57:AO59)</f>
        <v>32.388269481403292</v>
      </c>
      <c r="AO60" s="23">
        <f>PEARSON(AM57:AO59,AQ57:AS59)</f>
        <v>0.83967400274544546</v>
      </c>
      <c r="AP60" s="17"/>
      <c r="AQ60" s="23">
        <f>MEDIAN(AQ57:AS59)</f>
        <v>2924</v>
      </c>
      <c r="AR60" s="23">
        <f>_xlfn.STDEV.S(AQ57:AS59)</f>
        <v>33.203915431767982</v>
      </c>
      <c r="AS60" s="23">
        <f>PEARSON(AQ57:AS59,AU57:AW59)</f>
        <v>0.83048495661143351</v>
      </c>
      <c r="AT60" s="17"/>
      <c r="AU60" s="23">
        <f>MEDIAN(AU57:AW59)</f>
        <v>2972</v>
      </c>
      <c r="AV60" s="23">
        <f>_xlfn.STDEV.S(AU57:AW59)</f>
        <v>45.946829173634072</v>
      </c>
      <c r="AW60" s="23">
        <f>PEARSON(AU57:AW59,BO57:BQ59)</f>
        <v>0.12748514897271074</v>
      </c>
      <c r="AX60" s="17"/>
      <c r="AY60" s="23"/>
      <c r="AZ60" s="23"/>
      <c r="BA60" s="23"/>
      <c r="BB60" s="17"/>
      <c r="BC60" s="23"/>
      <c r="BD60" s="23"/>
      <c r="BE60" s="23"/>
      <c r="BF60" s="17"/>
      <c r="BG60" s="23"/>
      <c r="BH60" s="23"/>
      <c r="BI60" s="23"/>
      <c r="BJ60" s="17"/>
      <c r="BK60" s="23"/>
      <c r="BL60" s="23"/>
      <c r="BM60" s="23"/>
      <c r="BN60" s="17"/>
      <c r="BO60" s="23">
        <f>MEDIAN(BO57:BQ59)</f>
        <v>2627</v>
      </c>
      <c r="BP60" s="23">
        <f>_xlfn.STDEV.S(BO57:BQ59)</f>
        <v>69.291052813476568</v>
      </c>
      <c r="BQ60" s="23">
        <f>PEARSON(BO57:BQ59,BS57:BU59)</f>
        <v>0.27496419970042768</v>
      </c>
      <c r="BR60" s="17"/>
      <c r="BS60" s="23">
        <f>MEDIAN(BS57:BU59)</f>
        <v>2493</v>
      </c>
      <c r="BT60" s="23">
        <f>_xlfn.STDEV.S(BS57:BU59)</f>
        <v>16.454482671904337</v>
      </c>
      <c r="BU60" s="23">
        <f>PEARSON(BS57:BU59,CA57:CC59)</f>
        <v>0.66441059702674943</v>
      </c>
      <c r="BV60" s="17"/>
      <c r="BW60" s="17"/>
      <c r="BX60" s="17"/>
      <c r="BY60" s="17"/>
      <c r="BZ60" s="17"/>
      <c r="CA60" s="23">
        <f>MEDIAN(CA57:CC59)</f>
        <v>2524</v>
      </c>
      <c r="CB60" s="23">
        <f>_xlfn.STDEV.S(CA57:CC59)</f>
        <v>23.317256366143173</v>
      </c>
      <c r="CC60" s="23">
        <f>PEARSON(G57:I59,CA57:CC59)</f>
        <v>0.43816174002118707</v>
      </c>
      <c r="CD60" s="17"/>
      <c r="CE60" s="17"/>
      <c r="CF60" s="17"/>
      <c r="CG60" s="17"/>
      <c r="CH60" s="17"/>
      <c r="CI60" s="17"/>
      <c r="CJ60" s="17"/>
      <c r="CK60" s="17"/>
      <c r="CL60" s="17"/>
    </row>
    <row r="61" spans="1:90" ht="15.75" thickBot="1" x14ac:dyDescent="0.3">
      <c r="A61" s="17"/>
      <c r="B61" s="17"/>
      <c r="C61" s="23"/>
      <c r="D61" s="23"/>
      <c r="E61" s="23"/>
      <c r="F61" s="17"/>
      <c r="G61" s="23"/>
      <c r="H61" s="23"/>
      <c r="I61" s="23"/>
      <c r="J61" s="17"/>
      <c r="K61" s="23"/>
      <c r="L61" s="23"/>
      <c r="M61" s="23"/>
      <c r="N61" s="17"/>
      <c r="O61" s="23"/>
      <c r="P61" s="23"/>
      <c r="Q61" s="23"/>
      <c r="R61" s="17"/>
      <c r="S61" s="23"/>
      <c r="T61" s="23"/>
      <c r="U61" s="23"/>
      <c r="V61" s="17"/>
      <c r="W61" s="23"/>
      <c r="X61" s="23"/>
      <c r="Y61" s="23"/>
      <c r="Z61" s="17"/>
      <c r="AA61" s="23"/>
      <c r="AB61" s="23"/>
      <c r="AC61" s="23"/>
      <c r="AD61" s="17"/>
      <c r="AE61" s="23"/>
      <c r="AF61" s="23"/>
      <c r="AG61" s="23"/>
      <c r="AH61" s="17"/>
      <c r="AI61" s="23"/>
      <c r="AJ61" s="23"/>
      <c r="AK61" s="23"/>
      <c r="AL61" s="17"/>
      <c r="AM61" s="23"/>
      <c r="AN61" s="23"/>
      <c r="AO61" s="23"/>
      <c r="AP61" s="17"/>
      <c r="AQ61" s="23"/>
      <c r="AR61" s="23"/>
      <c r="AS61" s="23"/>
      <c r="AT61" s="17"/>
      <c r="AU61" s="23"/>
      <c r="AV61" s="23"/>
      <c r="AW61" s="23"/>
      <c r="AX61" s="17"/>
      <c r="AY61" s="23"/>
      <c r="AZ61" s="23"/>
      <c r="BA61" s="23"/>
      <c r="BB61" s="17"/>
      <c r="BC61" s="23"/>
      <c r="BD61" s="23"/>
      <c r="BE61" s="23"/>
      <c r="BF61" s="17"/>
      <c r="BG61" s="23"/>
      <c r="BH61" s="23"/>
      <c r="BI61" s="23"/>
      <c r="BJ61" s="17"/>
      <c r="BK61" s="23"/>
      <c r="BL61" s="23"/>
      <c r="BM61" s="23"/>
      <c r="BN61" s="17"/>
      <c r="BO61" s="23"/>
      <c r="BP61" s="23"/>
      <c r="BQ61" s="23"/>
      <c r="BR61" s="17"/>
      <c r="BS61" s="23"/>
      <c r="BT61" s="23"/>
      <c r="BU61" s="23"/>
      <c r="BV61" s="17"/>
      <c r="BW61" s="17"/>
      <c r="BX61" s="17"/>
      <c r="BY61" s="17"/>
      <c r="BZ61" s="17"/>
      <c r="CA61" s="23"/>
      <c r="CB61" s="23"/>
      <c r="CC61" s="23"/>
      <c r="CD61" s="17"/>
      <c r="CE61" s="17"/>
      <c r="CF61" s="17"/>
      <c r="CG61" s="17"/>
      <c r="CH61" s="17"/>
      <c r="CI61" s="17"/>
      <c r="CJ61" s="17"/>
      <c r="CK61" s="17"/>
      <c r="CL61" s="17"/>
    </row>
    <row r="62" spans="1:90" ht="15.75" thickBot="1" x14ac:dyDescent="0.3">
      <c r="A62" s="17"/>
      <c r="B62" s="17"/>
      <c r="C62" s="116" t="s">
        <v>58</v>
      </c>
      <c r="D62" s="117" t="s">
        <v>65</v>
      </c>
      <c r="E62" s="118" t="s">
        <v>66</v>
      </c>
      <c r="F62" s="116" t="s">
        <v>63</v>
      </c>
      <c r="G62" s="117" t="s">
        <v>59</v>
      </c>
      <c r="H62" s="118" t="s">
        <v>64</v>
      </c>
      <c r="I62" s="116" t="s">
        <v>62</v>
      </c>
      <c r="J62" s="117" t="s">
        <v>61</v>
      </c>
      <c r="K62" s="118" t="s">
        <v>60</v>
      </c>
      <c r="L62" s="17"/>
      <c r="M62" s="23"/>
      <c r="N62" s="25" t="s">
        <v>68</v>
      </c>
      <c r="O62" s="23"/>
      <c r="P62" s="17"/>
      <c r="Q62" s="23"/>
      <c r="R62" s="23" t="s">
        <v>69</v>
      </c>
      <c r="S62" s="23"/>
      <c r="T62" s="17"/>
      <c r="U62" s="23"/>
      <c r="V62" s="23"/>
      <c r="W62" s="23"/>
      <c r="X62" s="17"/>
      <c r="Y62" s="23"/>
      <c r="Z62" s="23"/>
      <c r="AA62" s="23"/>
      <c r="AB62" s="17"/>
      <c r="AC62" s="23"/>
      <c r="AD62" s="23"/>
      <c r="AE62" s="23"/>
      <c r="AF62" s="17"/>
      <c r="AG62" s="23" t="s">
        <v>70</v>
      </c>
      <c r="AH62" s="23"/>
      <c r="AI62" s="23"/>
      <c r="AJ62" s="17"/>
      <c r="AK62" s="23"/>
      <c r="AL62" s="23"/>
      <c r="AM62" s="23"/>
      <c r="AN62" s="17"/>
      <c r="AO62" s="23"/>
      <c r="AP62" s="23"/>
      <c r="AQ62" s="23"/>
      <c r="AR62" s="17"/>
      <c r="AS62" s="23"/>
      <c r="AT62" s="23"/>
      <c r="AU62" s="23"/>
      <c r="AV62" s="17"/>
      <c r="AW62" s="23"/>
      <c r="AX62" s="23"/>
      <c r="AY62" s="23"/>
      <c r="AZ62" s="17"/>
      <c r="BA62" s="23"/>
      <c r="BB62" s="23"/>
      <c r="BC62" s="23"/>
      <c r="BD62" s="17"/>
      <c r="BE62" s="23"/>
      <c r="BF62" s="23"/>
      <c r="BG62" s="23"/>
      <c r="BH62" s="17"/>
      <c r="BI62" s="23"/>
      <c r="BJ62" s="23"/>
      <c r="BK62" s="23"/>
      <c r="BL62" s="17"/>
      <c r="BM62" s="23"/>
      <c r="BN62" s="23"/>
      <c r="BO62" s="23"/>
      <c r="BP62" s="17"/>
      <c r="BQ62" s="23"/>
      <c r="BR62" s="23"/>
      <c r="BS62" s="23"/>
      <c r="BT62" s="17"/>
      <c r="BU62" s="17"/>
      <c r="BV62" s="17"/>
      <c r="BW62" s="17"/>
      <c r="BX62" s="17"/>
      <c r="BY62" s="23"/>
      <c r="BZ62" s="23"/>
      <c r="CA62" s="23"/>
      <c r="CB62" s="17"/>
      <c r="CC62" s="17"/>
      <c r="CD62" s="17"/>
      <c r="CE62" s="17"/>
      <c r="CF62" s="17"/>
      <c r="CG62" s="17"/>
      <c r="CH62" s="17"/>
      <c r="CI62" s="17"/>
      <c r="CJ62" s="17"/>
    </row>
    <row r="63" spans="1:90" ht="15.75" thickBot="1" x14ac:dyDescent="0.3">
      <c r="A63" s="17"/>
      <c r="B63" s="17"/>
      <c r="C63" s="22">
        <f>C57</f>
        <v>3080</v>
      </c>
      <c r="D63" s="23">
        <f>D57</f>
        <v>3296</v>
      </c>
      <c r="E63" s="24">
        <f>E57</f>
        <v>3315</v>
      </c>
      <c r="F63" s="22">
        <f>C58</f>
        <v>3120</v>
      </c>
      <c r="G63" s="23">
        <f>D58</f>
        <v>3246</v>
      </c>
      <c r="H63" s="24">
        <f>E58</f>
        <v>3300</v>
      </c>
      <c r="I63" s="22">
        <f>C59</f>
        <v>3155</v>
      </c>
      <c r="J63" s="23">
        <f>D59</f>
        <v>3133</v>
      </c>
      <c r="K63" s="24">
        <f>E59</f>
        <v>3146</v>
      </c>
      <c r="L63" s="17"/>
      <c r="M63" s="23" t="s">
        <v>67</v>
      </c>
      <c r="N63" s="23">
        <f t="shared" ref="N63:N74" si="137">GEOMEAN(C63,D63,E63,F63,G63,H63,I63,J63,K63)</f>
        <v>3197.8779648541222</v>
      </c>
      <c r="O63" s="23"/>
      <c r="P63" s="17"/>
      <c r="Q63" s="23"/>
      <c r="R63" s="120">
        <f t="shared" ref="R63" si="138">C63-$N$10</f>
        <v>2875.8114759300411</v>
      </c>
      <c r="S63" s="119">
        <f t="shared" ref="S63" si="139">D63-$N$10</f>
        <v>3091.8114759300411</v>
      </c>
      <c r="T63" s="23">
        <f t="shared" ref="T63" si="140">E63-$N$10</f>
        <v>3110.8114759300411</v>
      </c>
      <c r="U63" s="23">
        <f t="shared" ref="U63" si="141">F63-$N$10</f>
        <v>2915.8114759300411</v>
      </c>
      <c r="V63" s="23">
        <f t="shared" ref="V63" si="142">G63-$N$10</f>
        <v>3041.8114759300411</v>
      </c>
      <c r="W63" s="23">
        <f t="shared" ref="W63" si="143">H63-$N$10</f>
        <v>3095.8114759300411</v>
      </c>
      <c r="X63" s="23">
        <f t="shared" ref="X63" si="144">I63-$N$10</f>
        <v>2950.8114759300411</v>
      </c>
      <c r="Y63" s="23">
        <f t="shared" ref="Y63" si="145">J63-$N$10</f>
        <v>2928.8114759300411</v>
      </c>
      <c r="Z63" s="23">
        <f t="shared" ref="Z63" si="146">K63-$N$10</f>
        <v>2941.8114759300411</v>
      </c>
      <c r="AA63" s="23"/>
      <c r="AB63" s="23"/>
      <c r="AC63" s="23"/>
      <c r="AD63" s="17"/>
      <c r="AE63" s="121">
        <f>R63</f>
        <v>2875.8114759300411</v>
      </c>
      <c r="AF63" s="122">
        <f>R64</f>
        <v>2927.3093135350709</v>
      </c>
      <c r="AG63" s="122">
        <f>R65</f>
        <v>3061.7176442625832</v>
      </c>
      <c r="AH63" s="122">
        <f>R66</f>
        <v>2950.46629041493</v>
      </c>
      <c r="AI63" s="122">
        <f>R67</f>
        <v>2991.775102510428</v>
      </c>
      <c r="AJ63" s="122">
        <f>R68</f>
        <v>2693.4138226253731</v>
      </c>
      <c r="AK63" s="122">
        <f>R69</f>
        <v>2769.7028659157918</v>
      </c>
      <c r="AL63" s="122">
        <f>R70</f>
        <v>2724.3616399087641</v>
      </c>
      <c r="AM63" s="122">
        <f>R71</f>
        <v>2742.6428988714142</v>
      </c>
      <c r="AN63" s="122">
        <f>R72</f>
        <v>1983.6750043813054</v>
      </c>
      <c r="AO63" s="122">
        <f>R73</f>
        <v>1992.6932148617564</v>
      </c>
      <c r="AP63" s="123">
        <f>R74</f>
        <v>1881.6196193165674</v>
      </c>
      <c r="AQ63" s="23"/>
      <c r="AR63" s="23"/>
      <c r="AS63" s="23"/>
      <c r="AT63" s="17"/>
      <c r="AU63" s="23"/>
      <c r="AV63" s="23"/>
      <c r="AW63" s="23"/>
      <c r="AX63" s="17"/>
      <c r="AY63" s="23"/>
      <c r="AZ63" s="23"/>
      <c r="BA63" s="23"/>
      <c r="BB63" s="17"/>
      <c r="BC63" s="23"/>
      <c r="BD63" s="23"/>
      <c r="BE63" s="23"/>
      <c r="BF63" s="17"/>
      <c r="BG63" s="23"/>
      <c r="BH63" s="23"/>
      <c r="BI63" s="23"/>
      <c r="BJ63" s="17"/>
      <c r="BK63" s="23"/>
      <c r="BL63" s="23"/>
      <c r="BM63" s="23"/>
      <c r="BN63" s="17"/>
      <c r="BO63" s="23"/>
      <c r="BP63" s="23"/>
      <c r="BQ63" s="23"/>
      <c r="BR63" s="17"/>
      <c r="BS63" s="17"/>
      <c r="BT63" s="17"/>
      <c r="BU63" s="17"/>
      <c r="BV63" s="17"/>
      <c r="BW63" s="23"/>
      <c r="BX63" s="23"/>
      <c r="BY63" s="23"/>
      <c r="BZ63" s="17"/>
      <c r="CA63" s="17"/>
      <c r="CB63" s="17"/>
      <c r="CC63" s="17"/>
      <c r="CD63" s="17"/>
      <c r="CE63" s="17"/>
      <c r="CF63" s="17"/>
      <c r="CG63" s="17"/>
      <c r="CH63" s="17"/>
    </row>
    <row r="64" spans="1:90" ht="15.75" thickBot="1" x14ac:dyDescent="0.3">
      <c r="A64" s="17"/>
      <c r="B64" s="17"/>
      <c r="C64" s="22">
        <f>G57</f>
        <v>3064</v>
      </c>
      <c r="D64" s="23">
        <f>H57</f>
        <v>3115</v>
      </c>
      <c r="E64" s="24">
        <f>I57</f>
        <v>3097</v>
      </c>
      <c r="F64" s="22">
        <f>G58</f>
        <v>3073</v>
      </c>
      <c r="G64" s="23">
        <f>H58</f>
        <v>3098</v>
      </c>
      <c r="H64" s="24">
        <f>I58</f>
        <v>3069</v>
      </c>
      <c r="I64" s="22">
        <f>G59</f>
        <v>3016</v>
      </c>
      <c r="J64" s="23">
        <f>H59</f>
        <v>3045</v>
      </c>
      <c r="K64" s="24">
        <f>I59</f>
        <v>3045</v>
      </c>
      <c r="L64" s="17"/>
      <c r="M64" s="23"/>
      <c r="N64" s="23">
        <f t="shared" si="137"/>
        <v>3068.9708029074714</v>
      </c>
      <c r="O64" s="23"/>
      <c r="P64" s="17"/>
      <c r="Q64" s="23"/>
      <c r="R64" s="120">
        <f t="shared" ref="R64" si="147">C64-$N$11</f>
        <v>2927.3093135350709</v>
      </c>
      <c r="S64" s="119">
        <f t="shared" ref="S64" si="148">D64-$N$11</f>
        <v>2978.3093135350709</v>
      </c>
      <c r="T64" s="23">
        <f t="shared" ref="T64" si="149">E64-$N$11</f>
        <v>2960.3093135350709</v>
      </c>
      <c r="U64" s="23">
        <f t="shared" ref="U64" si="150">F64-$N$11</f>
        <v>2936.3093135350709</v>
      </c>
      <c r="V64" s="23">
        <f t="shared" ref="V64" si="151">G64-$N$11</f>
        <v>2961.3093135350709</v>
      </c>
      <c r="W64" s="23">
        <f t="shared" ref="W64" si="152">H64-$N$11</f>
        <v>2932.3093135350709</v>
      </c>
      <c r="X64" s="23">
        <f t="shared" ref="X64" si="153">I64-$N$11</f>
        <v>2879.3093135350709</v>
      </c>
      <c r="Y64" s="23">
        <f t="shared" ref="Y64" si="154">J64-$N$11</f>
        <v>2908.3093135350709</v>
      </c>
      <c r="Z64" s="23">
        <f t="shared" ref="Z64" si="155">K64-$N$11</f>
        <v>2908.3093135350709</v>
      </c>
      <c r="AA64" s="23"/>
      <c r="AB64" s="23"/>
      <c r="AC64" s="23"/>
      <c r="AD64" s="17"/>
      <c r="AE64" s="124">
        <f>S63</f>
        <v>3091.8114759300411</v>
      </c>
      <c r="AF64" s="125">
        <f>S64</f>
        <v>2978.3093135350709</v>
      </c>
      <c r="AG64" s="125">
        <f>S65</f>
        <v>3115.7176442625832</v>
      </c>
      <c r="AH64" s="125">
        <f>S66</f>
        <v>3026.46629041493</v>
      </c>
      <c r="AI64" s="125">
        <f>S67</f>
        <v>3002.775102510428</v>
      </c>
      <c r="AJ64" s="125">
        <f>S68</f>
        <v>2827.4138226253731</v>
      </c>
      <c r="AK64" s="125">
        <f>S69</f>
        <v>2825.7028659157918</v>
      </c>
      <c r="AL64" s="125">
        <f>S70</f>
        <v>2787.3616399087641</v>
      </c>
      <c r="AM64" s="125">
        <f>S71</f>
        <v>2864.6428988714142</v>
      </c>
      <c r="AN64" s="125">
        <f>S72</f>
        <v>2025.6750043813054</v>
      </c>
      <c r="AO64" s="125">
        <f>S73</f>
        <v>2011.6932148617564</v>
      </c>
      <c r="AP64" s="126">
        <f>S74</f>
        <v>1881.6196193165674</v>
      </c>
      <c r="AQ64" s="23"/>
      <c r="AR64" s="23"/>
      <c r="AS64" s="23"/>
      <c r="AT64" s="17"/>
      <c r="AU64" s="23"/>
      <c r="AV64" s="23"/>
      <c r="AW64" s="23"/>
      <c r="AX64" s="17"/>
      <c r="AY64" s="23"/>
      <c r="AZ64" s="23"/>
      <c r="BA64" s="23"/>
      <c r="BB64" s="17"/>
      <c r="BC64" s="23"/>
      <c r="BD64" s="23"/>
      <c r="BE64" s="23"/>
      <c r="BF64" s="17"/>
      <c r="BG64" s="23"/>
      <c r="BH64" s="23"/>
      <c r="BI64" s="23"/>
      <c r="BJ64" s="17"/>
      <c r="BK64" s="23"/>
      <c r="BL64" s="23"/>
      <c r="BM64" s="23"/>
      <c r="BN64" s="17"/>
      <c r="BO64" s="23"/>
      <c r="BP64" s="23"/>
      <c r="BQ64" s="23"/>
      <c r="BR64" s="17"/>
      <c r="BS64" s="17"/>
      <c r="BT64" s="17"/>
      <c r="BU64" s="17"/>
      <c r="BV64" s="17"/>
      <c r="BW64" s="23"/>
      <c r="BX64" s="23"/>
      <c r="BY64" s="23"/>
      <c r="BZ64" s="17"/>
      <c r="CA64" s="17"/>
      <c r="CB64" s="17"/>
      <c r="CC64" s="17"/>
      <c r="CD64" s="17"/>
      <c r="CE64" s="17"/>
      <c r="CF64" s="17"/>
      <c r="CG64" s="17"/>
      <c r="CH64" s="17"/>
    </row>
    <row r="65" spans="1:136" ht="15.75" thickBot="1" x14ac:dyDescent="0.3">
      <c r="A65" s="17"/>
      <c r="B65" s="17"/>
      <c r="C65" s="22">
        <f>K57</f>
        <v>3195</v>
      </c>
      <c r="D65" s="23">
        <f>L57</f>
        <v>3249</v>
      </c>
      <c r="E65" s="24">
        <f>M57</f>
        <v>3221</v>
      </c>
      <c r="F65" s="22">
        <f>K58</f>
        <v>3168</v>
      </c>
      <c r="G65" s="23">
        <f>L58</f>
        <v>3221</v>
      </c>
      <c r="H65" s="24">
        <f>M58</f>
        <v>3221</v>
      </c>
      <c r="I65" s="22">
        <f>K59</f>
        <v>3141</v>
      </c>
      <c r="J65" s="23">
        <f>L59</f>
        <v>3141</v>
      </c>
      <c r="K65" s="24">
        <f>M59</f>
        <v>3087</v>
      </c>
      <c r="L65" s="17"/>
      <c r="M65" s="23"/>
      <c r="N65" s="23">
        <f t="shared" si="137"/>
        <v>3182.2840050804762</v>
      </c>
      <c r="O65" s="23"/>
      <c r="P65" s="17"/>
      <c r="Q65" s="23"/>
      <c r="R65" s="120">
        <f t="shared" ref="R65" si="156">C65-$N$12</f>
        <v>3061.7176442625832</v>
      </c>
      <c r="S65" s="119">
        <f t="shared" ref="S65" si="157">D65-$N$12</f>
        <v>3115.7176442625832</v>
      </c>
      <c r="T65" s="23">
        <f t="shared" ref="T65" si="158">E65-$N$12</f>
        <v>3087.7176442625832</v>
      </c>
      <c r="U65" s="23">
        <f t="shared" ref="U65" si="159">F65-$N$12</f>
        <v>3034.7176442625832</v>
      </c>
      <c r="V65" s="23">
        <f t="shared" ref="V65" si="160">G65-$N$12</f>
        <v>3087.7176442625832</v>
      </c>
      <c r="W65" s="23">
        <f t="shared" ref="W65" si="161">H65-$N$12</f>
        <v>3087.7176442625832</v>
      </c>
      <c r="X65" s="23">
        <f t="shared" ref="X65" si="162">I65-$N$12</f>
        <v>3007.7176442625832</v>
      </c>
      <c r="Y65" s="23">
        <f t="shared" ref="Y65" si="163">J65-$N$12</f>
        <v>3007.7176442625832</v>
      </c>
      <c r="Z65" s="23">
        <f t="shared" ref="Z65" si="164">K65-$N$12</f>
        <v>2953.7176442625832</v>
      </c>
      <c r="AA65" s="23"/>
      <c r="AB65" s="23"/>
      <c r="AC65" s="23"/>
      <c r="AD65" s="17"/>
      <c r="AE65" s="116">
        <f>T63</f>
        <v>3110.8114759300411</v>
      </c>
      <c r="AF65" s="117">
        <f>T64</f>
        <v>2960.3093135350709</v>
      </c>
      <c r="AG65" s="117">
        <f>T65</f>
        <v>3087.7176442625832</v>
      </c>
      <c r="AH65" s="117">
        <f>T66</f>
        <v>3001.46629041493</v>
      </c>
      <c r="AI65" s="117">
        <f>T67</f>
        <v>3076.775102510428</v>
      </c>
      <c r="AJ65" s="117">
        <f>T68</f>
        <v>2773.4138226253731</v>
      </c>
      <c r="AK65" s="117">
        <f>T69</f>
        <v>2835.7028659157918</v>
      </c>
      <c r="AL65" s="117">
        <f>T70</f>
        <v>2787.3616399087641</v>
      </c>
      <c r="AM65" s="117">
        <f>T71</f>
        <v>2845.6428988714142</v>
      </c>
      <c r="AN65" s="117">
        <f>T72</f>
        <v>2015.6750043813054</v>
      </c>
      <c r="AO65" s="117">
        <f>T73</f>
        <v>1973.6932148617564</v>
      </c>
      <c r="AP65" s="118">
        <f>T74</f>
        <v>1835.6196193165674</v>
      </c>
      <c r="AQ65" s="23"/>
      <c r="AR65" s="23"/>
      <c r="AS65" s="23"/>
      <c r="AT65" s="17"/>
      <c r="AU65" s="23"/>
      <c r="AV65" s="23"/>
      <c r="AW65" s="23"/>
      <c r="AX65" s="17"/>
      <c r="AY65" s="23"/>
      <c r="AZ65" s="23"/>
      <c r="BA65" s="23"/>
      <c r="BB65" s="17"/>
      <c r="BC65" s="23"/>
      <c r="BD65" s="23"/>
      <c r="BE65" s="23"/>
      <c r="BF65" s="17"/>
      <c r="BG65" s="23"/>
      <c r="BH65" s="23"/>
      <c r="BI65" s="23"/>
      <c r="BJ65" s="17"/>
      <c r="BK65" s="23"/>
      <c r="BL65" s="23"/>
      <c r="BM65" s="23"/>
      <c r="BN65" s="17"/>
      <c r="BO65" s="23"/>
      <c r="BP65" s="23"/>
      <c r="BQ65" s="23"/>
      <c r="BR65" s="17"/>
      <c r="BS65" s="17"/>
      <c r="BT65" s="17"/>
      <c r="BU65" s="17"/>
      <c r="BV65" s="17"/>
      <c r="BW65" s="23"/>
      <c r="BX65" s="23"/>
      <c r="BY65" s="23"/>
      <c r="BZ65" s="17"/>
      <c r="CA65" s="17"/>
      <c r="CB65" s="17"/>
      <c r="CC65" s="17"/>
      <c r="CD65" s="17"/>
      <c r="CE65" s="17"/>
      <c r="CF65" s="17"/>
      <c r="CG65" s="17"/>
      <c r="CH65" s="17"/>
    </row>
    <row r="66" spans="1:136" ht="15.75" thickBot="1" x14ac:dyDescent="0.3">
      <c r="A66" s="17"/>
      <c r="B66" s="17"/>
      <c r="C66" s="22">
        <f>S57</f>
        <v>3085</v>
      </c>
      <c r="D66" s="23">
        <f>T57</f>
        <v>3161</v>
      </c>
      <c r="E66" s="24">
        <f>U57</f>
        <v>3136</v>
      </c>
      <c r="F66" s="22">
        <f>S58</f>
        <v>3059</v>
      </c>
      <c r="G66" s="23">
        <f>T58</f>
        <v>3136</v>
      </c>
      <c r="H66" s="24">
        <f>U58</f>
        <v>3110</v>
      </c>
      <c r="I66" s="22">
        <f>S59</f>
        <v>3085</v>
      </c>
      <c r="J66" s="23">
        <f>T59</f>
        <v>3034</v>
      </c>
      <c r="K66" s="24">
        <f>U59</f>
        <v>3034</v>
      </c>
      <c r="L66" s="17"/>
      <c r="M66" s="23"/>
      <c r="N66" s="23">
        <f t="shared" si="137"/>
        <v>3093.0306080707246</v>
      </c>
      <c r="O66" s="23"/>
      <c r="P66" s="17"/>
      <c r="Q66" s="23"/>
      <c r="R66" s="120">
        <f>C66-$N$13</f>
        <v>2950.46629041493</v>
      </c>
      <c r="S66" s="119">
        <f t="shared" ref="S66" si="165">D66-$N$13</f>
        <v>3026.46629041493</v>
      </c>
      <c r="T66" s="23">
        <f t="shared" ref="T66" si="166">E66-$N$13</f>
        <v>3001.46629041493</v>
      </c>
      <c r="U66" s="23">
        <f t="shared" ref="U66" si="167">F66-$N$13</f>
        <v>2924.46629041493</v>
      </c>
      <c r="V66" s="23">
        <f t="shared" ref="V66" si="168">G66-$N$13</f>
        <v>3001.46629041493</v>
      </c>
      <c r="W66" s="23">
        <f t="shared" ref="W66" si="169">H66-$N$13</f>
        <v>2975.46629041493</v>
      </c>
      <c r="X66" s="23">
        <f t="shared" ref="X66" si="170">I66-$N$13</f>
        <v>2950.46629041493</v>
      </c>
      <c r="Y66" s="23">
        <f t="shared" ref="Y66" si="171">J66-$N$13</f>
        <v>2899.46629041493</v>
      </c>
      <c r="Z66" s="23">
        <f t="shared" ref="Z66" si="172">K66-$N$13</f>
        <v>2899.46629041493</v>
      </c>
      <c r="AA66" s="23"/>
      <c r="AB66" s="23"/>
      <c r="AC66" s="23"/>
      <c r="AD66" s="17"/>
      <c r="AE66" s="116">
        <f>U63</f>
        <v>2915.8114759300411</v>
      </c>
      <c r="AF66" s="117">
        <f>U64</f>
        <v>2936.3093135350709</v>
      </c>
      <c r="AG66" s="117">
        <f>U65</f>
        <v>3034.7176442625832</v>
      </c>
      <c r="AH66" s="117">
        <f>U66</f>
        <v>2924.46629041493</v>
      </c>
      <c r="AI66" s="117">
        <f>U67</f>
        <v>2970.775102510428</v>
      </c>
      <c r="AJ66" s="117">
        <f>U68</f>
        <v>2759.4138226253731</v>
      </c>
      <c r="AK66" s="117">
        <f>U69</f>
        <v>2768.7028659157918</v>
      </c>
      <c r="AL66" s="117">
        <f>U70</f>
        <v>2724.3616399087641</v>
      </c>
      <c r="AM66" s="117">
        <f>U71</f>
        <v>2755.6428988714142</v>
      </c>
      <c r="AN66" s="117">
        <f>U72</f>
        <v>1938.6750043813054</v>
      </c>
      <c r="AO66" s="117">
        <f>U73</f>
        <v>1954.6932148617564</v>
      </c>
      <c r="AP66" s="118">
        <f>U74</f>
        <v>1835.6196193165674</v>
      </c>
      <c r="AQ66" s="23"/>
      <c r="AR66" s="23"/>
      <c r="AS66" s="23"/>
      <c r="AT66" s="17"/>
      <c r="AU66" s="23"/>
      <c r="AV66" s="23"/>
      <c r="AW66" s="23"/>
      <c r="AX66" s="17"/>
      <c r="AY66" s="23"/>
      <c r="AZ66" s="23"/>
      <c r="BA66" s="23"/>
      <c r="BB66" s="17"/>
      <c r="BC66" s="23"/>
      <c r="BD66" s="23"/>
      <c r="BE66" s="23"/>
      <c r="BF66" s="17"/>
      <c r="BG66" s="23"/>
      <c r="BH66" s="23"/>
      <c r="BI66" s="23"/>
      <c r="BJ66" s="17"/>
      <c r="BK66" s="23"/>
      <c r="BL66" s="23"/>
      <c r="BM66" s="23"/>
      <c r="BN66" s="17"/>
      <c r="BO66" s="23"/>
      <c r="BP66" s="23"/>
      <c r="BQ66" s="23"/>
      <c r="BR66" s="17"/>
      <c r="BS66" s="17"/>
      <c r="BT66" s="17"/>
      <c r="BU66" s="17"/>
      <c r="BV66" s="17"/>
      <c r="BW66" s="23"/>
      <c r="BX66" s="23"/>
      <c r="BY66" s="23"/>
      <c r="BZ66" s="17"/>
      <c r="CA66" s="17"/>
      <c r="CB66" s="17"/>
      <c r="CC66" s="17"/>
      <c r="CD66" s="17"/>
      <c r="CE66" s="17"/>
      <c r="CF66" s="17"/>
      <c r="CG66" s="17"/>
      <c r="CH66" s="17"/>
    </row>
    <row r="67" spans="1:136" ht="15.75" thickBot="1" x14ac:dyDescent="0.3">
      <c r="A67" s="17"/>
      <c r="B67" s="17"/>
      <c r="C67" s="22">
        <f>W57</f>
        <v>3138</v>
      </c>
      <c r="D67" s="23">
        <f>X57</f>
        <v>3149</v>
      </c>
      <c r="E67" s="24">
        <f>Y57</f>
        <v>3223</v>
      </c>
      <c r="F67" s="22">
        <f>W58</f>
        <v>3117</v>
      </c>
      <c r="G67" s="23">
        <f>X58</f>
        <v>3142</v>
      </c>
      <c r="H67" s="24">
        <f>Y58</f>
        <v>3164</v>
      </c>
      <c r="I67" s="22">
        <f>W59</f>
        <v>3173</v>
      </c>
      <c r="J67" s="23">
        <f>X59</f>
        <v>3116</v>
      </c>
      <c r="K67" s="24">
        <f>Y59</f>
        <v>3054</v>
      </c>
      <c r="L67" s="17"/>
      <c r="M67" s="23"/>
      <c r="N67" s="23">
        <f t="shared" si="137"/>
        <v>3141.4745544575371</v>
      </c>
      <c r="O67" s="23"/>
      <c r="P67" s="17"/>
      <c r="Q67" s="23"/>
      <c r="R67" s="120">
        <f t="shared" ref="R67" si="173">C67-$N$14</f>
        <v>2991.775102510428</v>
      </c>
      <c r="S67" s="119">
        <f t="shared" ref="S67" si="174">D67-$N$14</f>
        <v>3002.775102510428</v>
      </c>
      <c r="T67" s="23">
        <f t="shared" ref="T67" si="175">E67-$N$14</f>
        <v>3076.775102510428</v>
      </c>
      <c r="U67" s="23">
        <f t="shared" ref="U67" si="176">F67-$N$14</f>
        <v>2970.775102510428</v>
      </c>
      <c r="V67" s="23">
        <f t="shared" ref="V67" si="177">G67-$N$14</f>
        <v>2995.775102510428</v>
      </c>
      <c r="W67" s="23">
        <f t="shared" ref="W67" si="178">H67-$N$14</f>
        <v>3017.775102510428</v>
      </c>
      <c r="X67" s="23">
        <f t="shared" ref="X67" si="179">I67-$N$14</f>
        <v>3026.775102510428</v>
      </c>
      <c r="Y67" s="23">
        <f t="shared" ref="Y67" si="180">J67-$N$14</f>
        <v>2969.775102510428</v>
      </c>
      <c r="Z67" s="23">
        <f t="shared" ref="Z67" si="181">K67-$N$14</f>
        <v>2907.775102510428</v>
      </c>
      <c r="AE67" s="116">
        <f>V63</f>
        <v>3041.8114759300411</v>
      </c>
      <c r="AF67" s="117">
        <f>V64</f>
        <v>2961.3093135350709</v>
      </c>
      <c r="AG67" s="117">
        <f>V65</f>
        <v>3087.7176442625832</v>
      </c>
      <c r="AH67" s="117">
        <f>V66</f>
        <v>3001.46629041493</v>
      </c>
      <c r="AI67" s="117">
        <f>V67</f>
        <v>2995.775102510428</v>
      </c>
      <c r="AJ67" s="117">
        <f>V68</f>
        <v>2847.4138226253731</v>
      </c>
      <c r="AK67" s="117">
        <f>V69</f>
        <v>2853.7028659157918</v>
      </c>
      <c r="AL67" s="117">
        <f>V70</f>
        <v>2787.3616399087641</v>
      </c>
      <c r="AM67" s="117">
        <f>V71</f>
        <v>2872.6428988714142</v>
      </c>
      <c r="AN67" s="117">
        <f>V72</f>
        <v>1990.6750043813054</v>
      </c>
      <c r="AO67" s="117">
        <f>V73</f>
        <v>1973.6932148617564</v>
      </c>
      <c r="AP67" s="118">
        <f>V74</f>
        <v>1858.6196193165674</v>
      </c>
      <c r="AQ67" s="23"/>
      <c r="AR67" s="23"/>
      <c r="AS67" s="23"/>
      <c r="AT67" s="17"/>
      <c r="AU67" s="23"/>
      <c r="AV67" s="23"/>
      <c r="AW67" s="23"/>
      <c r="AX67" s="17"/>
      <c r="AY67" s="23"/>
      <c r="AZ67" s="23"/>
      <c r="BA67" s="23"/>
      <c r="BB67" s="17"/>
      <c r="BC67" s="23"/>
      <c r="BD67" s="23"/>
      <c r="BE67" s="23"/>
      <c r="BF67" s="17"/>
      <c r="BG67" s="23"/>
      <c r="BH67" s="23"/>
      <c r="BI67" s="23"/>
      <c r="BJ67" s="17"/>
      <c r="BK67" s="23"/>
      <c r="BL67" s="23"/>
      <c r="BM67" s="23"/>
      <c r="BN67" s="17"/>
      <c r="BO67" s="23"/>
      <c r="BP67" s="23"/>
      <c r="BQ67" s="23"/>
      <c r="BR67" s="17"/>
      <c r="BS67" s="17"/>
      <c r="BT67" s="17"/>
      <c r="BU67" s="17"/>
      <c r="BV67" s="17"/>
      <c r="BW67" s="23"/>
      <c r="BX67" s="23"/>
      <c r="BY67" s="23"/>
      <c r="BZ67" s="17"/>
      <c r="CA67" s="17"/>
      <c r="CB67" s="17"/>
      <c r="CC67" s="17"/>
      <c r="CD67" s="17"/>
      <c r="CE67" s="17"/>
      <c r="CF67" s="17"/>
      <c r="CG67" s="17"/>
      <c r="CH67" s="17"/>
    </row>
    <row r="68" spans="1:136" ht="15.75" thickBot="1" x14ac:dyDescent="0.3">
      <c r="A68" s="17"/>
      <c r="B68" s="17"/>
      <c r="C68" s="22">
        <f>AE57</f>
        <v>2824</v>
      </c>
      <c r="D68" s="23">
        <f>AF57</f>
        <v>2958</v>
      </c>
      <c r="E68" s="24">
        <f>AG57</f>
        <v>2904</v>
      </c>
      <c r="F68" s="22">
        <f>AE58</f>
        <v>2890</v>
      </c>
      <c r="G68" s="23">
        <f>AF58</f>
        <v>2978</v>
      </c>
      <c r="H68" s="24">
        <f>AG58</f>
        <v>2946</v>
      </c>
      <c r="I68" s="22">
        <f>AE59</f>
        <v>2928</v>
      </c>
      <c r="J68" s="23">
        <f>AF59</f>
        <v>2933</v>
      </c>
      <c r="K68" s="24">
        <f>AG59</f>
        <v>2944</v>
      </c>
      <c r="L68" s="17"/>
      <c r="M68" s="23"/>
      <c r="N68" s="23">
        <f t="shared" si="137"/>
        <v>2922.4588881805016</v>
      </c>
      <c r="O68" s="23"/>
      <c r="P68" s="17"/>
      <c r="Q68" s="23"/>
      <c r="R68" s="120">
        <f t="shared" ref="R68" si="182">C68-$N$15</f>
        <v>2693.4138226253731</v>
      </c>
      <c r="S68" s="119">
        <f t="shared" ref="S68" si="183">D68-$N$15</f>
        <v>2827.4138226253731</v>
      </c>
      <c r="T68" s="23">
        <f t="shared" ref="T68" si="184">E68-$N$15</f>
        <v>2773.4138226253731</v>
      </c>
      <c r="U68" s="23">
        <f t="shared" ref="U68" si="185">F68-$N$15</f>
        <v>2759.4138226253731</v>
      </c>
      <c r="V68" s="23">
        <f t="shared" ref="V68" si="186">G68-$N$15</f>
        <v>2847.4138226253731</v>
      </c>
      <c r="W68" s="23">
        <f t="shared" ref="W68" si="187">H68-$N$15</f>
        <v>2815.4138226253731</v>
      </c>
      <c r="X68" s="23">
        <f t="shared" ref="X68" si="188">I68-$N$15</f>
        <v>2797.4138226253731</v>
      </c>
      <c r="Y68" s="23">
        <f t="shared" ref="Y68" si="189">J68-$N$15</f>
        <v>2802.4138226253731</v>
      </c>
      <c r="Z68" s="23">
        <f t="shared" ref="Z68" si="190">K68-$N$15</f>
        <v>2813.4138226253731</v>
      </c>
      <c r="AA68" s="23"/>
      <c r="AB68" s="23"/>
      <c r="AC68" s="23"/>
      <c r="AD68" s="17"/>
      <c r="AE68" s="116">
        <f>W63</f>
        <v>3095.8114759300411</v>
      </c>
      <c r="AF68" s="117">
        <f>W64</f>
        <v>2932.3093135350709</v>
      </c>
      <c r="AG68" s="117">
        <f>W65</f>
        <v>3087.7176442625832</v>
      </c>
      <c r="AH68" s="117">
        <f>W66</f>
        <v>2975.46629041493</v>
      </c>
      <c r="AI68" s="117">
        <f>W67</f>
        <v>3017.775102510428</v>
      </c>
      <c r="AJ68" s="117">
        <f>W68</f>
        <v>2815.4138226253731</v>
      </c>
      <c r="AK68" s="117">
        <f>W69</f>
        <v>2856.7028659157918</v>
      </c>
      <c r="AL68" s="117">
        <f>W70</f>
        <v>2808.3616399087641</v>
      </c>
      <c r="AM68" s="117">
        <f>W71</f>
        <v>2835.6428988714142</v>
      </c>
      <c r="AN68" s="117">
        <f>W72</f>
        <v>2013.6750043813054</v>
      </c>
      <c r="AO68" s="117">
        <f>W73</f>
        <v>1973.6932148617564</v>
      </c>
      <c r="AP68" s="118">
        <f>W74</f>
        <v>1812.6196193165674</v>
      </c>
      <c r="AQ68" s="23"/>
      <c r="AR68" s="23"/>
      <c r="AS68" s="23"/>
      <c r="AT68" s="17"/>
      <c r="AU68" s="23"/>
      <c r="AV68" s="23"/>
      <c r="AW68" s="23"/>
      <c r="AX68" s="17"/>
      <c r="AY68" s="23"/>
      <c r="AZ68" s="23"/>
      <c r="BA68" s="23"/>
      <c r="BB68" s="17"/>
      <c r="BC68" s="23"/>
      <c r="BD68" s="23"/>
      <c r="BE68" s="23"/>
      <c r="BF68" s="17"/>
      <c r="BG68" s="23"/>
      <c r="BH68" s="23"/>
      <c r="BI68" s="23"/>
      <c r="BJ68" s="17"/>
      <c r="BK68" s="23"/>
      <c r="BL68" s="23"/>
      <c r="BM68" s="23"/>
      <c r="BN68" s="17"/>
      <c r="BO68" s="23"/>
      <c r="BP68" s="23"/>
      <c r="BQ68" s="23"/>
      <c r="BR68" s="17"/>
      <c r="BS68" s="17"/>
      <c r="BT68" s="17"/>
      <c r="BU68" s="17"/>
      <c r="BV68" s="17"/>
      <c r="BW68" s="23"/>
      <c r="BX68" s="23"/>
      <c r="BY68" s="23"/>
      <c r="BZ68" s="17"/>
      <c r="CA68" s="17"/>
      <c r="CB68" s="17"/>
      <c r="CC68" s="17"/>
      <c r="CD68" s="17"/>
      <c r="CE68" s="17"/>
      <c r="CF68" s="17"/>
      <c r="CG68" s="17"/>
      <c r="CH68" s="17"/>
    </row>
    <row r="69" spans="1:136" ht="15.75" thickBot="1" x14ac:dyDescent="0.3">
      <c r="A69" s="17"/>
      <c r="B69" s="17"/>
      <c r="C69" s="22">
        <f>AM57</f>
        <v>2874</v>
      </c>
      <c r="D69" s="23">
        <f>AN57</f>
        <v>2930</v>
      </c>
      <c r="E69" s="24">
        <f>AO57</f>
        <v>2940</v>
      </c>
      <c r="F69" s="22">
        <f>AM58</f>
        <v>2873</v>
      </c>
      <c r="G69" s="23">
        <f>AN58</f>
        <v>2958</v>
      </c>
      <c r="H69" s="24">
        <f>AO58</f>
        <v>2961</v>
      </c>
      <c r="I69" s="22">
        <f>AM59</f>
        <v>2909</v>
      </c>
      <c r="J69" s="23">
        <f>AN59</f>
        <v>2903</v>
      </c>
      <c r="K69" s="24">
        <f>AO59</f>
        <v>2926</v>
      </c>
      <c r="L69" s="17"/>
      <c r="M69" s="23"/>
      <c r="N69" s="23">
        <f t="shared" si="137"/>
        <v>2919.1733696656888</v>
      </c>
      <c r="O69" s="23"/>
      <c r="P69" s="17"/>
      <c r="Q69" s="23"/>
      <c r="R69" s="120">
        <f t="shared" ref="R69" si="191">C69-$N$16</f>
        <v>2769.7028659157918</v>
      </c>
      <c r="S69" s="119">
        <f t="shared" ref="S69" si="192">D69-$N$16</f>
        <v>2825.7028659157918</v>
      </c>
      <c r="T69" s="23">
        <f t="shared" ref="T69" si="193">E69-$N$16</f>
        <v>2835.7028659157918</v>
      </c>
      <c r="U69" s="23">
        <f t="shared" ref="U69" si="194">F69-$N$16</f>
        <v>2768.7028659157918</v>
      </c>
      <c r="V69" s="23">
        <f t="shared" ref="V69" si="195">G69-$N$16</f>
        <v>2853.7028659157918</v>
      </c>
      <c r="W69" s="23">
        <f t="shared" ref="W69" si="196">H69-$N$16</f>
        <v>2856.7028659157918</v>
      </c>
      <c r="X69" s="23">
        <f t="shared" ref="X69" si="197">I69-$N$16</f>
        <v>2804.7028659157918</v>
      </c>
      <c r="Y69" s="23">
        <f t="shared" ref="Y69" si="198">J69-$N$16</f>
        <v>2798.7028659157918</v>
      </c>
      <c r="Z69" s="23">
        <f t="shared" ref="Z69" si="199">K69-$N$16</f>
        <v>2821.7028659157918</v>
      </c>
      <c r="AA69" s="23"/>
      <c r="AB69" s="23"/>
      <c r="AC69" s="23"/>
      <c r="AD69" s="17"/>
      <c r="AE69" s="116">
        <f>X63</f>
        <v>2950.8114759300411</v>
      </c>
      <c r="AF69" s="117">
        <f>X64</f>
        <v>2879.3093135350709</v>
      </c>
      <c r="AG69" s="117">
        <f>X65</f>
        <v>3007.7176442625832</v>
      </c>
      <c r="AH69" s="117">
        <f>X66</f>
        <v>2950.46629041493</v>
      </c>
      <c r="AI69" s="117">
        <f>X67</f>
        <v>3026.775102510428</v>
      </c>
      <c r="AJ69" s="117">
        <f>X68</f>
        <v>2797.4138226253731</v>
      </c>
      <c r="AK69" s="117">
        <f>X69</f>
        <v>2804.7028659157918</v>
      </c>
      <c r="AL69" s="117">
        <f>X70</f>
        <v>2745.3616399087641</v>
      </c>
      <c r="AM69" s="117">
        <f>X71</f>
        <v>2797.6428988714142</v>
      </c>
      <c r="AN69" s="117">
        <f>X72</f>
        <v>2126.6750043813054</v>
      </c>
      <c r="AO69" s="117">
        <f>X73</f>
        <v>1973.6932148617564</v>
      </c>
      <c r="AP69" s="118">
        <f>X74</f>
        <v>1835.6196193165674</v>
      </c>
      <c r="AQ69" s="23"/>
      <c r="AR69" s="23"/>
      <c r="AS69" s="23"/>
      <c r="AT69" s="17"/>
      <c r="AU69" s="23"/>
      <c r="AV69" s="23"/>
      <c r="AW69" s="23"/>
      <c r="AX69" s="17"/>
      <c r="AY69" s="23"/>
      <c r="AZ69" s="23"/>
      <c r="BA69" s="23"/>
      <c r="BB69" s="17"/>
      <c r="BC69" s="23"/>
      <c r="BD69" s="23"/>
      <c r="BE69" s="23"/>
      <c r="BF69" s="17"/>
      <c r="BG69" s="23"/>
      <c r="BH69" s="23"/>
      <c r="BI69" s="23"/>
      <c r="BJ69" s="17"/>
      <c r="BK69" s="23"/>
      <c r="BL69" s="23"/>
      <c r="BM69" s="23"/>
      <c r="BN69" s="17"/>
      <c r="BO69" s="23"/>
      <c r="BP69" s="23"/>
      <c r="BQ69" s="23"/>
      <c r="BR69" s="17"/>
      <c r="BS69" s="17"/>
      <c r="BT69" s="17"/>
      <c r="BU69" s="17"/>
      <c r="BV69" s="17"/>
      <c r="BW69" s="23"/>
      <c r="BX69" s="23"/>
      <c r="BY69" s="23"/>
      <c r="BZ69" s="17"/>
      <c r="CA69" s="17"/>
      <c r="CB69" s="17"/>
      <c r="CC69" s="17"/>
      <c r="CD69" s="17"/>
      <c r="CE69" s="17"/>
      <c r="CF69" s="17"/>
      <c r="CG69" s="17"/>
      <c r="CH69" s="17"/>
    </row>
    <row r="70" spans="1:136" ht="15.75" thickBot="1" x14ac:dyDescent="0.3">
      <c r="A70" s="17"/>
      <c r="B70" s="17"/>
      <c r="C70" s="22">
        <f>AQ57</f>
        <v>2861</v>
      </c>
      <c r="D70" s="23">
        <f>AR57</f>
        <v>2924</v>
      </c>
      <c r="E70" s="24">
        <f>AS57</f>
        <v>2924</v>
      </c>
      <c r="F70" s="22">
        <f>AQ58</f>
        <v>2861</v>
      </c>
      <c r="G70" s="23">
        <f>AR58</f>
        <v>2924</v>
      </c>
      <c r="H70" s="24">
        <f>AS58</f>
        <v>2945</v>
      </c>
      <c r="I70" s="22">
        <f>AQ59</f>
        <v>2882</v>
      </c>
      <c r="J70" s="23">
        <f>AR59</f>
        <v>2924</v>
      </c>
      <c r="K70" s="24">
        <f>AS59</f>
        <v>2945</v>
      </c>
      <c r="L70" s="17"/>
      <c r="M70" s="23"/>
      <c r="N70" s="23">
        <f t="shared" si="137"/>
        <v>2909.8309005517885</v>
      </c>
      <c r="O70" s="23"/>
      <c r="P70" s="17"/>
      <c r="Q70" s="23"/>
      <c r="R70" s="120">
        <f t="shared" ref="R70" si="200">C70-$N$17</f>
        <v>2724.3616399087641</v>
      </c>
      <c r="S70" s="119">
        <f t="shared" ref="S70" si="201">D70-$N$17</f>
        <v>2787.3616399087641</v>
      </c>
      <c r="T70" s="23">
        <f t="shared" ref="T70" si="202">E70-$N$17</f>
        <v>2787.3616399087641</v>
      </c>
      <c r="U70" s="23">
        <f t="shared" ref="U70" si="203">F70-$N$17</f>
        <v>2724.3616399087641</v>
      </c>
      <c r="V70" s="23">
        <f t="shared" ref="V70" si="204">G70-$N$17</f>
        <v>2787.3616399087641</v>
      </c>
      <c r="W70" s="23">
        <f t="shared" ref="W70" si="205">H70-$N$17</f>
        <v>2808.3616399087641</v>
      </c>
      <c r="X70" s="23">
        <f t="shared" ref="X70" si="206">I70-$N$17</f>
        <v>2745.3616399087641</v>
      </c>
      <c r="Y70" s="23">
        <f t="shared" ref="Y70" si="207">J70-$N$17</f>
        <v>2787.3616399087641</v>
      </c>
      <c r="Z70" s="23">
        <f t="shared" ref="Z70" si="208">K70-$N$17</f>
        <v>2808.3616399087641</v>
      </c>
      <c r="AA70" s="23"/>
      <c r="AB70" s="23"/>
      <c r="AC70" s="23"/>
      <c r="AD70" s="17"/>
      <c r="AE70" s="116">
        <f>Y63</f>
        <v>2928.8114759300411</v>
      </c>
      <c r="AF70" s="117">
        <f>Y64</f>
        <v>2908.3093135350709</v>
      </c>
      <c r="AG70" s="117">
        <f>Y65</f>
        <v>3007.7176442625832</v>
      </c>
      <c r="AH70" s="117">
        <f>Y66</f>
        <v>2899.46629041493</v>
      </c>
      <c r="AI70" s="117">
        <f>Y67</f>
        <v>2969.775102510428</v>
      </c>
      <c r="AJ70" s="117">
        <f>Y68</f>
        <v>2802.4138226253731</v>
      </c>
      <c r="AK70" s="117">
        <f>Y69</f>
        <v>2798.7028659157918</v>
      </c>
      <c r="AL70" s="117">
        <f>Y70</f>
        <v>2787.3616399087641</v>
      </c>
      <c r="AM70" s="117">
        <f>Y71</f>
        <v>2799.6428988714142</v>
      </c>
      <c r="AN70" s="117">
        <f>Y72</f>
        <v>2145.6750043813054</v>
      </c>
      <c r="AO70" s="117">
        <f>Y73</f>
        <v>1992.6932148617564</v>
      </c>
      <c r="AP70" s="118">
        <f>Y74</f>
        <v>1835.6196193165674</v>
      </c>
      <c r="AQ70" s="23"/>
      <c r="AR70" s="23"/>
      <c r="AS70" s="23"/>
      <c r="AT70" s="17"/>
      <c r="AU70" s="23"/>
      <c r="AV70" s="23"/>
      <c r="AW70" s="23"/>
      <c r="AX70" s="17"/>
      <c r="AY70" s="23"/>
      <c r="AZ70" s="23"/>
      <c r="BA70" s="23"/>
      <c r="BB70" s="17"/>
      <c r="BC70" s="23"/>
      <c r="BD70" s="23"/>
      <c r="BE70" s="23"/>
      <c r="BF70" s="17"/>
      <c r="BG70" s="23"/>
      <c r="BH70" s="23"/>
      <c r="BI70" s="23"/>
      <c r="BJ70" s="17"/>
      <c r="BK70" s="23"/>
      <c r="BL70" s="23"/>
      <c r="BM70" s="23"/>
      <c r="BN70" s="17"/>
      <c r="BO70" s="23"/>
      <c r="BP70" s="23"/>
      <c r="BQ70" s="23"/>
      <c r="BR70" s="17"/>
      <c r="BS70" s="17"/>
      <c r="BT70" s="17"/>
      <c r="BU70" s="17"/>
      <c r="BV70" s="17"/>
      <c r="BW70" s="23"/>
      <c r="BX70" s="23"/>
      <c r="BY70" s="23"/>
      <c r="BZ70" s="17"/>
      <c r="CA70" s="17"/>
      <c r="CB70" s="17"/>
      <c r="CC70" s="17"/>
      <c r="CD70" s="17"/>
      <c r="CE70" s="17"/>
      <c r="CF70" s="17"/>
      <c r="CG70" s="17"/>
      <c r="CH70" s="17"/>
    </row>
    <row r="71" spans="1:136" ht="15.75" thickBot="1" x14ac:dyDescent="0.3">
      <c r="A71" s="17"/>
      <c r="B71" s="17"/>
      <c r="C71" s="22">
        <f>AU57</f>
        <v>2879</v>
      </c>
      <c r="D71" s="23">
        <f>AV57</f>
        <v>3001</v>
      </c>
      <c r="E71" s="24">
        <f>AW57</f>
        <v>2982</v>
      </c>
      <c r="F71" s="22">
        <f>AU58</f>
        <v>2892</v>
      </c>
      <c r="G71" s="23">
        <f>AV58</f>
        <v>3009</v>
      </c>
      <c r="H71" s="24">
        <f>AW58</f>
        <v>2972</v>
      </c>
      <c r="I71" s="22">
        <f>AU59</f>
        <v>2934</v>
      </c>
      <c r="J71" s="23">
        <f>AV59</f>
        <v>2936</v>
      </c>
      <c r="K71" s="24">
        <f>AW59</f>
        <v>2973</v>
      </c>
      <c r="L71" s="17"/>
      <c r="M71" s="23"/>
      <c r="N71" s="23">
        <f t="shared" si="137"/>
        <v>2952.7919628557834</v>
      </c>
      <c r="O71" s="23"/>
      <c r="P71" s="17"/>
      <c r="Q71" s="23"/>
      <c r="R71" s="120">
        <f t="shared" ref="R71" si="209">C71-$N$18</f>
        <v>2742.6428988714142</v>
      </c>
      <c r="S71" s="119">
        <f t="shared" ref="S71" si="210">D71-$N$18</f>
        <v>2864.6428988714142</v>
      </c>
      <c r="T71" s="23">
        <f t="shared" ref="T71" si="211">E71-$N$18</f>
        <v>2845.6428988714142</v>
      </c>
      <c r="U71" s="23">
        <f t="shared" ref="U71" si="212">F71-$N$18</f>
        <v>2755.6428988714142</v>
      </c>
      <c r="V71" s="23">
        <f t="shared" ref="V71" si="213">G71-$N$18</f>
        <v>2872.6428988714142</v>
      </c>
      <c r="W71" s="23">
        <f t="shared" ref="W71" si="214">H71-$N$18</f>
        <v>2835.6428988714142</v>
      </c>
      <c r="X71" s="23">
        <f t="shared" ref="X71" si="215">I71-$N$18</f>
        <v>2797.6428988714142</v>
      </c>
      <c r="Y71" s="23">
        <f t="shared" ref="Y71" si="216">J71-$N$18</f>
        <v>2799.6428988714142</v>
      </c>
      <c r="Z71" s="23">
        <f t="shared" ref="Z71" si="217">K71-$N$18</f>
        <v>2836.6428988714142</v>
      </c>
      <c r="AA71" s="23"/>
      <c r="AB71" s="23"/>
      <c r="AC71" s="23"/>
      <c r="AD71" s="17"/>
      <c r="AE71" s="116">
        <f>Z63</f>
        <v>2941.8114759300411</v>
      </c>
      <c r="AF71" s="117">
        <f>Z64</f>
        <v>2908.3093135350709</v>
      </c>
      <c r="AG71" s="117">
        <f>Z65</f>
        <v>2953.7176442625832</v>
      </c>
      <c r="AH71" s="117">
        <f>Z66</f>
        <v>2899.46629041493</v>
      </c>
      <c r="AI71" s="117">
        <f>Z67</f>
        <v>2907.775102510428</v>
      </c>
      <c r="AJ71" s="117">
        <f>Z68</f>
        <v>2813.4138226253731</v>
      </c>
      <c r="AK71" s="117">
        <f>Z69</f>
        <v>2821.7028659157918</v>
      </c>
      <c r="AL71" s="117">
        <f>Z70</f>
        <v>2808.3616399087641</v>
      </c>
      <c r="AM71" s="117">
        <f>Z71</f>
        <v>2836.6428988714142</v>
      </c>
      <c r="AN71" s="117">
        <f>Z72</f>
        <v>2089.6750043813054</v>
      </c>
      <c r="AO71" s="117">
        <f>Z73</f>
        <v>1973.6932148617564</v>
      </c>
      <c r="AP71" s="118">
        <f>Z74</f>
        <v>1835.6196193165674</v>
      </c>
      <c r="AQ71" s="23"/>
      <c r="AR71" s="23"/>
      <c r="AS71" s="23"/>
      <c r="AT71" s="17"/>
      <c r="AU71" s="23"/>
      <c r="AV71" s="23"/>
      <c r="AW71" s="23"/>
      <c r="AX71" s="17"/>
      <c r="AY71" s="23"/>
      <c r="AZ71" s="23"/>
      <c r="BA71" s="23"/>
      <c r="BB71" s="17"/>
      <c r="BC71" s="23"/>
      <c r="BD71" s="23"/>
      <c r="BE71" s="23"/>
      <c r="BF71" s="17"/>
      <c r="BG71" s="23"/>
      <c r="BH71" s="23"/>
      <c r="BI71" s="23"/>
      <c r="BJ71" s="17"/>
      <c r="BK71" s="23"/>
      <c r="BL71" s="23"/>
      <c r="BM71" s="23"/>
      <c r="BN71" s="17"/>
      <c r="BO71" s="23"/>
      <c r="BP71" s="23"/>
      <c r="BQ71" s="23"/>
      <c r="BR71" s="17"/>
      <c r="BS71" s="17"/>
      <c r="BT71" s="17"/>
      <c r="BU71" s="17"/>
      <c r="BV71" s="17"/>
      <c r="BW71" s="23"/>
      <c r="BX71" s="23"/>
      <c r="BY71" s="23"/>
      <c r="BZ71" s="17"/>
      <c r="CA71" s="17"/>
      <c r="CB71" s="17"/>
      <c r="CC71" s="17"/>
      <c r="CD71" s="17"/>
      <c r="CE71" s="17"/>
      <c r="CF71" s="17"/>
      <c r="CG71" s="17"/>
      <c r="CH71" s="17"/>
    </row>
    <row r="72" spans="1:136" x14ac:dyDescent="0.25">
      <c r="A72" s="17"/>
      <c r="B72" s="17"/>
      <c r="C72" s="22">
        <f>BO57</f>
        <v>2595</v>
      </c>
      <c r="D72" s="23">
        <f>BP57</f>
        <v>2637</v>
      </c>
      <c r="E72" s="24">
        <f>BQ57</f>
        <v>2627</v>
      </c>
      <c r="F72" s="22">
        <f>BO58</f>
        <v>2550</v>
      </c>
      <c r="G72" s="23">
        <f>BP58</f>
        <v>2602</v>
      </c>
      <c r="H72" s="24">
        <f>BQ58</f>
        <v>2625</v>
      </c>
      <c r="I72" s="22">
        <f>BO59</f>
        <v>2738</v>
      </c>
      <c r="J72" s="23">
        <f>BP59</f>
        <v>2757</v>
      </c>
      <c r="K72" s="24">
        <f>BQ59</f>
        <v>2701</v>
      </c>
      <c r="L72" s="17"/>
      <c r="M72" s="23"/>
      <c r="N72" s="23">
        <f t="shared" si="137"/>
        <v>2647.1988837900149</v>
      </c>
      <c r="O72" s="23"/>
      <c r="P72" s="17"/>
      <c r="Q72" s="23"/>
      <c r="R72" s="120">
        <f t="shared" ref="R72" si="218">C72-$N$19</f>
        <v>1983.6750043813054</v>
      </c>
      <c r="S72" s="119">
        <f t="shared" ref="S72" si="219">D72-$N$19</f>
        <v>2025.6750043813054</v>
      </c>
      <c r="T72" s="23">
        <f t="shared" ref="T72" si="220">E72-$N$19</f>
        <v>2015.6750043813054</v>
      </c>
      <c r="U72" s="23">
        <f t="shared" ref="U72" si="221">F72-$N$19</f>
        <v>1938.6750043813054</v>
      </c>
      <c r="V72" s="23">
        <f t="shared" ref="V72" si="222">G72-$N$19</f>
        <v>1990.6750043813054</v>
      </c>
      <c r="W72" s="23">
        <f t="shared" ref="W72" si="223">H72-$N$19</f>
        <v>2013.6750043813054</v>
      </c>
      <c r="X72" s="23">
        <f t="shared" ref="X72" si="224">I72-$N$19</f>
        <v>2126.6750043813054</v>
      </c>
      <c r="Y72" s="23">
        <f t="shared" ref="Y72" si="225">J72-$N$19</f>
        <v>2145.6750043813054</v>
      </c>
      <c r="Z72" s="23">
        <f t="shared" ref="Z72" si="226">K72-$N$19</f>
        <v>2089.6750043813054</v>
      </c>
      <c r="AA72" s="23"/>
      <c r="AB72" s="23"/>
      <c r="AC72" s="23"/>
      <c r="AD72" s="17"/>
      <c r="AE72" s="17"/>
      <c r="AF72" s="17"/>
      <c r="AG72" s="23"/>
      <c r="AH72" s="17"/>
      <c r="AI72" s="23"/>
      <c r="AJ72" s="23"/>
      <c r="AK72" s="23"/>
      <c r="AL72" s="17"/>
      <c r="AM72" s="23"/>
      <c r="AN72" s="23"/>
      <c r="AO72" s="23"/>
      <c r="AP72" s="17"/>
      <c r="AQ72" s="23"/>
      <c r="AR72" s="23"/>
      <c r="AS72" s="23"/>
      <c r="AT72" s="17"/>
      <c r="AU72" s="23"/>
      <c r="AV72" s="23"/>
      <c r="AW72" s="23"/>
      <c r="AX72" s="17"/>
      <c r="AY72" s="23"/>
      <c r="AZ72" s="23"/>
      <c r="BA72" s="23"/>
      <c r="BB72" s="17"/>
      <c r="BC72" s="23"/>
      <c r="BD72" s="23"/>
      <c r="BE72" s="23"/>
      <c r="BF72" s="17"/>
      <c r="BG72" s="23"/>
      <c r="BH72" s="23"/>
      <c r="BI72" s="23"/>
      <c r="BJ72" s="17"/>
      <c r="BK72" s="23"/>
      <c r="BL72" s="23"/>
      <c r="BM72" s="23"/>
      <c r="BN72" s="17"/>
      <c r="BO72" s="23"/>
      <c r="BP72" s="23"/>
      <c r="BQ72" s="23"/>
      <c r="BR72" s="17"/>
      <c r="BS72" s="17"/>
      <c r="BT72" s="17"/>
      <c r="BU72" s="17"/>
      <c r="BV72" s="17"/>
      <c r="BW72" s="23"/>
      <c r="BX72" s="23"/>
      <c r="BY72" s="23"/>
      <c r="BZ72" s="17"/>
      <c r="CA72" s="17"/>
      <c r="CB72" s="17"/>
      <c r="CC72" s="17"/>
      <c r="CD72" s="17"/>
      <c r="CE72" s="17"/>
      <c r="CF72" s="17"/>
      <c r="CG72" s="17"/>
      <c r="CH72" s="17"/>
    </row>
    <row r="73" spans="1:136" x14ac:dyDescent="0.25">
      <c r="A73" s="17"/>
      <c r="B73" s="17"/>
      <c r="C73" s="22">
        <f>BS57</f>
        <v>2512</v>
      </c>
      <c r="D73" s="23">
        <f>BT57</f>
        <v>2531</v>
      </c>
      <c r="E73" s="24">
        <f>BU57</f>
        <v>2493</v>
      </c>
      <c r="F73" s="22">
        <f>BS58</f>
        <v>2474</v>
      </c>
      <c r="G73" s="23">
        <f>BT58</f>
        <v>2493</v>
      </c>
      <c r="H73" s="24">
        <f>BU58</f>
        <v>2493</v>
      </c>
      <c r="I73" s="22">
        <f>BS59</f>
        <v>2493</v>
      </c>
      <c r="J73" s="23">
        <f>BT59</f>
        <v>2512</v>
      </c>
      <c r="K73" s="24">
        <f>BU59</f>
        <v>2493</v>
      </c>
      <c r="L73" s="17"/>
      <c r="M73" s="23"/>
      <c r="N73" s="23">
        <f t="shared" si="137"/>
        <v>2499.2852934541465</v>
      </c>
      <c r="O73" s="23"/>
      <c r="P73" s="17"/>
      <c r="Q73" s="23"/>
      <c r="R73" s="120">
        <f t="shared" ref="R73" si="227">C73-$N$20</f>
        <v>1992.6932148617564</v>
      </c>
      <c r="S73" s="119">
        <f t="shared" ref="S73" si="228">D73-$N$20</f>
        <v>2011.6932148617564</v>
      </c>
      <c r="T73" s="23">
        <f t="shared" ref="T73" si="229">E73-$N$20</f>
        <v>1973.6932148617564</v>
      </c>
      <c r="U73" s="23">
        <f t="shared" ref="U73" si="230">F73-$N$20</f>
        <v>1954.6932148617564</v>
      </c>
      <c r="V73" s="23">
        <f t="shared" ref="V73" si="231">G73-$N$20</f>
        <v>1973.6932148617564</v>
      </c>
      <c r="W73" s="23">
        <f t="shared" ref="W73" si="232">H73-$N$20</f>
        <v>1973.6932148617564</v>
      </c>
      <c r="X73" s="23">
        <f t="shared" ref="X73" si="233">I73-$N$20</f>
        <v>1973.6932148617564</v>
      </c>
      <c r="Y73" s="23">
        <f t="shared" ref="Y73" si="234">J73-$N$20</f>
        <v>1992.6932148617564</v>
      </c>
      <c r="Z73" s="23">
        <f t="shared" ref="Z73" si="235">K73-$N$20</f>
        <v>1973.6932148617564</v>
      </c>
      <c r="AA73" s="23"/>
      <c r="AB73" s="23"/>
      <c r="AC73" s="23"/>
      <c r="AD73" s="17"/>
      <c r="AE73" s="23"/>
      <c r="AF73" s="17"/>
      <c r="AG73" s="17"/>
      <c r="AH73" s="17"/>
      <c r="AI73" s="23"/>
      <c r="AJ73" s="17"/>
      <c r="AK73" s="23"/>
      <c r="AL73" s="23"/>
      <c r="AM73" s="23"/>
      <c r="AN73" s="17"/>
      <c r="AO73" s="23"/>
      <c r="AP73" s="23"/>
      <c r="AQ73" s="23"/>
      <c r="AR73" s="23"/>
      <c r="AS73" s="23"/>
      <c r="AT73" s="17"/>
      <c r="AU73" s="23"/>
      <c r="AV73" s="23"/>
      <c r="AW73" s="23"/>
      <c r="AX73" s="17"/>
      <c r="AY73" s="23"/>
      <c r="AZ73" s="23"/>
      <c r="BA73" s="23"/>
      <c r="BB73" s="17"/>
      <c r="BC73" s="23"/>
      <c r="BD73" s="23"/>
      <c r="BE73" s="23"/>
      <c r="BF73" s="17"/>
      <c r="BG73" s="23"/>
      <c r="BH73" s="23"/>
      <c r="BI73" s="23"/>
      <c r="BJ73" s="17"/>
      <c r="BK73" s="23"/>
      <c r="BL73" s="23"/>
      <c r="BM73" s="23"/>
      <c r="BN73" s="17"/>
      <c r="BO73" s="23"/>
      <c r="BP73" s="23"/>
      <c r="BQ73" s="23"/>
      <c r="BR73" s="17"/>
      <c r="BS73" s="17"/>
      <c r="BT73" s="17"/>
      <c r="BU73" s="17"/>
      <c r="BV73" s="17"/>
      <c r="BW73" s="23"/>
      <c r="BX73" s="23"/>
      <c r="BY73" s="23"/>
      <c r="BZ73" s="17"/>
      <c r="CA73" s="17"/>
      <c r="CB73" s="17"/>
      <c r="CC73" s="17"/>
      <c r="CD73" s="17"/>
      <c r="CE73" s="17"/>
      <c r="CF73" s="17"/>
      <c r="CG73" s="17"/>
      <c r="CH73" s="17"/>
    </row>
    <row r="74" spans="1:136" ht="15.75" thickBot="1" x14ac:dyDescent="0.3">
      <c r="A74" s="17"/>
      <c r="B74" s="17"/>
      <c r="C74" s="26">
        <f>CA57</f>
        <v>2570</v>
      </c>
      <c r="D74" s="27">
        <f>CB57</f>
        <v>2570</v>
      </c>
      <c r="E74" s="28">
        <f>CC57</f>
        <v>2524</v>
      </c>
      <c r="F74" s="26">
        <f>CA58</f>
        <v>2524</v>
      </c>
      <c r="G74" s="27">
        <f>CB58</f>
        <v>2547</v>
      </c>
      <c r="H74" s="28">
        <f>CC58</f>
        <v>2501</v>
      </c>
      <c r="I74" s="26">
        <f>CA59</f>
        <v>2524</v>
      </c>
      <c r="J74" s="27">
        <f>CB59</f>
        <v>2524</v>
      </c>
      <c r="K74" s="28">
        <f>CC59</f>
        <v>2524</v>
      </c>
      <c r="L74" s="17"/>
      <c r="M74" s="23"/>
      <c r="N74" s="23">
        <f t="shared" si="137"/>
        <v>2534.1271626924372</v>
      </c>
      <c r="O74" s="23"/>
      <c r="P74" s="17"/>
      <c r="Q74" s="23"/>
      <c r="R74" s="120">
        <f t="shared" ref="R74" si="236">C74-$N$21</f>
        <v>1881.6196193165674</v>
      </c>
      <c r="S74" s="119">
        <f t="shared" ref="S74" si="237">D74-$N$21</f>
        <v>1881.6196193165674</v>
      </c>
      <c r="T74" s="23">
        <f t="shared" ref="T74" si="238">E74-$N$21</f>
        <v>1835.6196193165674</v>
      </c>
      <c r="U74" s="23">
        <f t="shared" ref="U74" si="239">F74-$N$21</f>
        <v>1835.6196193165674</v>
      </c>
      <c r="V74" s="23">
        <f t="shared" ref="V74" si="240">G74-$N$21</f>
        <v>1858.6196193165674</v>
      </c>
      <c r="W74" s="23">
        <f t="shared" ref="W74" si="241">H74-$N$21</f>
        <v>1812.6196193165674</v>
      </c>
      <c r="X74" s="23">
        <f t="shared" ref="X74" si="242">I74-$N$21</f>
        <v>1835.6196193165674</v>
      </c>
      <c r="Y74" s="23">
        <f t="shared" ref="Y74" si="243">J74-$N$21</f>
        <v>1835.6196193165674</v>
      </c>
      <c r="Z74" s="23">
        <f t="shared" ref="Z74" si="244">K74-$N$21</f>
        <v>1835.6196193165674</v>
      </c>
      <c r="AA74" s="23"/>
      <c r="AB74" s="23"/>
      <c r="AC74" s="23"/>
      <c r="AD74" s="17"/>
      <c r="AE74" s="23"/>
      <c r="AF74" s="17"/>
      <c r="AG74" s="17"/>
      <c r="AH74" s="17"/>
      <c r="AI74" s="23"/>
      <c r="AJ74" s="17"/>
      <c r="AK74" s="23"/>
      <c r="AL74" s="23"/>
      <c r="AM74" s="23"/>
      <c r="AN74" s="17"/>
      <c r="AO74" s="23"/>
      <c r="AP74" s="23"/>
      <c r="AQ74" s="23"/>
      <c r="AR74" s="23"/>
      <c r="AS74" s="23"/>
      <c r="AT74" s="17"/>
      <c r="AU74" s="23"/>
      <c r="AV74" s="23"/>
      <c r="AW74" s="23"/>
      <c r="AX74" s="17"/>
      <c r="AY74" s="23"/>
      <c r="AZ74" s="23"/>
      <c r="BA74" s="23"/>
      <c r="BB74" s="17"/>
      <c r="BC74" s="23"/>
      <c r="BD74" s="23"/>
      <c r="BE74" s="23"/>
      <c r="BF74" s="17"/>
      <c r="BG74" s="23"/>
      <c r="BH74" s="23"/>
      <c r="BI74" s="23"/>
      <c r="BJ74" s="17"/>
      <c r="BK74" s="23"/>
      <c r="BL74" s="23"/>
      <c r="BM74" s="23"/>
      <c r="BN74" s="17"/>
      <c r="BO74" s="23"/>
      <c r="BP74" s="23"/>
      <c r="BQ74" s="23"/>
      <c r="BR74" s="17"/>
      <c r="BS74" s="17"/>
      <c r="BT74" s="17"/>
      <c r="BU74" s="17"/>
      <c r="BV74" s="17"/>
      <c r="BW74" s="23"/>
      <c r="BX74" s="23"/>
      <c r="BY74" s="23"/>
      <c r="BZ74" s="17"/>
      <c r="CA74" s="17"/>
      <c r="CB74" s="17"/>
      <c r="CC74" s="17"/>
      <c r="CD74" s="17"/>
      <c r="CE74" s="17"/>
      <c r="CF74" s="17"/>
      <c r="CG74" s="17"/>
      <c r="CH74" s="17"/>
    </row>
    <row r="75" spans="1:136" x14ac:dyDescent="0.25">
      <c r="A75" s="17"/>
      <c r="B75" s="17"/>
      <c r="C75" s="23"/>
      <c r="D75" s="23"/>
      <c r="E75" s="23"/>
      <c r="F75" s="23"/>
      <c r="G75" s="23"/>
      <c r="H75" s="23"/>
      <c r="I75" s="23"/>
      <c r="J75" s="17"/>
      <c r="K75" s="23"/>
      <c r="L75" s="23"/>
      <c r="M75" s="23"/>
      <c r="N75" s="17"/>
      <c r="O75" s="23"/>
      <c r="P75" s="23"/>
      <c r="Q75" s="23"/>
      <c r="R75" s="17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17"/>
      <c r="AI75" s="17"/>
      <c r="AJ75" s="17"/>
      <c r="AK75" s="23"/>
      <c r="AL75" s="17"/>
      <c r="AM75" s="23"/>
      <c r="AN75" s="23"/>
      <c r="AO75" s="23"/>
      <c r="AP75" s="17"/>
      <c r="AQ75" s="23"/>
      <c r="AR75" s="23"/>
      <c r="AS75" s="23"/>
      <c r="AT75" s="17"/>
      <c r="AU75" s="23"/>
      <c r="AV75" s="23"/>
      <c r="AW75" s="23"/>
      <c r="AX75" s="17"/>
      <c r="AY75" s="23"/>
      <c r="AZ75" s="23"/>
      <c r="BA75" s="23"/>
      <c r="BB75" s="17"/>
      <c r="BC75" s="23"/>
      <c r="BD75" s="23"/>
      <c r="BE75" s="23"/>
      <c r="BF75" s="17"/>
      <c r="BG75" s="23"/>
      <c r="BH75" s="23"/>
      <c r="BI75" s="23"/>
      <c r="BJ75" s="17"/>
      <c r="BK75" s="23"/>
      <c r="BL75" s="23"/>
      <c r="BM75" s="23"/>
      <c r="BN75" s="17"/>
      <c r="BO75" s="23"/>
      <c r="BP75" s="23"/>
      <c r="BQ75" s="23"/>
      <c r="BR75" s="17"/>
      <c r="BS75" s="23"/>
      <c r="BT75" s="23"/>
      <c r="BU75" s="23"/>
      <c r="BV75" s="17"/>
      <c r="BW75" s="17"/>
      <c r="BX75" s="17"/>
      <c r="BY75" s="17"/>
      <c r="BZ75" s="17"/>
      <c r="CA75" s="23"/>
      <c r="CB75" s="23"/>
      <c r="CC75" s="23"/>
      <c r="CD75" s="17"/>
      <c r="CE75" s="17"/>
      <c r="CF75" s="17"/>
      <c r="CG75" s="17"/>
      <c r="CH75" s="17"/>
      <c r="CI75" s="17"/>
      <c r="CJ75" s="17"/>
      <c r="CK75" s="17"/>
      <c r="CL75" s="17"/>
    </row>
    <row r="76" spans="1:136" x14ac:dyDescent="0.25">
      <c r="A76" s="17"/>
      <c r="B76" s="17"/>
      <c r="C76" s="23"/>
      <c r="D76" s="23"/>
      <c r="E76" s="23"/>
      <c r="F76" s="23"/>
      <c r="G76" s="23"/>
      <c r="H76" s="23"/>
      <c r="I76" s="23"/>
      <c r="J76" s="17"/>
      <c r="K76" s="23"/>
      <c r="L76" s="23"/>
      <c r="M76" s="23"/>
      <c r="N76" s="17"/>
      <c r="O76" s="23"/>
      <c r="P76" s="23"/>
      <c r="Q76" s="23"/>
      <c r="R76" s="17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17"/>
      <c r="AI76" s="17"/>
      <c r="AJ76" s="17"/>
      <c r="AK76" s="23"/>
      <c r="AL76" s="17"/>
      <c r="AM76" s="23"/>
      <c r="AN76" s="23"/>
      <c r="AO76" s="23"/>
      <c r="AP76" s="17"/>
      <c r="AQ76" s="23"/>
      <c r="AR76" s="23"/>
      <c r="AS76" s="23"/>
      <c r="AT76" s="17"/>
      <c r="AU76" s="23"/>
      <c r="AV76" s="23"/>
      <c r="AW76" s="23"/>
      <c r="AX76" s="17"/>
      <c r="AY76" s="23"/>
      <c r="AZ76" s="23"/>
      <c r="BA76" s="23"/>
      <c r="BB76" s="17"/>
      <c r="BC76" s="23"/>
      <c r="BD76" s="23"/>
      <c r="BE76" s="23"/>
      <c r="BF76" s="17"/>
      <c r="BG76" s="23"/>
      <c r="BH76" s="23"/>
      <c r="BI76" s="23"/>
      <c r="BJ76" s="17"/>
      <c r="BK76" s="23"/>
      <c r="BL76" s="23"/>
      <c r="BM76" s="23"/>
      <c r="BN76" s="17"/>
      <c r="BO76" s="23"/>
      <c r="BP76" s="23"/>
      <c r="BQ76" s="23"/>
      <c r="BR76" s="17"/>
      <c r="BS76" s="23"/>
      <c r="BT76" s="23"/>
      <c r="BU76" s="23"/>
      <c r="BV76" s="17"/>
      <c r="BW76" s="17"/>
      <c r="BX76" s="17"/>
      <c r="BY76" s="17"/>
      <c r="BZ76" s="17"/>
      <c r="CA76" s="23"/>
      <c r="CB76" s="23"/>
      <c r="CC76" s="23"/>
      <c r="CD76" s="17"/>
      <c r="CE76" s="17"/>
      <c r="CF76" s="17"/>
      <c r="CG76" s="17"/>
      <c r="CH76" s="17"/>
      <c r="CI76" s="17"/>
      <c r="CJ76" s="17"/>
      <c r="CK76" s="17"/>
      <c r="CL76" s="17"/>
    </row>
    <row r="77" spans="1:136" x14ac:dyDescent="0.25">
      <c r="A77" s="17"/>
      <c r="B77" s="17"/>
      <c r="C77" s="23">
        <f>SUM(T77,AG77,AT77,BG77,BT77,CG77,CT77,DG77,DT77)</f>
        <v>14498.682105642216</v>
      </c>
      <c r="D77" s="23">
        <f t="shared" ref="D77:D88" si="245">SUM(U77,AH77,AU77,BH77,BU77,CH77,CU77,DH77,DU77)</f>
        <v>862.13212750895491</v>
      </c>
      <c r="E77" s="23">
        <f t="shared" ref="E77:E88" si="246">SUM(V77,AI77,AV77,BI77,BV77,CI77,CV77,DI77,DV77)</f>
        <v>1046.4942180414491</v>
      </c>
      <c r="F77" s="23">
        <f t="shared" ref="F77:F88" si="247">SUM(W77,AJ77,AW77,BJ77,BW77,CJ77,CW77,DJ77,DW77)</f>
        <v>1443.6880554758727</v>
      </c>
      <c r="G77" s="23">
        <f t="shared" ref="G77:G88" si="248">SUM(X77,AK77,AX77,BK77,BX77,CK77,CX77,DK77,DX77)</f>
        <v>1396.9458181025238</v>
      </c>
      <c r="H77" s="23">
        <f t="shared" ref="H77:H88" si="249">SUM(Y77,AL77,AY77,BL77,BY77,CL77,CY77,DL77,DY77)</f>
        <v>1647.2697237360471</v>
      </c>
      <c r="I77" s="23">
        <f t="shared" ref="I77:I88" si="250">SUM(Z77,AM77,AZ77,BM77,BZ77,CM77,CZ77,DM77,DZ77)</f>
        <v>1663.0869995577141</v>
      </c>
      <c r="J77" s="23">
        <f t="shared" ref="J77:J88" si="251">SUM(AA77,AN77,BA77,BN77,CA77,CN77,DA77,DN77,EA77)</f>
        <v>1373.1144654089112</v>
      </c>
      <c r="K77" s="23">
        <f t="shared" ref="K77:K88" si="252">SUM(AB77,AO77,BB77,BO77,CB77,CO77,DB77,DO77,EB77)</f>
        <v>1815.0524274310428</v>
      </c>
      <c r="L77" s="23">
        <f t="shared" ref="L77:L88" si="253">SUM(AC77,AP77,BC77,BP77,CC77,CP77,DC77,DP77,EC77)</f>
        <v>1009.689659678942</v>
      </c>
      <c r="M77" s="23">
        <f t="shared" ref="M77:M88" si="254">SUM(AD77,AQ77,BD77,BQ77,CD77,CQ77,DD77,DQ77,ED77)</f>
        <v>454.8424582938087</v>
      </c>
      <c r="N77" s="23">
        <f t="shared" ref="N77:N88" si="255">SUM(AE77,AR77,BE77,BR77,CE77,CR77,DE77,DR77,EE77)</f>
        <v>309.36869042907983</v>
      </c>
      <c r="O77" s="23"/>
      <c r="P77" s="23"/>
      <c r="Q77" s="23"/>
      <c r="R77" s="17"/>
      <c r="S77" s="23"/>
      <c r="T77" s="120" t="s">
        <v>241</v>
      </c>
      <c r="U77" s="120">
        <f>$R$10*AF63</f>
        <v>-12261.105519956182</v>
      </c>
      <c r="V77" s="120">
        <f t="shared" ref="V77" si="256">$R$10*AG63</f>
        <v>-12824.078048411349</v>
      </c>
      <c r="W77" s="120">
        <f t="shared" ref="W77" si="257">$R$10*AH63</f>
        <v>-12358.099075004951</v>
      </c>
      <c r="X77" s="120">
        <f>$R$10*AI63</f>
        <v>-12531.122028768348</v>
      </c>
      <c r="Y77" s="120">
        <f t="shared" ref="Y77" si="258">$R$10*AJ63</f>
        <v>-11281.428626426085</v>
      </c>
      <c r="Z77" s="120">
        <f t="shared" ref="Z77" si="259">$R$10*AK63</f>
        <v>-11600.967120522133</v>
      </c>
      <c r="AA77" s="120">
        <f t="shared" ref="AA77" si="260">$R$10*AL63</f>
        <v>-11411.054304030255</v>
      </c>
      <c r="AB77" s="120">
        <f t="shared" ref="AB77" si="261">$R$10*AM63</f>
        <v>-11487.625797224466</v>
      </c>
      <c r="AC77" s="120">
        <f t="shared" ref="AC77" si="262">$R$10*AN63</f>
        <v>-8308.6705028267024</v>
      </c>
      <c r="AD77" s="120">
        <f t="shared" ref="AD77" si="263">$R$10*AO63</f>
        <v>-8346.4434944920267</v>
      </c>
      <c r="AE77" s="120">
        <f t="shared" ref="AE77" si="264">$R$10*AP63</f>
        <v>-7881.2090660141348</v>
      </c>
      <c r="AF77" s="23"/>
      <c r="AG77" s="119">
        <f>S63*$AE$11</f>
        <v>-6766.5038348477019</v>
      </c>
      <c r="AH77" s="119">
        <f>$S$10*AF64</f>
        <v>-6518.1016204539383</v>
      </c>
      <c r="AI77" s="119">
        <f t="shared" ref="AI77" si="265">$S$10*AG64</f>
        <v>-6818.8230596639569</v>
      </c>
      <c r="AJ77" s="119">
        <f>$S$10*AH64</f>
        <v>-6623.4943234919583</v>
      </c>
      <c r="AK77" s="119">
        <f t="shared" ref="AK77" si="266">$S$10*AI64</f>
        <v>-6571.6455885170399</v>
      </c>
      <c r="AL77" s="119">
        <f t="shared" ref="AL77" si="267">$S$10*AJ64</f>
        <v>-6187.8632065498168</v>
      </c>
      <c r="AM77" s="119">
        <f>$S$10*AK64</f>
        <v>-6184.1187366082404</v>
      </c>
      <c r="AN77" s="119">
        <f t="shared" ref="AN77" si="268">$S$10*AL64</f>
        <v>-6100.2080406201312</v>
      </c>
      <c r="AO77" s="119">
        <f t="shared" ref="AO77" si="269">$S$10*AM64</f>
        <v>-6269.3399360166086</v>
      </c>
      <c r="AP77" s="119">
        <f t="shared" ref="AP77" si="270">$S$10*AN64</f>
        <v>-4433.2385050023604</v>
      </c>
      <c r="AQ77" s="119">
        <f t="shared" ref="AQ77" si="271">$S$10*AO64</f>
        <v>-4402.63902209773</v>
      </c>
      <c r="AR77" s="119">
        <f t="shared" ref="AR77" si="272">$S$10*AP64</f>
        <v>-4117.969827381</v>
      </c>
      <c r="AS77" s="23"/>
      <c r="AT77" s="25">
        <f>$T$10*AE65</f>
        <v>8745.9715874732865</v>
      </c>
      <c r="AU77" s="25">
        <f t="shared" ref="AU77" si="273">$T$10*AF65</f>
        <v>8322.8383804806745</v>
      </c>
      <c r="AV77" s="25">
        <f t="shared" ref="AV77" si="274">$T$10*AG65</f>
        <v>8681.0438356078048</v>
      </c>
      <c r="AW77" s="25">
        <f t="shared" ref="AW77" si="275">$T$10*AH65</f>
        <v>8438.5502303316607</v>
      </c>
      <c r="AX77" s="25">
        <f t="shared" ref="AX77" si="276">$T$10*AI65</f>
        <v>8650.2791428581495</v>
      </c>
      <c r="AY77" s="25">
        <f t="shared" ref="AY77" si="277">$T$10*AJ65</f>
        <v>7797.3862063548231</v>
      </c>
      <c r="AZ77" s="25">
        <f t="shared" ref="AZ77" si="278">$T$10*AK65</f>
        <v>7972.5103522711306</v>
      </c>
      <c r="BA77" s="25">
        <f t="shared" ref="BA77" si="279">$T$10*AL65</f>
        <v>7836.6001589236894</v>
      </c>
      <c r="BB77" s="25">
        <f t="shared" ref="BB77" si="280">$T$10*AM65</f>
        <v>8000.456515669679</v>
      </c>
      <c r="BC77" s="25">
        <f t="shared" ref="BC77" si="281">$T$10*AN65</f>
        <v>5667.0217576037539</v>
      </c>
      <c r="BD77" s="25">
        <f t="shared" ref="BD77" si="282">$T$10*AO65</f>
        <v>5548.9909668694854</v>
      </c>
      <c r="BE77" s="25">
        <f t="shared" ref="BE77" si="283">$T$10*AP65</f>
        <v>5160.8003764199411</v>
      </c>
      <c r="BF77" s="127"/>
      <c r="BG77" s="25">
        <f>$U$10*AE66</f>
        <v>-15128.758026325078</v>
      </c>
      <c r="BH77" s="25">
        <f t="shared" ref="BH77" si="284">$U$10*AF66</f>
        <v>-15235.111550120882</v>
      </c>
      <c r="BI77" s="25">
        <f t="shared" ref="BI77" si="285">$U$10*AG66</f>
        <v>-15745.705542785045</v>
      </c>
      <c r="BJ77" s="25">
        <f t="shared" ref="BJ77" si="286">$U$10*AH66</f>
        <v>-15173.663739600952</v>
      </c>
      <c r="BK77" s="25">
        <f t="shared" ref="BK77" si="287">$U$10*AI66</f>
        <v>-15413.938125809642</v>
      </c>
      <c r="BL77" s="25">
        <f t="shared" ref="BL77" si="288">$U$10*AJ66</f>
        <v>-14317.285037668738</v>
      </c>
      <c r="BM77" s="25">
        <f t="shared" ref="BM77" si="289">$U$10*AK66</f>
        <v>-14365.481462367965</v>
      </c>
      <c r="BN77" s="25">
        <f t="shared" ref="BN77" si="290">$U$10*AL66</f>
        <v>-14135.415943939019</v>
      </c>
      <c r="BO77" s="25">
        <f t="shared" ref="BO77" si="291">$U$10*AM66</f>
        <v>-14297.719509005343</v>
      </c>
      <c r="BP77" s="25">
        <f t="shared" ref="BP77" si="292">$U$10*AN66</f>
        <v>-10058.861924059862</v>
      </c>
      <c r="BQ77" s="25">
        <f t="shared" ref="BQ77" si="293">$U$10*AO66</f>
        <v>-10141.972794695348</v>
      </c>
      <c r="BR77" s="25">
        <f t="shared" ref="BR77" si="294">$U$10*AP66</f>
        <v>-9524.1565781125973</v>
      </c>
      <c r="BS77" s="23"/>
      <c r="BT77" s="25">
        <f>$V$10*AE67</f>
        <v>14635.602700160525</v>
      </c>
      <c r="BU77" s="25">
        <f t="shared" ref="BU77" si="295">$V$10*AF67</f>
        <v>14248.268483480857</v>
      </c>
      <c r="BV77" s="25">
        <f t="shared" ref="BV77" si="296">$V$10*AG67</f>
        <v>14856.479124132971</v>
      </c>
      <c r="BW77" s="25">
        <f t="shared" ref="BW77" si="297">$V$10*AH67</f>
        <v>14441.482811161521</v>
      </c>
      <c r="BX77" s="25">
        <f t="shared" ref="BX77" si="298">$V$10*AI67</f>
        <v>14414.099797545668</v>
      </c>
      <c r="BY77" s="25">
        <f t="shared" ref="BY77" si="299">$V$10*AJ67</f>
        <v>13700.263070428618</v>
      </c>
      <c r="BZ77" s="25">
        <f t="shared" ref="BZ77" si="300">$V$10*AK67</f>
        <v>13730.522650843455</v>
      </c>
      <c r="CA77" s="25">
        <f t="shared" ref="CA77" si="301">$V$10*AL67</f>
        <v>13411.323438741218</v>
      </c>
      <c r="CB77" s="25">
        <f t="shared" ref="CB77" si="302">$V$10*AM67</f>
        <v>13821.65216352362</v>
      </c>
      <c r="CC77" s="25">
        <f t="shared" ref="CC77" si="303">$V$10*AN67</f>
        <v>9578.0848681153348</v>
      </c>
      <c r="CD77" s="25">
        <f t="shared" ref="CD77" si="304">$V$10*AO67</f>
        <v>9496.3773965929977</v>
      </c>
      <c r="CE77" s="25">
        <f t="shared" ref="CE77" si="305">$V$10*AP67</f>
        <v>8942.7035614440247</v>
      </c>
      <c r="CF77" s="17"/>
      <c r="CG77" s="25">
        <f>$W$10*AE68</f>
        <v>8703.7994485226682</v>
      </c>
      <c r="CH77" s="25">
        <f t="shared" ref="CH77" si="306">$W$10*AF68</f>
        <v>8244.1170544395209</v>
      </c>
      <c r="CI77" s="25">
        <f t="shared" ref="CI77" si="307">$W$10*AG68</f>
        <v>8681.0438356078048</v>
      </c>
      <c r="CJ77" s="25">
        <f t="shared" ref="CJ77" si="308">$W$10*AH68</f>
        <v>8365.4518561505902</v>
      </c>
      <c r="CK77" s="25">
        <f t="shared" ref="CK77" si="309">$W$10*AI68</f>
        <v>8484.4020629857187</v>
      </c>
      <c r="CL77" s="25">
        <f t="shared" ref="CL77" si="310">$W$10*AJ68</f>
        <v>7915.4681954165544</v>
      </c>
      <c r="CM77" s="25">
        <f t="shared" ref="CM77" si="311">$W$10*AK68</f>
        <v>8031.5513468019954</v>
      </c>
      <c r="CN77" s="25">
        <f t="shared" ref="CN77" si="312">$W$10*AL68</f>
        <v>7895.641153454555</v>
      </c>
      <c r="CO77" s="25">
        <f t="shared" ref="CO77" si="313">$W$10*AM68</f>
        <v>7972.3417563692674</v>
      </c>
      <c r="CP77" s="25">
        <f t="shared" ref="CP77" si="314">$W$10*AN68</f>
        <v>5661.3988057436718</v>
      </c>
      <c r="CQ77" s="25">
        <f t="shared" ref="CQ77" si="315">$W$10*AO68</f>
        <v>5548.9909668694854</v>
      </c>
      <c r="CR77" s="25">
        <f t="shared" ref="CR77" si="316">$W$10*AP68</f>
        <v>5096.1364300289933</v>
      </c>
      <c r="CT77" s="25">
        <f t="shared" ref="CT77" si="317">$X$10*AE69</f>
        <v>11246.946914596734</v>
      </c>
      <c r="CU77" s="25">
        <f>$X$10*AF69</f>
        <v>10974.418143682407</v>
      </c>
      <c r="CV77" s="25">
        <f t="shared" ref="CV77" si="318">$X$10*AG69</f>
        <v>11463.843405467092</v>
      </c>
      <c r="CW77" s="25">
        <f t="shared" ref="CW77" si="319">$X$10*AH69</f>
        <v>11245.631248314488</v>
      </c>
      <c r="CX77" s="25">
        <f t="shared" ref="CX77" si="320">$X$10*AI69</f>
        <v>11536.480448866518</v>
      </c>
      <c r="CY77" s="25">
        <f t="shared" ref="CY77" si="321">$X$10*AJ69</f>
        <v>10662.275451301186</v>
      </c>
      <c r="CZ77" s="25">
        <f t="shared" ref="CZ77" si="322">$X$10*AK69</f>
        <v>10690.057464355645</v>
      </c>
      <c r="DA77" s="25">
        <f t="shared" ref="DA77" si="323">$X$10*AL69</f>
        <v>10463.879809770722</v>
      </c>
      <c r="DB77" s="25">
        <f t="shared" ref="DB77" si="324">$X$10*AM69</f>
        <v>10663.148569899115</v>
      </c>
      <c r="DC77" s="25">
        <f t="shared" ref="DC77" si="325">$X$10*AN69</f>
        <v>8105.770590219634</v>
      </c>
      <c r="DD77" s="25">
        <f t="shared" ref="DD77" si="326">$X$10*AO69</f>
        <v>7522.6841817312425</v>
      </c>
      <c r="DE77" s="25">
        <f t="shared" ref="DE77" si="327">$X$10*AP69</f>
        <v>6996.419995736509</v>
      </c>
      <c r="DF77" s="25"/>
      <c r="DG77" s="25">
        <f>$Y$10*AE70</f>
        <v>-12267.397363304501</v>
      </c>
      <c r="DH77" s="25">
        <f>$Y$10*AF70</f>
        <v>-12181.523562626964</v>
      </c>
      <c r="DI77" s="25">
        <f t="shared" ref="DI77" si="328">$Y$10*AG70</f>
        <v>-12597.897748633573</v>
      </c>
      <c r="DJ77" s="25">
        <f t="shared" ref="DJ77" si="329">$Y$10*AH70</f>
        <v>-12144.484347437052</v>
      </c>
      <c r="DK77" s="25">
        <f t="shared" ref="DK77" si="330">$Y$10*AI70</f>
        <v>-12438.974499229256</v>
      </c>
      <c r="DL77" s="25">
        <f t="shared" ref="DL77" si="331">$Y$10*AJ70</f>
        <v>-11737.977750051594</v>
      </c>
      <c r="DM77" s="25">
        <f t="shared" ref="DM77" si="332">$Y$10*AK70</f>
        <v>-11722.434318550937</v>
      </c>
      <c r="DN77" s="25">
        <f t="shared" ref="DN77" si="333">$Y$10*AL70</f>
        <v>-11674.931320437659</v>
      </c>
      <c r="DO77" s="25">
        <f t="shared" ref="DO77" si="334">$Y$10*AM70</f>
        <v>-11726.371669212116</v>
      </c>
      <c r="DP77" s="25">
        <f t="shared" ref="DP77" si="335">$Y$10*AN70</f>
        <v>-8987.2114021600264</v>
      </c>
      <c r="DQ77" s="25">
        <f t="shared" ref="DQ77" si="336">$Y$10*AO70</f>
        <v>-8346.4434944920267</v>
      </c>
      <c r="DR77" s="25">
        <f t="shared" ref="DR77" si="337">$Y$10*AP70</f>
        <v>-7688.5369587960304</v>
      </c>
      <c r="DS77" s="25"/>
      <c r="DT77" s="25">
        <f>$Z$10*AE71</f>
        <v>5329.020679366281</v>
      </c>
      <c r="DU77" s="25">
        <f>$Z$10*AF71</f>
        <v>5268.3323185834606</v>
      </c>
      <c r="DV77" s="25">
        <f t="shared" ref="DV77" si="338">$Z$10*AG71</f>
        <v>5350.5884167197</v>
      </c>
      <c r="DW77" s="25">
        <f t="shared" ref="DW77" si="339">$Z$10*AH71</f>
        <v>5252.3133950525271</v>
      </c>
      <c r="DX77" s="25">
        <f t="shared" ref="DX77" si="340">$Z$10*AI71</f>
        <v>5267.3646081707575</v>
      </c>
      <c r="DY77" s="25">
        <f t="shared" ref="DY77" si="341">$Z$10*AJ71</f>
        <v>5096.4314209310987</v>
      </c>
      <c r="DZ77" s="25">
        <f t="shared" ref="DZ77" si="342">$Z$10*AK71</f>
        <v>5111.4468233347616</v>
      </c>
      <c r="EA77" s="25">
        <f t="shared" ref="EA77" si="343">$Z$10*AL71</f>
        <v>5087.2795135457909</v>
      </c>
      <c r="EB77" s="25">
        <f t="shared" ref="EB77" si="344">$Z$10*AM71</f>
        <v>5138.5103334278938</v>
      </c>
      <c r="EC77" s="25">
        <f t="shared" ref="EC77" si="345">$Z$10*AN71</f>
        <v>3785.3959720454986</v>
      </c>
      <c r="ED77" s="25">
        <f t="shared" ref="ED77" si="346">$Z$10*AO71</f>
        <v>3575.2977520077293</v>
      </c>
      <c r="EE77" s="25">
        <f t="shared" ref="EE77" si="347">$Z$10*AP71</f>
        <v>3325.1807571033742</v>
      </c>
      <c r="EF77" s="25"/>
    </row>
    <row r="78" spans="1:136" x14ac:dyDescent="0.25">
      <c r="A78" s="17"/>
      <c r="B78" s="17"/>
      <c r="C78" s="23">
        <f>SUM(T78,AG78,AT78,BG78,BT78,CG78,CT78,DG78,DT78)</f>
        <v>9173.0215204200285</v>
      </c>
      <c r="D78" s="23">
        <f t="shared" si="245"/>
        <v>9591.3359507553887</v>
      </c>
      <c r="E78" s="23">
        <f t="shared" si="246"/>
        <v>9925.9425690320932</v>
      </c>
      <c r="F78" s="23">
        <f t="shared" si="247"/>
        <v>9786.7709406948452</v>
      </c>
      <c r="G78" s="23">
        <f t="shared" si="248"/>
        <v>7551.0854580465048</v>
      </c>
      <c r="H78" s="23">
        <f t="shared" si="249"/>
        <v>9060.9638906462314</v>
      </c>
      <c r="I78" s="23">
        <f t="shared" si="250"/>
        <v>7955.5591832831642</v>
      </c>
      <c r="J78" s="23">
        <f t="shared" si="251"/>
        <v>7531.5446358343424</v>
      </c>
      <c r="K78" s="23">
        <f t="shared" si="252"/>
        <v>9045.341262277956</v>
      </c>
      <c r="L78" s="23">
        <f t="shared" si="253"/>
        <v>3739.7403085633096</v>
      </c>
      <c r="M78" s="23">
        <f t="shared" si="254"/>
        <v>5892.0411004098387</v>
      </c>
      <c r="N78" s="23">
        <f t="shared" si="255"/>
        <v>6357.4947866949287</v>
      </c>
      <c r="O78" s="23"/>
      <c r="P78" s="23"/>
      <c r="Q78" s="23"/>
      <c r="R78" s="17"/>
      <c r="S78" s="23"/>
      <c r="T78" s="120">
        <f>$R$11*AE63</f>
        <v>-7737.9070139724563</v>
      </c>
      <c r="U78" s="120">
        <f t="shared" ref="U78" si="348">$R$11*AF63</f>
        <v>-7876.4715485894221</v>
      </c>
      <c r="V78" s="120">
        <f t="shared" ref="V78" si="349">$R$11*AG63</f>
        <v>-8238.1222248516406</v>
      </c>
      <c r="W78" s="120">
        <f t="shared" ref="W78" si="350">$R$11*AH63</f>
        <v>-7938.7797128487327</v>
      </c>
      <c r="X78" s="120">
        <f t="shared" ref="X78" si="351">$R$11*AI63</f>
        <v>-8049.9287744363846</v>
      </c>
      <c r="Y78" s="120">
        <f t="shared" ref="Y78" si="352">$R$11*AJ63</f>
        <v>-7247.1321169907733</v>
      </c>
      <c r="Z78" s="120">
        <f t="shared" ref="Z78" si="353">$R$11*AK63</f>
        <v>-7452.4020131946854</v>
      </c>
      <c r="AA78" s="120">
        <f t="shared" ref="AA78" si="354">$R$11*AL63</f>
        <v>-7330.4029900742898</v>
      </c>
      <c r="AB78" s="120">
        <f t="shared" ref="AB78" si="355">$R$11*AM63</f>
        <v>-7379.5921261269541</v>
      </c>
      <c r="AC78" s="120">
        <f t="shared" ref="AC78" si="356">$R$11*AN63</f>
        <v>-5337.4474851067562</v>
      </c>
      <c r="AD78" s="120">
        <f t="shared" ref="AD78" si="357">$R$11*AO63</f>
        <v>-5361.7126619843866</v>
      </c>
      <c r="AE78" s="120">
        <f t="shared" ref="AE78" si="358">$R$11*AP63</f>
        <v>-5062.8484418399485</v>
      </c>
      <c r="AF78" s="23"/>
      <c r="AG78" s="119">
        <f>$S$11*AE64</f>
        <v>53517.1342282037</v>
      </c>
      <c r="AH78" s="119">
        <f t="shared" ref="AH78" si="359">$S$11*AF64</f>
        <v>51552.489712400617</v>
      </c>
      <c r="AI78" s="119">
        <f t="shared" ref="AI78" si="360">$S$11*AG64</f>
        <v>53930.933591293855</v>
      </c>
      <c r="AJ78" s="119">
        <f t="shared" ref="AJ78" si="361">$S$11*AH64</f>
        <v>52386.053924115266</v>
      </c>
      <c r="AK78" s="119">
        <f t="shared" ref="AK78" si="362">$S$11*AI64</f>
        <v>51975.975724657954</v>
      </c>
      <c r="AL78" s="119">
        <f t="shared" ref="AL78" si="363">$S$11*AJ64</f>
        <v>48940.592349216204</v>
      </c>
      <c r="AM78" s="119">
        <f t="shared" ref="AM78" si="364">$S$11*AK64</f>
        <v>48910.976863085125</v>
      </c>
      <c r="AN78" s="119">
        <f t="shared" ref="AN78" si="365">$S$11*AL64</f>
        <v>48247.316560810468</v>
      </c>
      <c r="AO78" s="119">
        <f t="shared" ref="AO78" si="366">$S$11*AM64</f>
        <v>49585.002102579994</v>
      </c>
      <c r="AP78" s="119">
        <f t="shared" ref="AP78" si="367">$S$11*AN64</f>
        <v>35063.043770992335</v>
      </c>
      <c r="AQ78" s="119">
        <f t="shared" ref="AQ78" si="368">$S$11*AO64</f>
        <v>34821.028592417089</v>
      </c>
      <c r="AR78" s="119">
        <f t="shared" ref="AR78" si="369">$S$11*AP64</f>
        <v>32569.543944491401</v>
      </c>
      <c r="AS78" s="23"/>
      <c r="AT78" s="25">
        <f>$T$11*AE65</f>
        <v>-27035.08718881102</v>
      </c>
      <c r="AU78" s="25">
        <f t="shared" ref="AU78" si="370">$T$11*AF65</f>
        <v>-25727.120083142505</v>
      </c>
      <c r="AV78" s="25">
        <f t="shared" ref="AV78" si="371">$T$11*AG65</f>
        <v>-26834.385938515294</v>
      </c>
      <c r="AW78" s="25">
        <f t="shared" ref="AW78" si="372">$T$11*AH65</f>
        <v>-26084.802465049692</v>
      </c>
      <c r="AX78" s="25">
        <f t="shared" ref="AX78" si="373">$T$11*AI65</f>
        <v>-26739.287739017916</v>
      </c>
      <c r="AY78" s="25">
        <f t="shared" ref="AY78" si="374">$T$11*AJ65</f>
        <v>-24102.869969937332</v>
      </c>
      <c r="AZ78" s="25">
        <f t="shared" ref="AZ78" si="375">$T$11*AK65</f>
        <v>-24644.204515374749</v>
      </c>
      <c r="BA78" s="25">
        <f t="shared" ref="BA78" si="376">$T$11*AL65</f>
        <v>-24224.086076817402</v>
      </c>
      <c r="BB78" s="25">
        <f t="shared" ref="BB78" si="377">$T$11*AM65</f>
        <v>-24730.590225243126</v>
      </c>
      <c r="BC78" s="25">
        <f t="shared" ref="BC78" si="378">$T$11*AN65</f>
        <v>-17517.599478272317</v>
      </c>
      <c r="BD78" s="25">
        <f t="shared" ref="BD78" si="379">$T$11*AO65</f>
        <v>-17152.748908321275</v>
      </c>
      <c r="BE78" s="25">
        <f t="shared" ref="BE78" si="380">$T$11*AP65</f>
        <v>-15952.794580352618</v>
      </c>
      <c r="BF78" s="127"/>
      <c r="BG78" s="25">
        <f>$U$11*AE66</f>
        <v>15480.957334870713</v>
      </c>
      <c r="BH78" s="25">
        <f t="shared" ref="BH78" si="381">$U$11*AF66</f>
        <v>15589.786781506784</v>
      </c>
      <c r="BI78" s="25">
        <f t="shared" ref="BI78" si="382">$U$11*AG66</f>
        <v>16112.267463802109</v>
      </c>
      <c r="BJ78" s="25">
        <f t="shared" ref="BJ78" si="383">$U$11*AH66</f>
        <v>15526.908458558861</v>
      </c>
      <c r="BK78" s="25">
        <f t="shared" ref="BK78" si="384">$U$11*AI66</f>
        <v>15772.776461410549</v>
      </c>
      <c r="BL78" s="25">
        <f t="shared" ref="BL78" si="385">$U$11*AJ66</f>
        <v>14650.593157326897</v>
      </c>
      <c r="BM78" s="25">
        <f t="shared" ref="BM78" si="386">$U$11*AK66</f>
        <v>14699.911600596577</v>
      </c>
      <c r="BN78" s="25">
        <f t="shared" ref="BN78" si="387">$U$11*AL66</f>
        <v>14464.490129195823</v>
      </c>
      <c r="BO78" s="25">
        <f t="shared" ref="BO78" si="388">$U$11*AM66</f>
        <v>14630.572140800283</v>
      </c>
      <c r="BP78" s="25">
        <f t="shared" ref="BP78" si="389">$U$11*AN66</f>
        <v>10293.033440865493</v>
      </c>
      <c r="BQ78" s="25">
        <f t="shared" ref="BQ78" si="390">$U$11*AO66</f>
        <v>10378.079142576966</v>
      </c>
      <c r="BR78" s="25">
        <f t="shared" ref="BR78" si="391">$U$11*AP66</f>
        <v>9745.8800900793249</v>
      </c>
      <c r="BS78" s="23"/>
      <c r="BT78" s="25">
        <f>$V$11*AE67</f>
        <v>43526.234123660026</v>
      </c>
      <c r="BU78" s="25">
        <f t="shared" ref="BU78" si="392">$V$11*AF67</f>
        <v>42374.303441699201</v>
      </c>
      <c r="BV78" s="25">
        <f t="shared" ref="BV78" si="393">$V$11*AG67</f>
        <v>44183.119879524122</v>
      </c>
      <c r="BW78" s="25">
        <f t="shared" ref="BW78" si="394">$V$11*AH67</f>
        <v>42948.922214493701</v>
      </c>
      <c r="BX78" s="25">
        <f t="shared" ref="BX78" si="395">$V$11*AI67</f>
        <v>42867.485222381176</v>
      </c>
      <c r="BY78" s="25">
        <f t="shared" ref="BY78" si="396">$V$11*AJ67</f>
        <v>40744.537152041499</v>
      </c>
      <c r="BZ78" s="25">
        <f t="shared" ref="BZ78" si="397">$V$11*AK67</f>
        <v>40834.529044319737</v>
      </c>
      <c r="CA78" s="25">
        <f t="shared" ref="CA78" si="398">$V$11*AL67</f>
        <v>39885.231641084174</v>
      </c>
      <c r="CB78" s="25">
        <f t="shared" ref="CB78" si="399">$V$11*AM67</f>
        <v>41105.547914246315</v>
      </c>
      <c r="CC78" s="25">
        <f t="shared" ref="CC78" si="400">$V$11*AN67</f>
        <v>28485.192784120933</v>
      </c>
      <c r="CD78" s="25">
        <f t="shared" ref="CD78" si="401">$V$11*AO67</f>
        <v>28242.195033499123</v>
      </c>
      <c r="CE78" s="25">
        <f t="shared" ref="CE78" si="402">$V$11*AP67</f>
        <v>26595.570875235066</v>
      </c>
      <c r="CF78" s="17"/>
      <c r="CG78" s="25">
        <f>$W$11*AE68</f>
        <v>-33096.349843697164</v>
      </c>
      <c r="CH78" s="25">
        <f t="shared" ref="CH78" si="403">$W$11*AF68</f>
        <v>-31348.399489194635</v>
      </c>
      <c r="CI78" s="25">
        <f t="shared" ref="CI78" si="404">$W$11*AG68</f>
        <v>-33009.821227040462</v>
      </c>
      <c r="CJ78" s="25">
        <f t="shared" ref="CJ78" si="405">$W$11*AH68</f>
        <v>-31809.777197791398</v>
      </c>
      <c r="CK78" s="25">
        <f t="shared" ref="CK78" si="406">$W$11*AI68</f>
        <v>-32262.087442607964</v>
      </c>
      <c r="CL78" s="25">
        <f t="shared" ref="CL78" si="407">$W$11*AJ68</f>
        <v>-30098.706446715096</v>
      </c>
      <c r="CM78" s="25">
        <f t="shared" ref="CM78" si="408">$W$11*AK68</f>
        <v>-30540.114662969845</v>
      </c>
      <c r="CN78" s="25">
        <f t="shared" ref="CN78" si="409">$W$11*AL68</f>
        <v>-30023.31377239844</v>
      </c>
      <c r="CO78" s="25">
        <f t="shared" ref="CO78" si="410">$W$11*AM68</f>
        <v>-30314.969158336666</v>
      </c>
      <c r="CP78" s="25">
        <f t="shared" ref="CP78" si="411">$W$11*AN68</f>
        <v>-21527.56811410507</v>
      </c>
      <c r="CQ78" s="25">
        <f t="shared" ref="CQ78" si="412">$W$11*AO68</f>
        <v>-21100.135338044787</v>
      </c>
      <c r="CR78" s="25">
        <f t="shared" ref="CR78" si="413">$W$11*AP68</f>
        <v>-19378.148030292388</v>
      </c>
      <c r="CT78" s="25">
        <f t="shared" ref="CT78" si="414">$X$11*AE69</f>
        <v>-13841.331450702213</v>
      </c>
      <c r="CU78" s="25">
        <f t="shared" ref="CU78" si="415">$X$11*AF69</f>
        <v>-13505.937225342972</v>
      </c>
      <c r="CV78" s="25">
        <f t="shared" ref="CV78" si="416">$X$11*AG69</f>
        <v>-14108.26044427064</v>
      </c>
      <c r="CW78" s="25">
        <f t="shared" ref="CW78" si="417">$X$11*AH69</f>
        <v>-13839.712293678593</v>
      </c>
      <c r="CX78" s="25">
        <f t="shared" ref="CX78" si="418">$X$11*AI69</f>
        <v>-14197.653005729755</v>
      </c>
      <c r="CY78" s="25">
        <f t="shared" ref="CY78" si="419">$X$11*AJ69</f>
        <v>-13121.791154594135</v>
      </c>
      <c r="CZ78" s="25">
        <f t="shared" ref="CZ78" si="420">$X$11*AK69</f>
        <v>-13155.981771298784</v>
      </c>
      <c r="DA78" s="25">
        <f t="shared" ref="DA78" si="421">$X$11*AL69</f>
        <v>-12877.630685655327</v>
      </c>
      <c r="DB78" s="25">
        <f t="shared" ref="DB78" si="422">$X$11*AM69</f>
        <v>-13122.865679440878</v>
      </c>
      <c r="DC78" s="25">
        <f t="shared" ref="DC78" si="423">$X$11*AN69</f>
        <v>-9975.5656583542132</v>
      </c>
      <c r="DD78" s="25">
        <f t="shared" ref="DD78" si="424">$X$11*AO69</f>
        <v>-9257.9760488742486</v>
      </c>
      <c r="DE78" s="25">
        <f t="shared" ref="DE78" si="425">$X$11*AP69</f>
        <v>-8610.3161030863484</v>
      </c>
      <c r="DF78" s="25"/>
      <c r="DG78" s="25">
        <f>$Y$11*AE70</f>
        <v>-16666.947824403818</v>
      </c>
      <c r="DH78" s="25">
        <f t="shared" ref="DH78" si="426">$Y$11*AF70</f>
        <v>-16550.276446360982</v>
      </c>
      <c r="DI78" s="25">
        <f t="shared" ref="DI78" si="427">$Y$11*AG70</f>
        <v>-17115.978088533222</v>
      </c>
      <c r="DJ78" s="25">
        <f t="shared" ref="DJ78" si="428">$Y$11*AH70</f>
        <v>-16499.953574382143</v>
      </c>
      <c r="DK78" s="25">
        <f t="shared" ref="DK78" si="429">$Y$11*AI70</f>
        <v>-16900.058979739231</v>
      </c>
      <c r="DL78" s="25">
        <f t="shared" ref="DL78" si="430">$Y$11*AJ70</f>
        <v>-15947.658409544154</v>
      </c>
      <c r="DM78" s="25">
        <f t="shared" ref="DM78" si="431">$Y$11*AK70</f>
        <v>-15926.540518425003</v>
      </c>
      <c r="DN78" s="25">
        <f t="shared" ref="DN78" si="432">$Y$11*AL70</f>
        <v>-15862.001157091108</v>
      </c>
      <c r="DO78" s="25">
        <f t="shared" ref="DO78" si="433">$Y$11*AM70</f>
        <v>-15931.88995124215</v>
      </c>
      <c r="DP78" s="25">
        <f t="shared" ref="DP78" si="434">$Y$11*AN70</f>
        <v>-12210.363705569171</v>
      </c>
      <c r="DQ78" s="25">
        <f t="shared" ref="DQ78" si="435">$Y$11*AO70</f>
        <v>-11339.792306569656</v>
      </c>
      <c r="DR78" s="25">
        <f t="shared" ref="DR78" si="436">$Y$11*AP70</f>
        <v>-10445.935722402917</v>
      </c>
      <c r="DS78" s="25"/>
      <c r="DT78" s="25">
        <f>$Z$11*AE71</f>
        <v>-4973.680844727729</v>
      </c>
      <c r="DU78" s="25">
        <f t="shared" ref="DU78" si="437">$Z$11*AF71</f>
        <v>-4917.0391922207</v>
      </c>
      <c r="DV78" s="25">
        <f t="shared" ref="DV78" si="438">$Z$11*AG71</f>
        <v>-4993.8104423767245</v>
      </c>
      <c r="DW78" s="25">
        <f t="shared" ref="DW78" si="439">$Z$11*AH71</f>
        <v>-4902.0884127224235</v>
      </c>
      <c r="DX78" s="25">
        <f t="shared" ref="DX78" si="440">$Z$11*AI71</f>
        <v>-4916.1360088719202</v>
      </c>
      <c r="DY78" s="25">
        <f t="shared" ref="DY78" si="441">$Z$11*AJ71</f>
        <v>-4756.6006701568804</v>
      </c>
      <c r="DZ78" s="25">
        <f t="shared" ref="DZ78" si="442">$Z$11*AK71</f>
        <v>-4770.6148434552024</v>
      </c>
      <c r="EA78" s="25">
        <f t="shared" ref="EA78" si="443">$Z$11*AL71</f>
        <v>-4748.0590132195621</v>
      </c>
      <c r="EB78" s="25">
        <f t="shared" ref="EB78" si="444">$Z$11*AM71</f>
        <v>-4795.8737549588659</v>
      </c>
      <c r="EC78" s="25">
        <f t="shared" ref="EC78" si="445">$Z$11*AN71</f>
        <v>-3532.9852460079246</v>
      </c>
      <c r="ED78" s="25">
        <f t="shared" ref="ED78" si="446">$Z$11*AO71</f>
        <v>-3336.8964042889788</v>
      </c>
      <c r="EE78" s="25">
        <f t="shared" ref="EE78" si="447">$Z$11*AP71</f>
        <v>-3103.4572451366466</v>
      </c>
      <c r="EF78" s="25"/>
    </row>
    <row r="79" spans="1:136" x14ac:dyDescent="0.25">
      <c r="A79" s="17"/>
      <c r="B79" s="17"/>
      <c r="C79" s="23">
        <f t="shared" ref="C79:C88" si="448">SUM(T79,AG79,AT79,BG79,BT79,CG79,CT79,DG79,DT79)</f>
        <v>7050.8260793241216</v>
      </c>
      <c r="D79" s="23">
        <f t="shared" si="245"/>
        <v>5224.3656713854398</v>
      </c>
      <c r="E79" s="23">
        <f t="shared" si="246"/>
        <v>5826.7701750321085</v>
      </c>
      <c r="F79" s="23">
        <f t="shared" si="247"/>
        <v>5992.9587149704657</v>
      </c>
      <c r="G79" s="23">
        <f t="shared" si="248"/>
        <v>5630.7965276772047</v>
      </c>
      <c r="H79" s="23">
        <f t="shared" si="249"/>
        <v>4398.1334254327885</v>
      </c>
      <c r="I79" s="23">
        <f t="shared" si="250"/>
        <v>4998.2368666161328</v>
      </c>
      <c r="J79" s="23">
        <f t="shared" si="251"/>
        <v>4227.7754209946679</v>
      </c>
      <c r="K79" s="23">
        <f t="shared" si="252"/>
        <v>5314.6316949912889</v>
      </c>
      <c r="L79" s="23">
        <f t="shared" si="253"/>
        <v>968.09816286026671</v>
      </c>
      <c r="M79" s="23">
        <f t="shared" si="254"/>
        <v>2597.1261543619471</v>
      </c>
      <c r="N79" s="23">
        <f t="shared" si="255"/>
        <v>2835.8221683632128</v>
      </c>
      <c r="O79" s="23"/>
      <c r="P79" s="23"/>
      <c r="Q79" s="23"/>
      <c r="R79" s="17"/>
      <c r="S79" s="23"/>
      <c r="T79" s="120">
        <f>$R$12*AE63</f>
        <v>-3687.813345888108</v>
      </c>
      <c r="U79" s="120">
        <f t="shared" ref="U79" si="449">$R$12*AF63</f>
        <v>-3753.8518934054791</v>
      </c>
      <c r="V79" s="120">
        <f t="shared" ref="V79" si="450">$R$12*AG63</f>
        <v>-3926.2111874705261</v>
      </c>
      <c r="W79" s="120">
        <f t="shared" ref="W79" si="451">$R$12*AH63</f>
        <v>-3783.5473755685957</v>
      </c>
      <c r="X79" s="120">
        <f t="shared" ref="X79" si="452">$R$12*AI63</f>
        <v>-3836.5199677651326</v>
      </c>
      <c r="Y79" s="120">
        <f t="shared" ref="Y79" si="453">$R$12*AJ63</f>
        <v>-3453.9146686814975</v>
      </c>
      <c r="Z79" s="120">
        <f t="shared" ref="Z79" si="454">$R$12*AK63</f>
        <v>-3551.7443610470086</v>
      </c>
      <c r="AA79" s="120">
        <f t="shared" ref="AA79" si="455">$R$12*AL63</f>
        <v>-3493.6007797353823</v>
      </c>
      <c r="AB79" s="120">
        <f t="shared" ref="AB79" si="456">$R$12*AM63</f>
        <v>-3517.0438570533402</v>
      </c>
      <c r="AC79" s="120">
        <f t="shared" ref="AC79" si="457">$R$12*AN63</f>
        <v>-2543.7770230387623</v>
      </c>
      <c r="AD79" s="120">
        <f t="shared" ref="AD79" si="458">$R$12*AO63</f>
        <v>-2555.3415769896014</v>
      </c>
      <c r="AE79" s="120">
        <f t="shared" ref="AE79" si="459">$R$12*AP63</f>
        <v>-2412.9057144667095</v>
      </c>
      <c r="AF79" s="23"/>
      <c r="AG79" s="119">
        <f>$S$12*AE64</f>
        <v>-3964.8021851701478</v>
      </c>
      <c r="AH79" s="119">
        <f t="shared" ref="AH79" si="460">$S$12*AF64</f>
        <v>-3819.2520360137387</v>
      </c>
      <c r="AI79" s="119">
        <f t="shared" ref="AI79" si="461">$S$12*AG64</f>
        <v>-3995.4583972910364</v>
      </c>
      <c r="AJ79" s="119">
        <f t="shared" ref="AJ79" si="462">$S$12*AH64</f>
        <v>-3881.0064116122767</v>
      </c>
      <c r="AK79" s="119">
        <f t="shared" ref="AK79" si="463">$S$12*AI64</f>
        <v>-3850.6258808767179</v>
      </c>
      <c r="AL79" s="119">
        <f t="shared" ref="AL79" si="464">$S$12*AJ64</f>
        <v>-3625.7503374953553</v>
      </c>
      <c r="AM79" s="119">
        <f t="shared" ref="AM79" si="465">$S$12*AK64</f>
        <v>-3623.556282342352</v>
      </c>
      <c r="AN79" s="119">
        <f t="shared" ref="AN79" si="466">$S$12*AL64</f>
        <v>-3574.3891911926439</v>
      </c>
      <c r="AO79" s="119">
        <f t="shared" ref="AO79" si="467">$S$12*AM64</f>
        <v>-3673.4912570181955</v>
      </c>
      <c r="AP79" s="119">
        <f t="shared" ref="AP79" si="468">$S$12*AN64</f>
        <v>-2597.6359640102701</v>
      </c>
      <c r="AQ79" s="119">
        <f t="shared" ref="AQ79" si="469">$S$12*AO64</f>
        <v>-2579.7063360005218</v>
      </c>
      <c r="AR79" s="119">
        <f t="shared" ref="AR79" si="470">$S$12*AP64</f>
        <v>-2412.9057144667095</v>
      </c>
      <c r="AS79" s="23"/>
      <c r="AT79" s="25">
        <f>$T$12*AE65</f>
        <v>33340.570766979428</v>
      </c>
      <c r="AU79" s="25">
        <f t="shared" ref="AU79" si="471">$T$12*AF65</f>
        <v>31727.542129680616</v>
      </c>
      <c r="AV79" s="25">
        <f t="shared" ref="AV79" si="472">$T$12*AG65</f>
        <v>33093.059294507635</v>
      </c>
      <c r="AW79" s="25">
        <f t="shared" ref="AW79" si="473">$T$12*AH65</f>
        <v>32168.647966802306</v>
      </c>
      <c r="AX79" s="25">
        <f t="shared" ref="AX79" si="474">$T$12*AI65</f>
        <v>32975.781024679571</v>
      </c>
      <c r="AY79" s="25">
        <f t="shared" ref="AY79" si="475">$T$12*AJ65</f>
        <v>29724.46274382963</v>
      </c>
      <c r="AZ79" s="25">
        <f t="shared" ref="AZ79" si="476">$T$12*AK65</f>
        <v>30392.05455127298</v>
      </c>
      <c r="BA79" s="25">
        <f t="shared" ref="BA79" si="477">$T$12*AL65</f>
        <v>29873.950487712526</v>
      </c>
      <c r="BB79" s="25">
        <f t="shared" ref="BB79" si="478">$T$12*AM65</f>
        <v>30498.588288449697</v>
      </c>
      <c r="BC79" s="25">
        <f t="shared" ref="BC79" si="479">$T$12*AN65</f>
        <v>21603.287645939563</v>
      </c>
      <c r="BD79" s="25">
        <f t="shared" ref="BD79" si="480">$T$12*AO65</f>
        <v>21153.341760362397</v>
      </c>
      <c r="BE79" s="25">
        <f t="shared" ref="BE79" si="481">$T$12*AP65</f>
        <v>19673.518081253274</v>
      </c>
      <c r="BF79" s="127"/>
      <c r="BG79" s="25">
        <f>$U$12*AE66</f>
        <v>-3739.1075753847822</v>
      </c>
      <c r="BH79" s="25">
        <f t="shared" ref="BH79" si="482">$U$12*AF66</f>
        <v>-3765.3930950422309</v>
      </c>
      <c r="BI79" s="25">
        <f t="shared" ref="BI79" si="483">$U$12*AG66</f>
        <v>-3891.5875825602711</v>
      </c>
      <c r="BJ79" s="25">
        <f t="shared" ref="BJ79" si="484">$U$12*AH66</f>
        <v>-3750.206126395758</v>
      </c>
      <c r="BK79" s="25">
        <f t="shared" ref="BK79" si="485">$U$12*AI66</f>
        <v>-3809.5904972793787</v>
      </c>
      <c r="BL79" s="25">
        <f t="shared" ref="BL79" si="486">$U$12*AJ66</f>
        <v>-3538.5501473510099</v>
      </c>
      <c r="BM79" s="25">
        <f t="shared" ref="BM79" si="487">$U$12*AK66</f>
        <v>-3550.4620053095914</v>
      </c>
      <c r="BN79" s="25">
        <f t="shared" ref="BN79" si="488">$U$12*AL66</f>
        <v>-3493.6007797353823</v>
      </c>
      <c r="BO79" s="25">
        <f t="shared" ref="BO79" si="489">$U$12*AM66</f>
        <v>-3533.714481639759</v>
      </c>
      <c r="BP79" s="25">
        <f t="shared" ref="BP79" si="490">$U$12*AN66</f>
        <v>-2486.0710148550043</v>
      </c>
      <c r="BQ79" s="25">
        <f t="shared" ref="BQ79" si="491">$U$12*AO66</f>
        <v>-2506.6120589677612</v>
      </c>
      <c r="BR79" s="25">
        <f t="shared" ref="BR79" si="492">$U$12*AP66</f>
        <v>-2353.9173505455346</v>
      </c>
      <c r="BS79" s="23"/>
      <c r="BT79" s="25">
        <f>$V$12*AE67</f>
        <v>32601.053312861186</v>
      </c>
      <c r="BU79" s="25">
        <f t="shared" ref="BU79" si="493">$V$12*AF67</f>
        <v>31738.259773943199</v>
      </c>
      <c r="BV79" s="25">
        <f t="shared" ref="BV79" si="494">$V$12*AG67</f>
        <v>33093.059294507635</v>
      </c>
      <c r="BW79" s="25">
        <f t="shared" ref="BW79" si="495">$V$12*AH67</f>
        <v>32168.647966802306</v>
      </c>
      <c r="BX79" s="25">
        <f t="shared" ref="BX79" si="496">$V$12*AI67</f>
        <v>32107.651839410337</v>
      </c>
      <c r="BY79" s="25">
        <f t="shared" ref="BY79" si="497">$V$12*AJ67</f>
        <v>30517.568419260784</v>
      </c>
      <c r="BZ79" s="25">
        <f t="shared" ref="BZ79" si="498">$V$12*AK67</f>
        <v>30584.972147999477</v>
      </c>
      <c r="CA79" s="25">
        <f t="shared" ref="CA79" si="499">$V$12*AL67</f>
        <v>29873.950487712526</v>
      </c>
      <c r="CB79" s="25">
        <f t="shared" ref="CB79" si="500">$V$12*AM67</f>
        <v>30787.964683539441</v>
      </c>
      <c r="CC79" s="25">
        <f t="shared" ref="CC79" si="501">$V$12*AN67</f>
        <v>21335.346539374983</v>
      </c>
      <c r="CD79" s="25">
        <f t="shared" ref="CD79" si="502">$V$12*AO67</f>
        <v>21153.341760362397</v>
      </c>
      <c r="CE79" s="25">
        <f t="shared" ref="CE79" si="503">$V$12*AP67</f>
        <v>19920.023899292686</v>
      </c>
      <c r="CF79" s="17"/>
      <c r="CG79" s="25">
        <f>$W$12*AE68</f>
        <v>-3969.9316081198149</v>
      </c>
      <c r="CH79" s="25">
        <f t="shared" ref="CH79" si="504">$W$12*AF68</f>
        <v>-3760.2636720925634</v>
      </c>
      <c r="CI79" s="25">
        <f t="shared" ref="CI79" si="505">$W$12*AG68</f>
        <v>-3959.5524366433642</v>
      </c>
      <c r="CJ79" s="25">
        <f t="shared" ref="CJ79" si="506">$W$12*AH68</f>
        <v>-3815.6062690040171</v>
      </c>
      <c r="CK79" s="25">
        <f t="shared" ref="CK79" si="507">$W$12*AI68</f>
        <v>-3869.8612169379703</v>
      </c>
      <c r="CL79" s="25">
        <f t="shared" ref="CL79" si="508">$W$12*AJ68</f>
        <v>-3610.3620686463532</v>
      </c>
      <c r="CM79" s="25">
        <f t="shared" ref="CM79" si="509">$W$12*AK68</f>
        <v>-3663.3093102022744</v>
      </c>
      <c r="CN79" s="25">
        <f t="shared" ref="CN79" si="510">$W$12*AL68</f>
        <v>-3601.3186616783978</v>
      </c>
      <c r="CO79" s="25">
        <f t="shared" ref="CO79" si="511">$W$12*AM68</f>
        <v>-3636.302940633107</v>
      </c>
      <c r="CP79" s="25">
        <f t="shared" ref="CP79" si="512">$W$12*AN68</f>
        <v>-2582.247695161268</v>
      </c>
      <c r="CQ79" s="25">
        <f t="shared" ref="CQ79" si="513">$W$12*AO68</f>
        <v>-2530.9768179786811</v>
      </c>
      <c r="CR79" s="25">
        <f t="shared" ref="CR79" si="514">$W$12*AP68</f>
        <v>-2324.4231685849472</v>
      </c>
      <c r="CT79" s="25">
        <f t="shared" ref="CT79" si="515">$X$12*AE69</f>
        <v>-3783.9900261943717</v>
      </c>
      <c r="CU79" s="25">
        <f t="shared" ref="CU79" si="516">$X$12*AF69</f>
        <v>-3692.2988180094703</v>
      </c>
      <c r="CV79" s="25">
        <f t="shared" ref="CV79" si="517">$X$12*AG69</f>
        <v>-3856.9639776500162</v>
      </c>
      <c r="CW79" s="25">
        <f t="shared" ref="CW79" si="518">$X$12*AH69</f>
        <v>-3783.5473755685957</v>
      </c>
      <c r="CX79" s="25">
        <f t="shared" ref="CX79" si="519">$X$12*AI69</f>
        <v>-3881.4024185747221</v>
      </c>
      <c r="CY79" s="25">
        <f t="shared" ref="CY79" si="520">$X$12*AJ69</f>
        <v>-3587.2796653728501</v>
      </c>
      <c r="CZ79" s="25">
        <f t="shared" ref="CZ79" si="521">$X$12*AK69</f>
        <v>-3596.6268118565981</v>
      </c>
      <c r="DA79" s="25">
        <f t="shared" ref="DA79" si="522">$X$12*AL69</f>
        <v>-3520.5302502211362</v>
      </c>
      <c r="DB79" s="25">
        <f t="shared" ref="DB79" si="523">$X$12*AM69</f>
        <v>-3587.5734226112668</v>
      </c>
      <c r="DC79" s="25">
        <f t="shared" ref="DC79" si="524">$X$12*AN69</f>
        <v>-2727.153893489372</v>
      </c>
      <c r="DD79" s="25">
        <f t="shared" ref="DD79" si="525">$X$12*AO69</f>
        <v>-2530.9768179786811</v>
      </c>
      <c r="DE79" s="25">
        <f t="shared" ref="DE79" si="526">$X$12*AP69</f>
        <v>-2353.9173505455346</v>
      </c>
      <c r="DF79" s="25"/>
      <c r="DG79" s="25">
        <f>$Y$12*AE70</f>
        <v>-35972.704435201653</v>
      </c>
      <c r="DH79" s="25">
        <f t="shared" ref="DH79" si="527">$Y$12*AF70</f>
        <v>-35720.889583280339</v>
      </c>
      <c r="DI79" s="25">
        <f t="shared" ref="DI79" si="528">$Y$12*AG70</f>
        <v>-36941.858064538435</v>
      </c>
      <c r="DJ79" s="25">
        <f t="shared" ref="DJ79" si="529">$Y$12*AH70</f>
        <v>-35612.276427524564</v>
      </c>
      <c r="DK79" s="25">
        <f t="shared" ref="DK79" si="530">$Y$12*AI70</f>
        <v>-36475.834269156672</v>
      </c>
      <c r="DL79" s="25">
        <f t="shared" ref="DL79" si="531">$Y$12*AJ70</f>
        <v>-34420.243492939037</v>
      </c>
      <c r="DM79" s="25">
        <f t="shared" ref="DM79" si="532">$Y$12*AK70</f>
        <v>-34374.66420250581</v>
      </c>
      <c r="DN79" s="25">
        <f t="shared" ref="DN79" si="533">$Y$12*AL70</f>
        <v>-34235.367230189047</v>
      </c>
      <c r="DO79" s="25">
        <f t="shared" ref="DO79" si="534">$Y$12*AM70</f>
        <v>-34386.210021671657</v>
      </c>
      <c r="DP79" s="25">
        <f t="shared" ref="DP79" si="535">$Y$12*AN70</f>
        <v>-26353.94370069465</v>
      </c>
      <c r="DQ79" s="25">
        <f t="shared" ref="DQ79" si="536">$Y$12*AO70</f>
        <v>-24474.966940468923</v>
      </c>
      <c r="DR79" s="25">
        <f t="shared" ref="DR79" si="537">$Y$12*AP70</f>
        <v>-22545.733163027777</v>
      </c>
      <c r="DS79" s="25"/>
      <c r="DT79" s="25">
        <f>$Z$12*AE71</f>
        <v>-3772.4488245576204</v>
      </c>
      <c r="DU79" s="25">
        <f t="shared" ref="DU79" si="538">$Z$12*AF71</f>
        <v>-3729.4871343945592</v>
      </c>
      <c r="DV79" s="25">
        <f t="shared" ref="DV79" si="539">$Z$12*AG71</f>
        <v>-3787.7167678295064</v>
      </c>
      <c r="DW79" s="25">
        <f t="shared" ref="DW79" si="540">$Z$12*AH71</f>
        <v>-3718.1472329603366</v>
      </c>
      <c r="DX79" s="25">
        <f t="shared" ref="DX79" si="541">$Z$12*AI71</f>
        <v>-3728.8020858221171</v>
      </c>
      <c r="DY79" s="25">
        <f t="shared" ref="DY79" si="542">$Z$12*AJ71</f>
        <v>-3607.7973571715197</v>
      </c>
      <c r="DZ79" s="25">
        <f t="shared" ref="DZ79" si="543">$Z$12*AK71</f>
        <v>-3618.4268593926845</v>
      </c>
      <c r="EA79" s="25">
        <f t="shared" ref="EA79" si="544">$Z$12*AL71</f>
        <v>-3601.3186616783978</v>
      </c>
      <c r="EB79" s="25">
        <f t="shared" ref="EB79" si="545">$Z$12*AM71</f>
        <v>-3637.5852963705238</v>
      </c>
      <c r="EC79" s="25">
        <f t="shared" ref="EC79" si="546">$Z$12*AN71</f>
        <v>-2679.7067312049485</v>
      </c>
      <c r="ED79" s="25">
        <f t="shared" ref="ED79" si="547">$Z$12*AO71</f>
        <v>-2530.9768179786811</v>
      </c>
      <c r="EE79" s="25">
        <f t="shared" ref="EE79" si="548">$Z$12*AP71</f>
        <v>-2353.9173505455346</v>
      </c>
      <c r="EF79" s="25"/>
    </row>
    <row r="80" spans="1:136" x14ac:dyDescent="0.25">
      <c r="A80" s="17"/>
      <c r="B80" s="17"/>
      <c r="C80" s="23">
        <f t="shared" si="448"/>
        <v>3235.6325439521497</v>
      </c>
      <c r="D80" s="23">
        <f t="shared" si="245"/>
        <v>3742.3078884173301</v>
      </c>
      <c r="E80" s="23">
        <f t="shared" si="246"/>
        <v>4376.9351478358258</v>
      </c>
      <c r="F80" s="23">
        <f t="shared" si="247"/>
        <v>4252.5402670312615</v>
      </c>
      <c r="G80" s="23">
        <f t="shared" si="248"/>
        <v>4677.8530519231899</v>
      </c>
      <c r="H80" s="23">
        <f t="shared" si="249"/>
        <v>2022.5081513733057</v>
      </c>
      <c r="I80" s="23">
        <f t="shared" si="250"/>
        <v>2520.5109787752735</v>
      </c>
      <c r="J80" s="23">
        <f t="shared" si="251"/>
        <v>2142.6426286947135</v>
      </c>
      <c r="K80" s="23">
        <f t="shared" si="252"/>
        <v>2439.8998680252553</v>
      </c>
      <c r="L80" s="23">
        <f t="shared" si="253"/>
        <v>1321.1132826944031</v>
      </c>
      <c r="M80" s="23">
        <f t="shared" si="254"/>
        <v>2445.3269619910243</v>
      </c>
      <c r="N80" s="23">
        <f t="shared" si="255"/>
        <v>2699.4263657301053</v>
      </c>
      <c r="O80" s="23"/>
      <c r="P80" s="23"/>
      <c r="Q80" s="23"/>
      <c r="R80" s="17"/>
      <c r="S80" s="23"/>
      <c r="T80" s="120">
        <f>$R$13*AE63</f>
        <v>15720.020706022653</v>
      </c>
      <c r="U80" s="120">
        <f t="shared" ref="U80" si="549">$R$13*AF63</f>
        <v>16001.522842112659</v>
      </c>
      <c r="V80" s="120">
        <f t="shared" ref="V80" si="550">$R$13*AG63</f>
        <v>16736.237812055228</v>
      </c>
      <c r="W80" s="120">
        <f t="shared" ref="W80" si="551">$R$13*AH63</f>
        <v>16128.105602869793</v>
      </c>
      <c r="X80" s="120">
        <f t="shared" ref="X80" si="552">$R$13*AI63</f>
        <v>16353.911566479568</v>
      </c>
      <c r="Y80" s="120">
        <f t="shared" ref="Y80" si="553">$R$13*AJ63</f>
        <v>14722.982162057586</v>
      </c>
      <c r="Z80" s="120">
        <f t="shared" ref="Z80" si="554">$R$13*AK63</f>
        <v>15140.000228160196</v>
      </c>
      <c r="AA80" s="120">
        <f t="shared" ref="AA80" si="555">$R$13*AL63</f>
        <v>14892.151919036796</v>
      </c>
      <c r="AB80" s="120">
        <f t="shared" ref="AB80" si="556">$R$13*AM63</f>
        <v>14992.082589677188</v>
      </c>
      <c r="AC80" s="120">
        <f t="shared" ref="AC80" si="557">$R$13*AN63</f>
        <v>10843.34366278615</v>
      </c>
      <c r="AD80" s="120">
        <f t="shared" ref="AD80" si="558">$R$13*AO63</f>
        <v>10892.639820295262</v>
      </c>
      <c r="AE80" s="120">
        <f t="shared" ref="AE80" si="559">$R$13*AP63</f>
        <v>10285.479289614763</v>
      </c>
      <c r="AF80" s="23"/>
      <c r="AG80" s="119">
        <f>$S$13*AE64</f>
        <v>16900.739435647578</v>
      </c>
      <c r="AH80" s="119">
        <f t="shared" ref="AH80" si="560">$S$13*AF64</f>
        <v>16280.303653274101</v>
      </c>
      <c r="AI80" s="119">
        <f t="shared" ref="AI80" si="561">$S$13*AG64</f>
        <v>17031.417494461461</v>
      </c>
      <c r="AJ80" s="119">
        <f t="shared" ref="AJ80" si="562">$S$13*AH64</f>
        <v>16543.543674404489</v>
      </c>
      <c r="AK80" s="119">
        <f t="shared" ref="AK80" si="563">$S$13*AI64</f>
        <v>16414.040761043801</v>
      </c>
      <c r="AL80" s="119">
        <f t="shared" ref="AL80" si="564">$S$13*AJ64</f>
        <v>15455.465077658231</v>
      </c>
      <c r="AM80" s="119">
        <f t="shared" ref="AM80" si="565">$S$13*AK64</f>
        <v>15446.112491396287</v>
      </c>
      <c r="AN80" s="119">
        <f t="shared" ref="AN80" si="566">$S$13*AL64</f>
        <v>15236.528215177399</v>
      </c>
      <c r="AO80" s="119">
        <f t="shared" ref="AO80" si="567">$S$13*AM64</f>
        <v>15658.970020298671</v>
      </c>
      <c r="AP80" s="119">
        <f t="shared" ref="AP80" si="568">$S$13*AN64</f>
        <v>11072.92786021322</v>
      </c>
      <c r="AQ80" s="119">
        <f t="shared" ref="AQ80" si="569">$S$13*AO64</f>
        <v>10996.499338178937</v>
      </c>
      <c r="AR80" s="119">
        <f t="shared" ref="AR80" si="570">$S$13*AP64</f>
        <v>10285.479289614763</v>
      </c>
      <c r="AS80" s="23"/>
      <c r="AT80" s="25">
        <f>$T$13*AE65</f>
        <v>17004.598953531251</v>
      </c>
      <c r="AU80" s="25">
        <f t="shared" ref="AU80" si="571">$T$13*AF65</f>
        <v>16181.910425805358</v>
      </c>
      <c r="AV80" s="25">
        <f t="shared" ref="AV80" si="572">$T$13*AG65</f>
        <v>16878.361362843414</v>
      </c>
      <c r="AW80" s="25">
        <f t="shared" ref="AW80" si="573">$T$13*AH65</f>
        <v>16406.886414031233</v>
      </c>
      <c r="AX80" s="25">
        <f t="shared" ref="AX80" si="574">$T$13*AI65</f>
        <v>16818.546251748634</v>
      </c>
      <c r="AY80" s="25">
        <f t="shared" ref="AY80" si="575">$T$13*AJ65</f>
        <v>15160.285395252002</v>
      </c>
      <c r="AZ80" s="25">
        <f t="shared" ref="AZ80" si="576">$T$13*AK65</f>
        <v>15500.775395545588</v>
      </c>
      <c r="BA80" s="25">
        <f t="shared" ref="BA80" si="577">$T$13*AL65</f>
        <v>15236.528215177399</v>
      </c>
      <c r="BB80" s="25">
        <f t="shared" ref="BB80" si="578">$T$13*AM65</f>
        <v>15555.110502414998</v>
      </c>
      <c r="BC80" s="25">
        <f t="shared" ref="BC80" si="579">$T$13*AN65</f>
        <v>11018.264956063917</v>
      </c>
      <c r="BD80" s="25">
        <f t="shared" ref="BD80" si="580">$T$13*AO65</f>
        <v>10788.780302411589</v>
      </c>
      <c r="BE80" s="25">
        <f t="shared" ref="BE80" si="581">$T$13*AP65</f>
        <v>10034.029930527973</v>
      </c>
      <c r="BF80" s="127"/>
      <c r="BG80" s="25">
        <f>$U$13*AE66</f>
        <v>15938.672322619861</v>
      </c>
      <c r="BH80" s="25">
        <f t="shared" ref="BH80" si="582">$U$13*AF66</f>
        <v>16050.719455847033</v>
      </c>
      <c r="BI80" s="25">
        <f t="shared" ref="BI80" si="583">$U$13*AG66</f>
        <v>16588.647970852115</v>
      </c>
      <c r="BJ80" s="25">
        <f t="shared" ref="BJ80" si="584">$U$13*AH66</f>
        <v>15985.982052081608</v>
      </c>
      <c r="BK80" s="25">
        <f t="shared" ref="BK80" si="585">$U$13*AI66</f>
        <v>16239.119467766033</v>
      </c>
      <c r="BL80" s="25">
        <f t="shared" ref="BL80" si="586">$U$13*AJ66</f>
        <v>15083.757329442979</v>
      </c>
      <c r="BM80" s="25">
        <f t="shared" ref="BM80" si="587">$U$13*AK66</f>
        <v>15134.533937745266</v>
      </c>
      <c r="BN80" s="25">
        <f t="shared" ref="BN80" si="588">$U$13*AL66</f>
        <v>14892.151919036796</v>
      </c>
      <c r="BO80" s="25">
        <f t="shared" ref="BO80" si="589">$U$13*AM66</f>
        <v>15063.144365071281</v>
      </c>
      <c r="BP80" s="25">
        <f t="shared" ref="BP80" si="590">$U$13*AN66</f>
        <v>10597.360594114292</v>
      </c>
      <c r="BQ80" s="25">
        <f t="shared" ref="BQ80" si="591">$U$13*AO66</f>
        <v>10684.920784527916</v>
      </c>
      <c r="BR80" s="25">
        <f t="shared" ref="BR80" si="592">$U$13*AP66</f>
        <v>10034.029930527973</v>
      </c>
      <c r="BS80" s="23"/>
      <c r="BT80" s="25">
        <f>$V$13*AE67</f>
        <v>-19874.312796259426</v>
      </c>
      <c r="BU80" s="25">
        <f t="shared" ref="BU80" si="593">$V$13*AF67</f>
        <v>-19348.335046200566</v>
      </c>
      <c r="BV80" s="25">
        <f t="shared" ref="BV80" si="594">$V$13*AG67</f>
        <v>-20174.250368307585</v>
      </c>
      <c r="BW80" s="25">
        <f t="shared" ref="BW80" si="595">$V$13*AH67</f>
        <v>-19610.709070947927</v>
      </c>
      <c r="BX80" s="25">
        <f t="shared" ref="BX80" si="596">$V$13*AI67</f>
        <v>-19573.524501985848</v>
      </c>
      <c r="BY80" s="25">
        <f t="shared" ref="BY80" si="597">$V$13*AJ67</f>
        <v>-18604.174985547641</v>
      </c>
      <c r="BZ80" s="25">
        <f t="shared" ref="BZ80" si="598">$V$13*AK67</f>
        <v>-18645.265767975168</v>
      </c>
      <c r="CA80" s="25">
        <f t="shared" ref="CA80" si="599">$V$13*AL67</f>
        <v>-18211.811463727769</v>
      </c>
      <c r="CB80" s="25">
        <f t="shared" ref="CB80" si="600">$V$13*AM67</f>
        <v>-18769.014442838856</v>
      </c>
      <c r="CC80" s="25">
        <f t="shared" ref="CC80" si="601">$V$13*AN67</f>
        <v>-13006.492356885003</v>
      </c>
      <c r="CD80" s="25">
        <f t="shared" ref="CD80" si="602">$V$13*AO67</f>
        <v>-12895.538275929486</v>
      </c>
      <c r="CE80" s="25">
        <f t="shared" ref="CE80" si="603">$V$13*AP67</f>
        <v>-12143.680821727441</v>
      </c>
      <c r="CF80" s="17"/>
      <c r="CG80" s="25">
        <f>$W$13*AE68</f>
        <v>-20227.133113853197</v>
      </c>
      <c r="CH80" s="25">
        <f t="shared" ref="CH80" si="604">$W$13*AF68</f>
        <v>-19158.857468233538</v>
      </c>
      <c r="CI80" s="25">
        <f t="shared" ref="CI80" si="605">$W$13*AG68</f>
        <v>-20174.250368307585</v>
      </c>
      <c r="CJ80" s="25">
        <f t="shared" ref="CJ80" si="606">$W$13*AH68</f>
        <v>-19440.83262173611</v>
      </c>
      <c r="CK80" s="25">
        <f t="shared" ref="CK80" si="607">$W$13*AI68</f>
        <v>-19717.266112857385</v>
      </c>
      <c r="CL80" s="25">
        <f t="shared" ref="CL80" si="608">$W$13*AJ68</f>
        <v>-18395.096278825407</v>
      </c>
      <c r="CM80" s="25">
        <f t="shared" ref="CM80" si="609">$W$13*AK68</f>
        <v>-18664.866896730378</v>
      </c>
      <c r="CN80" s="25">
        <f t="shared" ref="CN80" si="610">$W$13*AL68</f>
        <v>-18349.019365014236</v>
      </c>
      <c r="CO80" s="25">
        <f t="shared" ref="CO80" si="611">$W$13*AM68</f>
        <v>-18527.267188191276</v>
      </c>
      <c r="CP80" s="25">
        <f t="shared" ref="CP80" si="612">$W$13*AN68</f>
        <v>-13156.767677341608</v>
      </c>
      <c r="CQ80" s="25">
        <f t="shared" ref="CQ80" si="613">$W$13*AO68</f>
        <v>-12895.538275929486</v>
      </c>
      <c r="CR80" s="25">
        <f t="shared" ref="CR80" si="614">$W$13*AP68</f>
        <v>-11843.130180814229</v>
      </c>
      <c r="CT80" s="25">
        <f t="shared" ref="CT80" si="615">$X$13*AE69</f>
        <v>16129.992487142419</v>
      </c>
      <c r="CU80" s="25">
        <f t="shared" ref="CU80" si="616">$X$13*AF69</f>
        <v>15739.14090219601</v>
      </c>
      <c r="CV80" s="25">
        <f t="shared" ref="CV80" si="617">$X$13*AG69</f>
        <v>16441.058129648998</v>
      </c>
      <c r="CW80" s="25">
        <f t="shared" ref="CW80" si="618">$X$13*AH69</f>
        <v>16128.105602869793</v>
      </c>
      <c r="CX80" s="25">
        <f t="shared" ref="CX80" si="619">$X$13*AI69</f>
        <v>16545.231731002124</v>
      </c>
      <c r="CY80" s="25">
        <f t="shared" ref="CY80" si="620">$X$13*AJ69</f>
        <v>15291.476365210327</v>
      </c>
      <c r="CZ80" s="25">
        <f t="shared" ref="CZ80" si="621">$X$13*AK69</f>
        <v>15331.320392682754</v>
      </c>
      <c r="DA80" s="25">
        <f t="shared" ref="DA80" si="622">$X$13*AL69</f>
        <v>15006.944017750331</v>
      </c>
      <c r="DB80" s="25">
        <f t="shared" ref="DB80" si="623">$X$13*AM69</f>
        <v>15292.728562498349</v>
      </c>
      <c r="DC80" s="25">
        <f t="shared" ref="DC80" si="624">$X$13*AN69</f>
        <v>11625.023192121169</v>
      </c>
      <c r="DD80" s="25">
        <f t="shared" ref="DD80" si="625">$X$13*AO69</f>
        <v>10788.780302411589</v>
      </c>
      <c r="DE80" s="25">
        <f t="shared" ref="DE80" si="626">$X$13*AP69</f>
        <v>10034.029930527973</v>
      </c>
      <c r="DF80" s="25"/>
      <c r="DG80" s="25">
        <f>$Y$13*AE70</f>
        <v>-19136.003613146539</v>
      </c>
      <c r="DH80" s="25">
        <f t="shared" ref="DH80" si="627">$Y$13*AF70</f>
        <v>-19002.048438191865</v>
      </c>
      <c r="DI80" s="25">
        <f t="shared" ref="DI80" si="628">$Y$13*AG70</f>
        <v>-19651.553601502001</v>
      </c>
      <c r="DJ80" s="25">
        <f t="shared" ref="DJ80" si="629">$Y$13*AH70</f>
        <v>-18944.270693270806</v>
      </c>
      <c r="DK80" s="25">
        <f t="shared" ref="DK80" si="630">$Y$13*AI70</f>
        <v>-19403.648052774035</v>
      </c>
      <c r="DL80" s="25">
        <f t="shared" ref="DL80" si="631">$Y$13*AJ70</f>
        <v>-18310.158054219501</v>
      </c>
      <c r="DM80" s="25">
        <f t="shared" ref="DM80" si="632">$Y$13*AK70</f>
        <v>-18285.911740796331</v>
      </c>
      <c r="DN80" s="25">
        <f t="shared" ref="DN80" si="633">$Y$13*AL70</f>
        <v>-18211.811463727769</v>
      </c>
      <c r="DO80" s="25">
        <f t="shared" ref="DO80" si="634">$Y$13*AM70</f>
        <v>-18292.053643128762</v>
      </c>
      <c r="DP80" s="25">
        <f t="shared" ref="DP80" si="635">$Y$13*AN70</f>
        <v>-14019.217342570821</v>
      </c>
      <c r="DQ80" s="25">
        <f t="shared" ref="DQ80" si="636">$Y$13*AO70</f>
        <v>-13019.678758045813</v>
      </c>
      <c r="DR80" s="25">
        <f t="shared" ref="DR80" si="637">$Y$13*AP70</f>
        <v>-11993.405501270836</v>
      </c>
      <c r="DS80" s="25"/>
      <c r="DT80" s="25">
        <f>$Z$13*AE71</f>
        <v>-19220.941837752445</v>
      </c>
      <c r="DU80" s="25">
        <f t="shared" ref="DU80" si="638">$Z$13*AF71</f>
        <v>-19002.048438191865</v>
      </c>
      <c r="DV80" s="25">
        <f t="shared" ref="DV80" si="639">$Z$13*AG71</f>
        <v>-19298.73328390823</v>
      </c>
      <c r="DW80" s="25">
        <f t="shared" ref="DW80" si="640">$Z$13*AH71</f>
        <v>-18944.270693270806</v>
      </c>
      <c r="DX80" s="25">
        <f t="shared" ref="DX80" si="641">$Z$13*AI71</f>
        <v>-18998.558058499704</v>
      </c>
      <c r="DY80" s="25">
        <f t="shared" ref="DY80" si="642">$Z$13*AJ71</f>
        <v>-18382.028859655267</v>
      </c>
      <c r="DZ80" s="25">
        <f t="shared" ref="DZ80" si="643">$Z$13*AK71</f>
        <v>-18436.187061252935</v>
      </c>
      <c r="EA80" s="25">
        <f t="shared" ref="EA80" si="644">$Z$13*AL71</f>
        <v>-18349.019365014236</v>
      </c>
      <c r="EB80" s="25">
        <f t="shared" ref="EB80" si="645">$Z$13*AM71</f>
        <v>-18533.800897776346</v>
      </c>
      <c r="EC80" s="25">
        <f t="shared" ref="EC80" si="646">$Z$13*AN71</f>
        <v>-13653.329605806912</v>
      </c>
      <c r="ED80" s="25">
        <f t="shared" ref="ED80" si="647">$Z$13*AO71</f>
        <v>-12895.538275929486</v>
      </c>
      <c r="EE80" s="25">
        <f t="shared" ref="EE80" si="648">$Z$13*AP71</f>
        <v>-11993.405501270836</v>
      </c>
      <c r="EF80" s="25"/>
    </row>
    <row r="81" spans="1:136" x14ac:dyDescent="0.25">
      <c r="A81" s="17"/>
      <c r="B81" s="17"/>
      <c r="C81" s="23">
        <f t="shared" si="448"/>
        <v>14529.327135543987</v>
      </c>
      <c r="D81" s="23">
        <f t="shared" si="245"/>
        <v>10646.100640818697</v>
      </c>
      <c r="E81" s="23">
        <f t="shared" si="246"/>
        <v>11625.398334895293</v>
      </c>
      <c r="F81" s="23">
        <f t="shared" si="247"/>
        <v>11254.491984323147</v>
      </c>
      <c r="G81" s="23">
        <f t="shared" si="248"/>
        <v>10453.644608635743</v>
      </c>
      <c r="H81" s="23">
        <f t="shared" si="249"/>
        <v>8528.4571811113783</v>
      </c>
      <c r="I81" s="23">
        <f t="shared" si="250"/>
        <v>9642.6631611867961</v>
      </c>
      <c r="J81" s="23">
        <f t="shared" si="251"/>
        <v>9373.309565123709</v>
      </c>
      <c r="K81" s="23">
        <f t="shared" si="252"/>
        <v>10283.886344071383</v>
      </c>
      <c r="L81" s="23">
        <f t="shared" si="253"/>
        <v>3446.9871618695925</v>
      </c>
      <c r="M81" s="23">
        <f t="shared" si="254"/>
        <v>6088.7390745315934</v>
      </c>
      <c r="N81" s="23">
        <f t="shared" si="255"/>
        <v>5671.9713297994058</v>
      </c>
      <c r="O81" s="23"/>
      <c r="P81" s="23"/>
      <c r="Q81" s="23"/>
      <c r="R81" s="17"/>
      <c r="S81" s="23"/>
      <c r="T81" s="120">
        <f>$R$14*AE63</f>
        <v>-6398.3857332794678</v>
      </c>
      <c r="U81" s="120">
        <f t="shared" ref="U81" si="649">$R$14*AF63</f>
        <v>-6512.9631428852917</v>
      </c>
      <c r="V81" s="120">
        <f t="shared" ref="V81" si="650">$R$14*AG63</f>
        <v>-6812.0079004985137</v>
      </c>
      <c r="W81" s="120">
        <f t="shared" ref="W81" si="651">$R$14*AH63</f>
        <v>-6564.4850426113699</v>
      </c>
      <c r="X81" s="120">
        <f t="shared" ref="X81" si="652">$R$14*AI63</f>
        <v>-6656.39291493985</v>
      </c>
      <c r="Y81" s="120">
        <f t="shared" ref="Y81" si="653">$R$14*AJ63</f>
        <v>-5992.5696523380639</v>
      </c>
      <c r="Z81" s="120">
        <f t="shared" ref="Z81" si="654">$R$14*AK63</f>
        <v>-6162.3049532367759</v>
      </c>
      <c r="AA81" s="120">
        <f t="shared" ref="AA81" si="655">$R$14*AL63</f>
        <v>-6061.4253733196174</v>
      </c>
      <c r="AB81" s="120">
        <f t="shared" ref="AB81" si="656">$R$14*AM63</f>
        <v>-6102.0993004918355</v>
      </c>
      <c r="AC81" s="120">
        <f t="shared" ref="AC81" si="657">$R$14*AN63</f>
        <v>-4413.4735373749481</v>
      </c>
      <c r="AD81" s="120">
        <f t="shared" ref="AD81" si="658">$R$14*AO63</f>
        <v>-4433.5381312333366</v>
      </c>
      <c r="AE81" s="120">
        <f t="shared" ref="AE81" si="659">$R$14*AP63</f>
        <v>-4186.4107673470962</v>
      </c>
      <c r="AF81" s="23"/>
      <c r="AG81" s="119">
        <f>$S$14*AE64</f>
        <v>36406.397071993524</v>
      </c>
      <c r="AH81" s="119">
        <f t="shared" ref="AH81" si="660">$S$14*AF64</f>
        <v>35069.897474637524</v>
      </c>
      <c r="AI81" s="119">
        <f t="shared" ref="AI81" si="661">$S$14*AG64</f>
        <v>36687.894654740754</v>
      </c>
      <c r="AJ81" s="119">
        <f t="shared" ref="AJ81" si="662">$S$14*AH64</f>
        <v>35636.950813990166</v>
      </c>
      <c r="AK81" s="119">
        <f t="shared" ref="AK81" si="663">$S$14*AI64</f>
        <v>35357.984647820849</v>
      </c>
      <c r="AL81" s="119">
        <f t="shared" ref="AL81" si="664">$S$14*AJ64</f>
        <v>33293.087600814491</v>
      </c>
      <c r="AM81" s="119">
        <f t="shared" ref="AM81" si="665">$S$14*AK64</f>
        <v>33272.940910168269</v>
      </c>
      <c r="AN81" s="119">
        <f t="shared" ref="AN81" si="666">$S$14*AL64</f>
        <v>32821.469043560035</v>
      </c>
      <c r="AO81" s="119">
        <f t="shared" ref="AO81" si="667">$S$14*AM64</f>
        <v>33731.46378998016</v>
      </c>
      <c r="AP81" s="119">
        <f t="shared" ref="AP81" si="668">$S$14*AN64</f>
        <v>23852.530829401298</v>
      </c>
      <c r="AQ81" s="119">
        <f t="shared" ref="AQ81" si="669">$S$14*AO64</f>
        <v>23687.893824529383</v>
      </c>
      <c r="AR81" s="119">
        <f t="shared" ref="AR81" si="670">$S$14*AP64</f>
        <v>22156.263903084848</v>
      </c>
      <c r="AS81" s="23"/>
      <c r="AT81" s="25">
        <f>$T$14*AE65</f>
        <v>55294.992875271906</v>
      </c>
      <c r="AU81" s="25">
        <f t="shared" ref="AU81" si="671">$T$14*AF65</f>
        <v>52619.801510660247</v>
      </c>
      <c r="AV81" s="25">
        <f t="shared" ref="AV81" si="672">$T$14*AG65</f>
        <v>54884.497650024277</v>
      </c>
      <c r="AW81" s="25">
        <f t="shared" ref="AW81" si="673">$T$14*AH65</f>
        <v>53351.370993719051</v>
      </c>
      <c r="AX81" s="25">
        <f t="shared" ref="AX81" si="674">$T$14*AI65</f>
        <v>54689.992848655078</v>
      </c>
      <c r="AY81" s="25">
        <f t="shared" ref="AY81" si="675">$T$14*AJ65</f>
        <v>49297.715001003628</v>
      </c>
      <c r="AZ81" s="25">
        <f t="shared" ref="AZ81" si="676">$T$14*AK65</f>
        <v>50404.909130767301</v>
      </c>
      <c r="BA81" s="25">
        <f t="shared" ref="BA81" si="677">$T$14*AL65</f>
        <v>49545.638883012623</v>
      </c>
      <c r="BB81" s="25">
        <f t="shared" ref="BB81" si="678">$T$14*AM65</f>
        <v>50581.594235510522</v>
      </c>
      <c r="BC81" s="25">
        <f t="shared" ref="BC81" si="679">$T$14*AN65</f>
        <v>35828.829830584851</v>
      </c>
      <c r="BD81" s="25">
        <f t="shared" ref="BD81" si="680">$T$14*AO65</f>
        <v>35082.599218303658</v>
      </c>
      <c r="BE81" s="25">
        <f t="shared" ref="BE81" si="681">$T$14*AP65</f>
        <v>32628.326903504571</v>
      </c>
      <c r="BF81" s="127"/>
      <c r="BG81" s="25">
        <f>$U$14*AE66</f>
        <v>-9403.1931087923931</v>
      </c>
      <c r="BH81" s="25">
        <f t="shared" ref="BH81" si="682">$U$14*AF66</f>
        <v>-9469.2965338265112</v>
      </c>
      <c r="BI81" s="25">
        <f t="shared" ref="BI81" si="683">$U$14*AG66</f>
        <v>-9786.6533125426504</v>
      </c>
      <c r="BJ81" s="25">
        <f t="shared" ref="BJ81" si="684">$U$14*AH66</f>
        <v>-9431.1039982974235</v>
      </c>
      <c r="BK81" s="25">
        <f t="shared" ref="BK81" si="685">$U$14*AI66</f>
        <v>-9580.4451701692633</v>
      </c>
      <c r="BL81" s="25">
        <f t="shared" ref="BL81" si="686">$U$14*AJ66</f>
        <v>-8898.8267092751976</v>
      </c>
      <c r="BM81" s="25">
        <f t="shared" ref="BM81" si="687">$U$14*AK66</f>
        <v>-8928.7829216629962</v>
      </c>
      <c r="BN81" s="25">
        <f t="shared" ref="BN81" si="688">$U$14*AL66</f>
        <v>-8785.7870132283824</v>
      </c>
      <c r="BO81" s="25">
        <f t="shared" ref="BO81" si="689">$U$14*AM66</f>
        <v>-8886.6658667276879</v>
      </c>
      <c r="BP81" s="25">
        <f t="shared" ref="BP81" si="690">$U$14*AN66</f>
        <v>-6252.0281547255081</v>
      </c>
      <c r="BQ81" s="25">
        <f t="shared" ref="BQ81" si="691">$U$14*AO66</f>
        <v>-6303.6852414913519</v>
      </c>
      <c r="BR81" s="25">
        <f t="shared" ref="BR81" si="692">$U$14*AP66</f>
        <v>-5919.6851021433449</v>
      </c>
      <c r="BS81" s="23"/>
      <c r="BT81" s="25">
        <f>$V$14*AE67</f>
        <v>-9809.5301924784817</v>
      </c>
      <c r="BU81" s="25">
        <f t="shared" ref="BU81" si="693">$V$14*AF67</f>
        <v>-9549.9189710658156</v>
      </c>
      <c r="BV81" s="25">
        <f t="shared" ref="BV81" si="694">$V$14*AG67</f>
        <v>-9957.5728794899733</v>
      </c>
      <c r="BW81" s="25">
        <f t="shared" ref="BW81" si="695">$V$14*AH67</f>
        <v>-9679.4211049944788</v>
      </c>
      <c r="BX81" s="25">
        <f t="shared" ref="BX81" si="696">$V$14*AI67</f>
        <v>-9661.0676074085659</v>
      </c>
      <c r="BY81" s="25">
        <f t="shared" ref="BY81" si="697">$V$14*AJ67</f>
        <v>-9182.6176883575445</v>
      </c>
      <c r="BZ81" s="25">
        <f t="shared" ref="BZ81" si="698">$V$14*AK67</f>
        <v>-9202.8992082766272</v>
      </c>
      <c r="CA81" s="25">
        <f t="shared" ref="CA81" si="699">$V$14*AL67</f>
        <v>-8988.9555550714267</v>
      </c>
      <c r="CB81" s="25">
        <f t="shared" ref="CB81" si="700">$V$14*AM67</f>
        <v>-9263.978873007627</v>
      </c>
      <c r="CC81" s="25">
        <f t="shared" ref="CC81" si="701">$V$14*AN67</f>
        <v>-6419.7228241832581</v>
      </c>
      <c r="CD81" s="25">
        <f t="shared" ref="CD81" si="702">$V$14*AO67</f>
        <v>-6364.9582937932228</v>
      </c>
      <c r="CE81" s="25">
        <f t="shared" ref="CE81" si="703">$V$14*AP67</f>
        <v>-5993.8577444035045</v>
      </c>
      <c r="CF81" s="17"/>
      <c r="CG81" s="25">
        <f>$W$14*AE68</f>
        <v>20974.440102385033</v>
      </c>
      <c r="CH81" s="25">
        <f t="shared" ref="CH81" si="704">$W$14*AF68</f>
        <v>19866.696191482486</v>
      </c>
      <c r="CI81" s="25">
        <f t="shared" ref="CI81" si="705">$W$14*AG68</f>
        <v>20919.603563135861</v>
      </c>
      <c r="CJ81" s="25">
        <f t="shared" ref="CJ81" si="706">$W$14*AH68</f>
        <v>20159.089133883695</v>
      </c>
      <c r="CK81" s="25">
        <f t="shared" ref="CK81" si="707">$W$14*AI68</f>
        <v>20445.735672925126</v>
      </c>
      <c r="CL81" s="25">
        <f t="shared" ref="CL81" si="708">$W$14*AJ68</f>
        <v>19074.717257562494</v>
      </c>
      <c r="CM81" s="25">
        <f t="shared" ref="CM81" si="709">$W$14*AK68</f>
        <v>19354.454758412576</v>
      </c>
      <c r="CN81" s="25">
        <f t="shared" ref="CN81" si="710">$W$14*AL68</f>
        <v>19026.9379967352</v>
      </c>
      <c r="CO81" s="25">
        <f t="shared" ref="CO81" si="711">$W$14*AM68</f>
        <v>19211.771322820685</v>
      </c>
      <c r="CP81" s="25">
        <f t="shared" ref="CP81" si="712">$W$14*AN68</f>
        <v>13642.854577369637</v>
      </c>
      <c r="CQ81" s="25">
        <f t="shared" ref="CQ81" si="713">$W$14*AO68</f>
        <v>13371.97385482434</v>
      </c>
      <c r="CR81" s="25">
        <f t="shared" ref="CR81" si="714">$W$14*AP68</f>
        <v>12280.683733282487</v>
      </c>
      <c r="CT81" s="25">
        <f t="shared" ref="CT81" si="715">$X$14*AE69</f>
        <v>-39024.179280227829</v>
      </c>
      <c r="CU81" s="25">
        <f t="shared" ref="CU81" si="716">$X$14*AF69</f>
        <v>-38078.57051227161</v>
      </c>
      <c r="CV81" s="25">
        <f t="shared" ref="CV81" si="717">$X$14*AG69</f>
        <v>-39776.757522950036</v>
      </c>
      <c r="CW81" s="25">
        <f t="shared" ref="CW81" si="718">$X$14*AH69</f>
        <v>-39019.6142371756</v>
      </c>
      <c r="CX81" s="25">
        <f t="shared" ref="CX81" si="719">$X$14*AI69</f>
        <v>-40028.790454689581</v>
      </c>
      <c r="CY81" s="25">
        <f t="shared" ref="CY81" si="720">$X$14*AJ69</f>
        <v>-36995.511040132667</v>
      </c>
      <c r="CZ81" s="25">
        <f t="shared" ref="CZ81" si="721">$X$14*AK69</f>
        <v>-37091.907890445509</v>
      </c>
      <c r="DA81" s="25">
        <f t="shared" ref="DA81" si="722">$X$14*AL69</f>
        <v>-36307.12625959704</v>
      </c>
      <c r="DB81" s="25">
        <f t="shared" ref="DB81" si="723">$X$14*AM69</f>
        <v>-36998.540550003861</v>
      </c>
      <c r="DC81" s="25">
        <f t="shared" ref="DC81" si="724">$X$14*AN69</f>
        <v>-28125.05892657812</v>
      </c>
      <c r="DD81" s="25">
        <f t="shared" ref="DD81" si="725">$X$14*AO69</f>
        <v>-26101.890442410786</v>
      </c>
      <c r="DE81" s="25">
        <f t="shared" ref="DE81" si="726">$X$14*AP69</f>
        <v>-24275.88129530902</v>
      </c>
      <c r="DF81" s="25"/>
      <c r="DG81" s="25">
        <f>$Y$14*AE70</f>
        <v>-38733.231535457242</v>
      </c>
      <c r="DH81" s="25">
        <f t="shared" ref="DH81" si="727">$Y$14*AF70</f>
        <v>-38462.092539469202</v>
      </c>
      <c r="DI81" s="25">
        <f t="shared" ref="DI81" si="728">$Y$14*AG70</f>
        <v>-39776.757522950036</v>
      </c>
      <c r="DJ81" s="25">
        <f t="shared" ref="DJ81" si="729">$Y$14*AH70</f>
        <v>-38345.144465207421</v>
      </c>
      <c r="DK81" s="25">
        <f t="shared" ref="DK81" si="730">$Y$14*AI70</f>
        <v>-39274.971297783974</v>
      </c>
      <c r="DL81" s="25">
        <f t="shared" ref="DL81" si="731">$Y$14*AJ70</f>
        <v>-37061.635527580533</v>
      </c>
      <c r="DM81" s="25">
        <f t="shared" ref="DM81" si="732">$Y$14*AK70</f>
        <v>-37012.558505508081</v>
      </c>
      <c r="DN81" s="25">
        <f t="shared" ref="DN81" si="733">$Y$14*AL70</f>
        <v>-36862.571954159066</v>
      </c>
      <c r="DO81" s="25">
        <f t="shared" ref="DO81" si="734">$Y$14*AM70</f>
        <v>-37024.990344983002</v>
      </c>
      <c r="DP81" s="25">
        <f t="shared" ref="DP81" si="735">$Y$14*AN70</f>
        <v>-28376.331978879993</v>
      </c>
      <c r="DQ81" s="25">
        <f t="shared" ref="DQ81" si="736">$Y$14*AO70</f>
        <v>-26353.163494712655</v>
      </c>
      <c r="DR81" s="25">
        <f t="shared" ref="DR81" si="737">$Y$14*AP70</f>
        <v>-24275.88129530902</v>
      </c>
      <c r="DS81" s="25"/>
      <c r="DT81" s="25">
        <f>$Z$14*AE71</f>
        <v>5222.0169361289363</v>
      </c>
      <c r="DU81" s="25">
        <f t="shared" ref="DU81" si="738">$Z$14*AF71</f>
        <v>5162.5471635568629</v>
      </c>
      <c r="DV81" s="25">
        <f t="shared" ref="DV81" si="739">$Z$14*AG71</f>
        <v>5243.151605425609</v>
      </c>
      <c r="DW81" s="25">
        <f t="shared" ref="DW81" si="740">$Z$14*AH71</f>
        <v>5146.849891016529</v>
      </c>
      <c r="DX81" s="25">
        <f t="shared" ref="DX81" si="741">$Z$14*AI71</f>
        <v>5161.5988842259212</v>
      </c>
      <c r="DY81" s="25">
        <f t="shared" ref="DY81" si="742">$Z$14*AJ71</f>
        <v>4994.0979394147726</v>
      </c>
      <c r="DZ81" s="25">
        <f t="shared" ref="DZ81" si="743">$Z$14*AK71</f>
        <v>5008.8118409686404</v>
      </c>
      <c r="EA81" s="25">
        <f t="shared" ref="EA81" si="744">$Z$14*AL71</f>
        <v>4985.12979719138</v>
      </c>
      <c r="EB81" s="25">
        <f t="shared" ref="EB81" si="745">$Z$14*AM71</f>
        <v>5035.3319309740409</v>
      </c>
      <c r="EC81" s="25">
        <f t="shared" ref="EC81" si="746">$Z$14*AN71</f>
        <v>3709.3873462556276</v>
      </c>
      <c r="ED81" s="25">
        <f t="shared" ref="ED81" si="747">$Z$14*AO71</f>
        <v>3503.5077805155593</v>
      </c>
      <c r="EE81" s="25">
        <f t="shared" ref="EE81" si="748">$Z$14*AP71</f>
        <v>3258.4129944394917</v>
      </c>
      <c r="EF81" s="25"/>
    </row>
    <row r="82" spans="1:136" x14ac:dyDescent="0.25">
      <c r="A82" s="17"/>
      <c r="B82" s="17"/>
      <c r="C82" s="23">
        <f t="shared" si="448"/>
        <v>7724.2637753389772</v>
      </c>
      <c r="D82" s="23">
        <f t="shared" si="245"/>
        <v>5869.8986423502993</v>
      </c>
      <c r="E82" s="23">
        <f t="shared" si="246"/>
        <v>6634.7027033546674</v>
      </c>
      <c r="F82" s="23">
        <f t="shared" si="247"/>
        <v>6697.8314734395262</v>
      </c>
      <c r="G82" s="23">
        <f t="shared" si="248"/>
        <v>5208.0978112598277</v>
      </c>
      <c r="H82" s="23">
        <f t="shared" si="249"/>
        <v>5633.4208823587214</v>
      </c>
      <c r="I82" s="23">
        <f t="shared" si="250"/>
        <v>5816.9253026081897</v>
      </c>
      <c r="J82" s="23">
        <f t="shared" si="251"/>
        <v>5699.3948746048245</v>
      </c>
      <c r="K82" s="23">
        <f t="shared" si="252"/>
        <v>6408.4430572252422</v>
      </c>
      <c r="L82" s="23">
        <f t="shared" si="253"/>
        <v>3399.0497673391465</v>
      </c>
      <c r="M82" s="23">
        <f t="shared" si="254"/>
        <v>4092.0316306174827</v>
      </c>
      <c r="N82" s="23">
        <f t="shared" si="255"/>
        <v>3893.4208133671173</v>
      </c>
      <c r="O82" s="23"/>
      <c r="P82" s="23"/>
      <c r="Q82" s="23"/>
      <c r="R82" s="17"/>
      <c r="S82" s="23"/>
      <c r="T82" s="120">
        <f>$R$15*AE63</f>
        <v>9817.5102828372983</v>
      </c>
      <c r="U82" s="120">
        <f t="shared" ref="U82" si="749">$R$15*AF63</f>
        <v>9993.3147660111335</v>
      </c>
      <c r="V82" s="120">
        <f t="shared" ref="V82" si="750">$R$15*AG63</f>
        <v>10452.160966487332</v>
      </c>
      <c r="W82" s="120">
        <f t="shared" ref="W82" si="751">$R$15*AH63</f>
        <v>10072.368577618836</v>
      </c>
      <c r="X82" s="120">
        <f t="shared" ref="X82" si="752">$R$15*AI63</f>
        <v>10213.389534977729</v>
      </c>
      <c r="Y82" s="120">
        <f t="shared" ref="Y82" si="753">$R$15*AJ63</f>
        <v>9194.8370471708822</v>
      </c>
      <c r="Z82" s="120">
        <f t="shared" ref="Z82" si="754">$R$15*AK63</f>
        <v>9455.2743092237743</v>
      </c>
      <c r="AA82" s="120">
        <f t="shared" ref="AA82" si="755">$R$15*AL63</f>
        <v>9300.4874060188322</v>
      </c>
      <c r="AB82" s="120">
        <f t="shared" ref="AB82" si="756">$R$15*AM63</f>
        <v>9362.8963814858289</v>
      </c>
      <c r="AC82" s="120">
        <f t="shared" ref="AC82" si="757">$R$15*AN63</f>
        <v>6771.9146113437873</v>
      </c>
      <c r="AD82" s="120">
        <f t="shared" ref="AD82" si="758">$R$15*AO63</f>
        <v>6802.7011823223265</v>
      </c>
      <c r="AE82" s="120">
        <f t="shared" ref="AE82" si="759">$R$15*AP63</f>
        <v>6423.5156287686314</v>
      </c>
      <c r="AF82" s="23"/>
      <c r="AG82" s="119">
        <f>$S$15*AE64</f>
        <v>41473.01072921828</v>
      </c>
      <c r="AH82" s="119">
        <f t="shared" ref="AH82" si="760">$S$15*AF64</f>
        <v>39950.512855255867</v>
      </c>
      <c r="AI82" s="119">
        <f t="shared" ref="AI82" si="761">$S$15*AG64</f>
        <v>41793.683830883303</v>
      </c>
      <c r="AJ82" s="119">
        <f t="shared" ref="AJ82" si="762">$S$15*AH64</f>
        <v>40596.482001296485</v>
      </c>
      <c r="AK82" s="119">
        <f t="shared" ref="AK82" si="763">$S$15*AI64</f>
        <v>40278.692608961115</v>
      </c>
      <c r="AL82" s="119">
        <f t="shared" ref="AL82" si="764">$S$15*AJ64</f>
        <v>37926.427505224594</v>
      </c>
      <c r="AM82" s="119">
        <f t="shared" ref="AM82" si="765">$S$15*AK64</f>
        <v>37903.477035402582</v>
      </c>
      <c r="AN82" s="119">
        <f t="shared" ref="AN82" si="766">$S$15*AL64</f>
        <v>37389.174630504975</v>
      </c>
      <c r="AO82" s="119">
        <f t="shared" ref="AO82" si="767">$S$15*AM64</f>
        <v>38425.811730495479</v>
      </c>
      <c r="AP82" s="119">
        <f t="shared" ref="AP82" si="768">$S$15*AN64</f>
        <v>27172.045205422506</v>
      </c>
      <c r="AQ82" s="119">
        <f t="shared" ref="AQ82" si="769">$S$15*AO64</f>
        <v>26984.495960821976</v>
      </c>
      <c r="AR82" s="119">
        <f t="shared" ref="AR82" si="770">$S$15*AP64</f>
        <v>25239.711821934306</v>
      </c>
      <c r="AS82" s="23"/>
      <c r="AT82" s="25">
        <f>$T$15*AE65</f>
        <v>-8045.1102557802933</v>
      </c>
      <c r="AU82" s="25">
        <f t="shared" ref="AU82" si="771">$T$15*AF65</f>
        <v>-7655.8849685619834</v>
      </c>
      <c r="AV82" s="25">
        <f t="shared" ref="AV82" si="772">$T$15*AG65</f>
        <v>-7985.3855108284697</v>
      </c>
      <c r="AW82" s="25">
        <f t="shared" ref="AW82" si="773">$T$15*AH65</f>
        <v>-7762.3242109767207</v>
      </c>
      <c r="AX82" s="25">
        <f t="shared" ref="AX82" si="774">$T$15*AI65</f>
        <v>-7957.0861569281342</v>
      </c>
      <c r="AY82" s="25">
        <f t="shared" ref="AY82" si="775">$T$15*AJ65</f>
        <v>-7172.5400785515167</v>
      </c>
      <c r="AZ82" s="25">
        <f t="shared" ref="AZ82" si="776">$T$15*AK65</f>
        <v>-7333.6305929963592</v>
      </c>
      <c r="BA82" s="25">
        <f t="shared" ref="BA82" si="777">$T$15*AL65</f>
        <v>-7208.611608035254</v>
      </c>
      <c r="BB82" s="25">
        <f t="shared" ref="BB82" si="778">$T$15*AM65</f>
        <v>-7359.3372813292362</v>
      </c>
      <c r="BC82" s="25">
        <f t="shared" ref="BC82" si="779">$T$15*AN65</f>
        <v>-5212.8930909321089</v>
      </c>
      <c r="BD82" s="25">
        <f t="shared" ref="BD82" si="780">$T$15*AO65</f>
        <v>-5104.3207367302984</v>
      </c>
      <c r="BE82" s="25">
        <f t="shared" ref="BE82" si="781">$T$15*AP65</f>
        <v>-4747.2379278979315</v>
      </c>
      <c r="BF82" s="127"/>
      <c r="BG82" s="25">
        <f>$U$15*AE66</f>
        <v>-36698.920427028439</v>
      </c>
      <c r="BH82" s="25">
        <f t="shared" ref="BH82" si="782">$U$15*AF66</f>
        <v>-36956.909846921648</v>
      </c>
      <c r="BI82" s="25">
        <f t="shared" ref="BI82" si="783">$U$15*AG66</f>
        <v>-38195.49455259907</v>
      </c>
      <c r="BJ82" s="25">
        <f t="shared" ref="BJ82" si="784">$U$15*AH66</f>
        <v>-36807.851457279743</v>
      </c>
      <c r="BK82" s="25">
        <f t="shared" ref="BK82" si="785">$U$15*AI66</f>
        <v>-37390.702380321956</v>
      </c>
      <c r="BL82" s="25">
        <f t="shared" ref="BL82" si="786">$U$15*AJ66</f>
        <v>-34730.471821560466</v>
      </c>
      <c r="BM82" s="25">
        <f t="shared" ref="BM82" si="787">$U$15*AK66</f>
        <v>-34847.385368054267</v>
      </c>
      <c r="BN82" s="25">
        <f t="shared" ref="BN82" si="788">$U$15*AL66</f>
        <v>-34289.298832521396</v>
      </c>
      <c r="BO82" s="25">
        <f t="shared" ref="BO82" si="789">$U$15*AM66</f>
        <v>-34683.010306326949</v>
      </c>
      <c r="BP82" s="25">
        <f t="shared" ref="BP82" si="790">$U$15*AN66</f>
        <v>-24400.507476898885</v>
      </c>
      <c r="BQ82" s="25">
        <f t="shared" ref="BQ82" si="791">$U$15*AO66</f>
        <v>-24602.115515229951</v>
      </c>
      <c r="BR82" s="25">
        <f t="shared" ref="BR82" si="792">$U$15*AP66</f>
        <v>-23103.434121063605</v>
      </c>
      <c r="BS82" s="23"/>
      <c r="BT82" s="25">
        <f>$V$15*AE67</f>
        <v>7342.3933627191745</v>
      </c>
      <c r="BU82" s="25">
        <f t="shared" ref="BU82" si="793">$V$15*AF67</f>
        <v>7148.0754217387448</v>
      </c>
      <c r="BV82" s="25">
        <f t="shared" ref="BV82" si="794">$V$15*AG67</f>
        <v>7453.2027104844465</v>
      </c>
      <c r="BW82" s="25">
        <f t="shared" ref="BW82" si="795">$V$15*AH67</f>
        <v>7245.0072410979292</v>
      </c>
      <c r="BX82" s="25">
        <f t="shared" ref="BX82" si="796">$V$15*AI67</f>
        <v>7231.2697229687928</v>
      </c>
      <c r="BY82" s="25">
        <f t="shared" ref="BY82" si="797">$V$15*AJ67</f>
        <v>6873.1519088529512</v>
      </c>
      <c r="BZ82" s="25">
        <f t="shared" ref="BZ82" si="798">$V$15*AK67</f>
        <v>6888.332543839314</v>
      </c>
      <c r="CA82" s="25">
        <f t="shared" ref="CA82" si="799">$V$15*AL67</f>
        <v>6728.1965915085666</v>
      </c>
      <c r="CB82" s="25">
        <f t="shared" ref="CB82" si="800">$V$15*AM67</f>
        <v>6934.0504239129059</v>
      </c>
      <c r="CC82" s="25">
        <f t="shared" ref="CC82" si="801">$V$15*AN67</f>
        <v>4805.1363653400931</v>
      </c>
      <c r="CD82" s="25">
        <f t="shared" ref="CD82" si="802">$V$15*AO67</f>
        <v>4764.1453375784831</v>
      </c>
      <c r="CE82" s="25">
        <f t="shared" ref="CE82" si="803">$V$15*AP67</f>
        <v>4486.3780890684848</v>
      </c>
      <c r="CF82" s="17"/>
      <c r="CG82" s="25">
        <f>$W$15*AE68</f>
        <v>13664.3627363494</v>
      </c>
      <c r="CH82" s="25">
        <f t="shared" ref="CH82" si="804">$W$15*AF68</f>
        <v>12942.693192673069</v>
      </c>
      <c r="CI82" s="25">
        <f t="shared" ref="CI82" si="805">$W$15*AG68</f>
        <v>13628.637999009614</v>
      </c>
      <c r="CJ82" s="25">
        <f t="shared" ref="CJ82" si="806">$W$15*AH68</f>
        <v>13133.180433668091</v>
      </c>
      <c r="CK82" s="25">
        <f t="shared" ref="CK82" si="807">$W$15*AI68</f>
        <v>13319.924025747854</v>
      </c>
      <c r="CL82" s="25">
        <f t="shared" ref="CL82" si="808">$W$15*AJ68</f>
        <v>12426.737230091761</v>
      </c>
      <c r="CM82" s="25">
        <f t="shared" ref="CM82" si="809">$W$15*AK68</f>
        <v>12608.979743547017</v>
      </c>
      <c r="CN82" s="25">
        <f t="shared" ref="CN82" si="810">$W$15*AL68</f>
        <v>12395.610146458928</v>
      </c>
      <c r="CO82" s="25">
        <f t="shared" ref="CO82" si="811">$W$15*AM68</f>
        <v>12516.024784516932</v>
      </c>
      <c r="CP82" s="25">
        <f t="shared" ref="CP82" si="812">$W$15*AN68</f>
        <v>8888.0042944862835</v>
      </c>
      <c r="CQ82" s="25">
        <f t="shared" ref="CQ82" si="813">$W$15*AO68</f>
        <v>8711.5317673019963</v>
      </c>
      <c r="CR82" s="25">
        <f t="shared" ref="CR82" si="814">$W$15*AP68</f>
        <v>8000.5814869344613</v>
      </c>
      <c r="CT82" s="25">
        <f t="shared" ref="CT82" si="815">$X$15*AE69</f>
        <v>-10582.133351770015</v>
      </c>
      <c r="CU82" s="25">
        <f t="shared" ref="CU82" si="816">$X$15*AF69</f>
        <v>-10325.713914752267</v>
      </c>
      <c r="CV82" s="25">
        <f t="shared" ref="CV82" si="817">$X$15*AG69</f>
        <v>-10786.208965120893</v>
      </c>
      <c r="CW82" s="25">
        <f t="shared" ref="CW82" si="818">$X$15*AH69</f>
        <v>-10580.895455285674</v>
      </c>
      <c r="CX82" s="25">
        <f t="shared" ref="CX82" si="819">$X$15*AI69</f>
        <v>-10854.552390707213</v>
      </c>
      <c r="CY82" s="25">
        <f t="shared" ref="CY82" si="820">$X$15*AJ69</f>
        <v>-10032.022158167938</v>
      </c>
      <c r="CZ82" s="25">
        <f t="shared" ref="CZ82" si="821">$X$15*AK69</f>
        <v>-10058.161960298714</v>
      </c>
      <c r="DA82" s="25">
        <f t="shared" ref="DA82" si="822">$X$15*AL69</f>
        <v>-9845.3537982096841</v>
      </c>
      <c r="DB82" s="25">
        <f t="shared" ref="DB82" si="823">$X$15*AM69</f>
        <v>-10032.843666218554</v>
      </c>
      <c r="DC82" s="25">
        <f t="shared" ref="DC82" si="824">$X$15*AN69</f>
        <v>-7626.6337838970112</v>
      </c>
      <c r="DD82" s="25">
        <f t="shared" ref="DD82" si="825">$X$15*AO69</f>
        <v>-7078.0139515920546</v>
      </c>
      <c r="DE82" s="25">
        <f t="shared" ref="DE82" si="826">$X$15*AP69</f>
        <v>-6582.8575472144994</v>
      </c>
      <c r="DF82" s="25"/>
      <c r="DG82" s="25">
        <f>$Y$15*AE70</f>
        <v>-19289.671877318342</v>
      </c>
      <c r="DH82" s="25">
        <f t="shared" ref="DH82" si="827">$Y$15*AF70</f>
        <v>-19154.640999221661</v>
      </c>
      <c r="DI82" s="25">
        <f t="shared" ref="DI82" si="828">$Y$15*AG70</f>
        <v>-19809.361897908642</v>
      </c>
      <c r="DJ82" s="25">
        <f t="shared" ref="DJ82" si="829">$Y$15*AH70</f>
        <v>-19096.399280424488</v>
      </c>
      <c r="DK82" s="25">
        <f t="shared" ref="DK82" si="830">$Y$15*AI70</f>
        <v>-19559.465587884759</v>
      </c>
      <c r="DL82" s="25">
        <f t="shared" ref="DL82" si="831">$Y$15*AJ70</f>
        <v>-18457.194512917191</v>
      </c>
      <c r="DM82" s="25">
        <f t="shared" ref="DM82" si="832">$Y$15*AK70</f>
        <v>-18432.753493798329</v>
      </c>
      <c r="DN82" s="25">
        <f t="shared" ref="DN82" si="833">$Y$15*AL70</f>
        <v>-18358.058167670311</v>
      </c>
      <c r="DO82" s="25">
        <f t="shared" ref="DO82" si="834">$Y$15*AM70</f>
        <v>-18438.944717582053</v>
      </c>
      <c r="DP82" s="25">
        <f t="shared" ref="DP82" si="835">$Y$15*AN70</f>
        <v>-14131.79616715884</v>
      </c>
      <c r="DQ82" s="25">
        <f t="shared" ref="DQ82" si="836">$Y$15*AO70</f>
        <v>-13124.230966295238</v>
      </c>
      <c r="DR82" s="25">
        <f t="shared" ref="DR82" si="837">$Y$15*AP70</f>
        <v>-12089.716405164201</v>
      </c>
      <c r="DS82" s="25"/>
      <c r="DT82" s="25">
        <f>$Z$15*AE71</f>
        <v>10042.822576111916</v>
      </c>
      <c r="DU82" s="25">
        <f t="shared" ref="DU82" si="838">$Z$15*AF71</f>
        <v>9928.4521361290463</v>
      </c>
      <c r="DV82" s="25">
        <f t="shared" ref="DV82" si="839">$Z$15*AG71</f>
        <v>10083.468122947048</v>
      </c>
      <c r="DW82" s="25">
        <f t="shared" ref="DW82" si="840">$Z$15*AH71</f>
        <v>9898.2636237248134</v>
      </c>
      <c r="DX82" s="25">
        <f t="shared" ref="DX82" si="841">$Z$15*AI71</f>
        <v>9926.6284344463966</v>
      </c>
      <c r="DY82" s="25">
        <f t="shared" ref="DY82" si="842">$Z$15*AJ71</f>
        <v>9604.4957622156417</v>
      </c>
      <c r="DZ82" s="25">
        <f t="shared" ref="DZ82" si="843">$Z$15*AK71</f>
        <v>9632.7930857431693</v>
      </c>
      <c r="EA82" s="25">
        <f t="shared" ref="EA82" si="844">$Z$15*AL71</f>
        <v>9587.2485065501642</v>
      </c>
      <c r="EB82" s="25">
        <f t="shared" ref="EB82" si="845">$Z$15*AM71</f>
        <v>9683.7957082708908</v>
      </c>
      <c r="EC82" s="25">
        <f t="shared" ref="EC82" si="846">$Z$15*AN71</f>
        <v>7133.7798096333254</v>
      </c>
      <c r="ED82" s="25">
        <f t="shared" ref="ED82" si="847">$Z$15*AO71</f>
        <v>6737.8385524402402</v>
      </c>
      <c r="EE82" s="25">
        <f t="shared" ref="EE82" si="848">$Z$15*AP71</f>
        <v>6266.479788001473</v>
      </c>
      <c r="EF82" s="25"/>
    </row>
    <row r="83" spans="1:136" x14ac:dyDescent="0.25">
      <c r="A83" s="17"/>
      <c r="B83" s="17"/>
      <c r="C83" s="23">
        <f t="shared" si="448"/>
        <v>6959.5008162355152</v>
      </c>
      <c r="D83" s="23">
        <f t="shared" si="245"/>
        <v>4511.3387376296723</v>
      </c>
      <c r="E83" s="23">
        <f t="shared" si="246"/>
        <v>4838.1864454145689</v>
      </c>
      <c r="F83" s="23">
        <f t="shared" si="247"/>
        <v>5189.423212643067</v>
      </c>
      <c r="G83" s="23">
        <f t="shared" si="248"/>
        <v>4713.3726540121461</v>
      </c>
      <c r="H83" s="23">
        <f t="shared" si="249"/>
        <v>4259.7576434300299</v>
      </c>
      <c r="I83" s="23">
        <f t="shared" si="250"/>
        <v>4656.8226359769287</v>
      </c>
      <c r="J83" s="23">
        <f t="shared" si="251"/>
        <v>4551.9041201681412</v>
      </c>
      <c r="K83" s="23">
        <f t="shared" si="252"/>
        <v>5186.9889867274123</v>
      </c>
      <c r="L83" s="23">
        <f t="shared" si="253"/>
        <v>2736.2099572198094</v>
      </c>
      <c r="M83" s="23">
        <f t="shared" si="254"/>
        <v>2846.7724834978044</v>
      </c>
      <c r="N83" s="23">
        <f t="shared" si="255"/>
        <v>2567.3157506603948</v>
      </c>
      <c r="O83" s="23"/>
      <c r="P83" s="23"/>
      <c r="Q83" s="23"/>
      <c r="R83" s="17"/>
      <c r="S83" s="23"/>
      <c r="T83" s="120">
        <f>$R$16*AE63</f>
        <v>-6606.1245611154027</v>
      </c>
      <c r="U83" s="120">
        <f t="shared" ref="U83" si="849">$R$16*AF63</f>
        <v>-6724.4219991409245</v>
      </c>
      <c r="V83" s="120">
        <f t="shared" ref="V83" si="850">$R$16*AG63</f>
        <v>-7033.1759568565949</v>
      </c>
      <c r="W83" s="120">
        <f t="shared" ref="W83" si="851">$R$16*AH63</f>
        <v>-6777.6166800188657</v>
      </c>
      <c r="X83" s="120">
        <f t="shared" ref="X83" si="852">$R$16*AI63</f>
        <v>-6872.5085602615782</v>
      </c>
      <c r="Y83" s="120">
        <f t="shared" ref="Y83" si="853">$R$16*AJ63</f>
        <v>-6187.1326948296964</v>
      </c>
      <c r="Z83" s="120">
        <f t="shared" ref="Z83" si="854">$R$16*AK63</f>
        <v>-6362.3788564237366</v>
      </c>
      <c r="AA83" s="120">
        <f t="shared" ref="AA83" si="855">$R$16*AL63</f>
        <v>-6258.2239807432152</v>
      </c>
      <c r="AB83" s="120">
        <f t="shared" ref="AB83" si="856">$R$16*AM63</f>
        <v>-6300.2184838085514</v>
      </c>
      <c r="AC83" s="120">
        <f t="shared" ref="AC83" si="857">$R$16*AN63</f>
        <v>-4556.7674645557436</v>
      </c>
      <c r="AD83" s="120">
        <f t="shared" ref="AD83" si="858">$R$16*AO63</f>
        <v>-4577.4835032289493</v>
      </c>
      <c r="AE83" s="120">
        <f t="shared" ref="AE83" si="859">$R$16*AP63</f>
        <v>-4322.3325610465627</v>
      </c>
      <c r="AF83" s="23"/>
      <c r="AG83" s="119">
        <f>$S$16*AE64</f>
        <v>20723.997760066039</v>
      </c>
      <c r="AH83" s="119">
        <f t="shared" ref="AH83" si="860">$S$16*AF64</f>
        <v>19963.207984380104</v>
      </c>
      <c r="AI83" s="119">
        <f t="shared" ref="AI83" si="861">$S$16*AG64</f>
        <v>20884.237600959423</v>
      </c>
      <c r="AJ83" s="119">
        <f t="shared" ref="AJ83" si="862">$S$16*AH64</f>
        <v>20285.997743315696</v>
      </c>
      <c r="AK83" s="119">
        <f t="shared" ref="AK83" si="863">$S$16*AI64</f>
        <v>20127.198887405986</v>
      </c>
      <c r="AL83" s="119">
        <f t="shared" ref="AL83" si="864">$S$16*AJ64</f>
        <v>18951.77574151479</v>
      </c>
      <c r="AM83" s="119">
        <f t="shared" ref="AM83" si="865">$S$16*AK64</f>
        <v>18940.30742810274</v>
      </c>
      <c r="AN83" s="119">
        <f t="shared" ref="AN83" si="866">$S$16*AL64</f>
        <v>18683.311331130557</v>
      </c>
      <c r="AO83" s="119">
        <f t="shared" ref="AO83" si="867">$S$16*AM64</f>
        <v>19201.317247760802</v>
      </c>
      <c r="AP83" s="119">
        <f t="shared" ref="AP83" si="868">$S$16*AN64</f>
        <v>13577.827943339269</v>
      </c>
      <c r="AQ83" s="119">
        <f t="shared" ref="AQ83" si="869">$S$16*AO64</f>
        <v>13484.109882926905</v>
      </c>
      <c r="AR83" s="119">
        <f t="shared" ref="AR83" si="870">$S$16*AP64</f>
        <v>12612.244012802545</v>
      </c>
      <c r="AS83" s="23"/>
      <c r="AT83" s="25">
        <f>$T$16*AE65</f>
        <v>27072.97516432617</v>
      </c>
      <c r="AU83" s="25">
        <f t="shared" ref="AU83" si="871">$T$16*AF65</f>
        <v>25763.175024965993</v>
      </c>
      <c r="AV83" s="25">
        <f t="shared" ref="AV83" si="872">$T$16*AG65</f>
        <v>26871.992643842412</v>
      </c>
      <c r="AW83" s="25">
        <f t="shared" ref="AW83" si="873">$T$16*AH65</f>
        <v>26121.358676250755</v>
      </c>
      <c r="AX83" s="25">
        <f t="shared" ref="AX83" si="874">$T$16*AI65</f>
        <v>26776.761170195452</v>
      </c>
      <c r="AY83" s="25">
        <f t="shared" ref="AY83" si="875">$T$16*AJ65</f>
        <v>24136.648627312767</v>
      </c>
      <c r="AZ83" s="25">
        <f t="shared" ref="AZ83" si="876">$T$16*AK65</f>
        <v>24678.741819092247</v>
      </c>
      <c r="BA83" s="25">
        <f t="shared" ref="BA83" si="877">$T$16*AL65</f>
        <v>24258.034610948085</v>
      </c>
      <c r="BB83" s="25">
        <f t="shared" ref="BB83" si="878">$T$16*AM65</f>
        <v>24765.248593103581</v>
      </c>
      <c r="BC83" s="25">
        <f t="shared" ref="BC83" si="879">$T$16*AN65</f>
        <v>17542.149292943959</v>
      </c>
      <c r="BD83" s="25">
        <f t="shared" ref="BD83" si="880">$T$16*AO65</f>
        <v>17176.787407850323</v>
      </c>
      <c r="BE83" s="25">
        <f t="shared" ref="BE83" si="881">$T$16*AP65</f>
        <v>15975.151419309246</v>
      </c>
      <c r="BF83" s="127"/>
      <c r="BG83" s="25">
        <f>$U$16*AE66</f>
        <v>-24192.878780063969</v>
      </c>
      <c r="BH83" s="25">
        <f t="shared" ref="BH83" si="882">$U$16*AF66</f>
        <v>-24362.952087109221</v>
      </c>
      <c r="BI83" s="25">
        <f t="shared" ref="BI83" si="883">$U$16*AG66</f>
        <v>-25179.459202158479</v>
      </c>
      <c r="BJ83" s="25">
        <f t="shared" ref="BJ83" si="884">$U$16*AH66</f>
        <v>-24264.688936319038</v>
      </c>
      <c r="BK83" s="25">
        <f t="shared" ref="BK83" si="885">$U$16*AI66</f>
        <v>-24648.919359555777</v>
      </c>
      <c r="BL83" s="25">
        <f t="shared" ref="BL83" si="886">$U$16*AJ66</f>
        <v>-22895.226480139663</v>
      </c>
      <c r="BM83" s="25">
        <f t="shared" ref="BM83" si="887">$U$16*AK66</f>
        <v>-22972.29891783428</v>
      </c>
      <c r="BN83" s="25">
        <f t="shared" ref="BN83" si="888">$U$16*AL66</f>
        <v>-22604.393820195801</v>
      </c>
      <c r="BO83" s="25">
        <f t="shared" ref="BO83" si="889">$U$16*AM66</f>
        <v>-22863.938620131739</v>
      </c>
      <c r="BP83" s="25">
        <f t="shared" ref="BP83" si="890">$U$16*AN66</f>
        <v>-16085.446457054217</v>
      </c>
      <c r="BQ83" s="25">
        <f t="shared" ref="BQ83" si="891">$U$16*AO66</f>
        <v>-16218.351697199583</v>
      </c>
      <c r="BR83" s="25">
        <f t="shared" ref="BR83" si="892">$U$16*AP66</f>
        <v>-15230.3821090724</v>
      </c>
      <c r="BS83" s="23"/>
      <c r="BT83" s="25">
        <f>$V$16*AE67</f>
        <v>-3945.637343163889</v>
      </c>
      <c r="BU83" s="25">
        <f t="shared" ref="BU83" si="893">$V$16*AF67</f>
        <v>-3841.2152444689259</v>
      </c>
      <c r="BV83" s="25">
        <f t="shared" ref="BV83" si="894">$V$16*AG67</f>
        <v>-4005.1837987834192</v>
      </c>
      <c r="BW83" s="25">
        <f t="shared" ref="BW83" si="895">$V$16*AH67</f>
        <v>-3893.3042278985436</v>
      </c>
      <c r="BX83" s="25">
        <f t="shared" ref="BX83" si="896">$V$16*AI67</f>
        <v>-3885.9219940879821</v>
      </c>
      <c r="BY83" s="25">
        <f t="shared" ref="BY83" si="897">$V$16*AJ67</f>
        <v>-3693.477521172355</v>
      </c>
      <c r="BZ83" s="25">
        <f t="shared" ref="BZ83" si="898">$V$16*AK67</f>
        <v>-3701.6352535814167</v>
      </c>
      <c r="CA83" s="25">
        <f t="shared" ref="CA83" si="899">$V$16*AL67</f>
        <v>-3615.5817881395551</v>
      </c>
      <c r="CB83" s="25">
        <f t="shared" ref="CB83" si="900">$V$16*AM67</f>
        <v>-3726.2030158841771</v>
      </c>
      <c r="CC83" s="25">
        <f t="shared" ref="CC83" si="901">$V$16*AN67</f>
        <v>-2582.1723987638948</v>
      </c>
      <c r="CD83" s="25">
        <f t="shared" ref="CD83" si="902">$V$16*AO67</f>
        <v>-2560.1447407672413</v>
      </c>
      <c r="CE83" s="25">
        <f t="shared" ref="CE83" si="903">$V$16*AP67</f>
        <v>-2410.8788577932114</v>
      </c>
      <c r="CF83" s="17"/>
      <c r="CG83" s="25">
        <f>$W$16*AE68</f>
        <v>5271.7518440790027</v>
      </c>
      <c r="CH83" s="25">
        <f t="shared" ref="CH83" si="904">$W$16*AF68</f>
        <v>4993.3295845783186</v>
      </c>
      <c r="CI83" s="25">
        <f t="shared" ref="CI83" si="905">$W$16*AG68</f>
        <v>5257.969134004331</v>
      </c>
      <c r="CJ83" s="25">
        <f t="shared" ref="CJ83" si="906">$W$16*AH68</f>
        <v>5066.8201295356539</v>
      </c>
      <c r="CK83" s="25">
        <f t="shared" ref="CK83" si="907">$W$16*AI68</f>
        <v>5138.866363590726</v>
      </c>
      <c r="CL83" s="25">
        <f t="shared" ref="CL83" si="908">$W$16*AJ68</f>
        <v>4794.2722373984207</v>
      </c>
      <c r="CM83" s="25">
        <f t="shared" ref="CM83" si="909">$W$16*AK68</f>
        <v>4864.581941913335</v>
      </c>
      <c r="CN83" s="25">
        <f t="shared" ref="CN83" si="910">$W$16*AL68</f>
        <v>4782.2633158183698</v>
      </c>
      <c r="CO83" s="25">
        <f t="shared" ref="CO83" si="911">$W$16*AM68</f>
        <v>4828.7196418457615</v>
      </c>
      <c r="CP83" s="25">
        <f t="shared" ref="CP83" si="912">$W$16*AN68</f>
        <v>3429.0185304432375</v>
      </c>
      <c r="CQ83" s="25">
        <f t="shared" ref="CQ83" si="913">$W$16*AO68</f>
        <v>3360.9349038180276</v>
      </c>
      <c r="CR83" s="25">
        <f t="shared" ref="CR83" si="914">$W$16*AP68</f>
        <v>3086.648168030059</v>
      </c>
      <c r="CT83" s="25">
        <f t="shared" ref="CT83" si="915">$X$16*AE69</f>
        <v>-3827.5981415009614</v>
      </c>
      <c r="CU83" s="25">
        <f t="shared" ref="CU83" si="916">$X$16*AF69</f>
        <v>-3734.85024956387</v>
      </c>
      <c r="CV83" s="25">
        <f t="shared" ref="CV83" si="917">$X$16*AG69</f>
        <v>-3901.4130720467792</v>
      </c>
      <c r="CW83" s="25">
        <f t="shared" ref="CW83" si="918">$X$16*AH69</f>
        <v>-3827.1503896039358</v>
      </c>
      <c r="CX83" s="25">
        <f t="shared" ref="CX83" si="919">$X$16*AI69</f>
        <v>-3926.1331506984297</v>
      </c>
      <c r="CY83" s="25">
        <f t="shared" ref="CY83" si="920">$X$16*AJ69</f>
        <v>-3628.6208169619549</v>
      </c>
      <c r="CZ83" s="25">
        <f t="shared" ref="CZ83" si="921">$X$16*AK69</f>
        <v>-3638.0756834552249</v>
      </c>
      <c r="DA83" s="25">
        <f t="shared" ref="DA83" si="922">$X$16*AL69</f>
        <v>-3561.1021566028189</v>
      </c>
      <c r="DB83" s="25">
        <f t="shared" ref="DB83" si="923">$X$16*AM69</f>
        <v>-3628.9179595685773</v>
      </c>
      <c r="DC83" s="25">
        <f t="shared" ref="DC83" si="924">$X$16*AN69</f>
        <v>-2758.5826342161822</v>
      </c>
      <c r="DD83" s="25">
        <f t="shared" ref="DD83" si="925">$X$16*AO69</f>
        <v>-2560.1447407672413</v>
      </c>
      <c r="DE83" s="25">
        <f t="shared" ref="DE83" si="926">$X$16*AP69</f>
        <v>-2381.0447738564276</v>
      </c>
      <c r="DF83" s="25"/>
      <c r="DG83" s="25">
        <f>$Y$16*AE70</f>
        <v>-21371.93004722863</v>
      </c>
      <c r="DH83" s="25">
        <f t="shared" ref="DH83" si="927">$Y$16*AF70</f>
        <v>-21222.323019216328</v>
      </c>
      <c r="DI83" s="25">
        <f t="shared" ref="DI83" si="928">$Y$16*AG70</f>
        <v>-21947.718937622278</v>
      </c>
      <c r="DJ83" s="25">
        <f t="shared" ref="DJ83" si="929">$Y$16*AH70</f>
        <v>-21157.794293798906</v>
      </c>
      <c r="DK83" s="25">
        <f t="shared" ref="DK83" si="930">$Y$16*AI70</f>
        <v>-21670.847122961142</v>
      </c>
      <c r="DL83" s="25">
        <f t="shared" ref="DL83" si="931">$Y$16*AJ70</f>
        <v>-20449.589423135232</v>
      </c>
      <c r="DM83" s="25">
        <f t="shared" ref="DM83" si="932">$Y$16*AK70</f>
        <v>-20422.510074444726</v>
      </c>
      <c r="DN83" s="25">
        <f t="shared" ref="DN83" si="933">$Y$16*AL70</f>
        <v>-20339.751627592141</v>
      </c>
      <c r="DO83" s="25">
        <f t="shared" ref="DO83" si="934">$Y$16*AM70</f>
        <v>-20429.369620965477</v>
      </c>
      <c r="DP83" s="25">
        <f t="shared" ref="DP83" si="935">$Y$16*AN70</f>
        <v>-15657.278208103966</v>
      </c>
      <c r="DQ83" s="25">
        <f t="shared" ref="DQ83" si="936">$Y$16*AO70</f>
        <v>-14540.949577537731</v>
      </c>
      <c r="DR83" s="25">
        <f t="shared" ref="DR83" si="937">$Y$16*AP70</f>
        <v>-13394.762489755833</v>
      </c>
      <c r="DS83" s="25"/>
      <c r="DT83" s="25">
        <f>$Z$16*AE71</f>
        <v>13834.944920837157</v>
      </c>
      <c r="DU83" s="25">
        <f t="shared" ref="DU83" si="938">$Z$16*AF71</f>
        <v>13677.388743204523</v>
      </c>
      <c r="DV83" s="25">
        <f t="shared" ref="DV83" si="939">$Z$16*AG71</f>
        <v>13890.938034075953</v>
      </c>
      <c r="DW83" s="25">
        <f t="shared" ref="DW83" si="940">$Z$16*AH71</f>
        <v>13635.801191180251</v>
      </c>
      <c r="DX83" s="25">
        <f t="shared" ref="DX83" si="941">$Z$16*AI71</f>
        <v>13674.87642038489</v>
      </c>
      <c r="DY83" s="25">
        <f t="shared" ref="DY83" si="942">$Z$16*AJ71</f>
        <v>13231.107973442955</v>
      </c>
      <c r="DZ83" s="25">
        <f t="shared" ref="DZ83" si="943">$Z$16*AK71</f>
        <v>13270.09023260799</v>
      </c>
      <c r="EA83" s="25">
        <f t="shared" ref="EA83" si="944">$Z$16*AL71</f>
        <v>13207.348235544661</v>
      </c>
      <c r="EB83" s="25">
        <f t="shared" ref="EB83" si="945">$Z$16*AM71</f>
        <v>13340.351204375796</v>
      </c>
      <c r="EC83" s="25">
        <f t="shared" ref="EC83" si="946">$Z$16*AN71</f>
        <v>9827.4613531873456</v>
      </c>
      <c r="ED83" s="25">
        <f t="shared" ref="ED83" si="947">$Z$16*AO71</f>
        <v>9282.0145484032964</v>
      </c>
      <c r="EE83" s="25">
        <f t="shared" ref="EE83" si="948">$Z$16*AP71</f>
        <v>8632.6729420429765</v>
      </c>
      <c r="EF83" s="25"/>
    </row>
    <row r="84" spans="1:136" x14ac:dyDescent="0.25">
      <c r="A84" s="17"/>
      <c r="B84" s="17"/>
      <c r="C84" s="23">
        <f t="shared" si="448"/>
        <v>20067.013092144392</v>
      </c>
      <c r="D84" s="23">
        <f t="shared" si="245"/>
        <v>15836.940920508619</v>
      </c>
      <c r="E84" s="23">
        <f t="shared" si="246"/>
        <v>19056.446864440397</v>
      </c>
      <c r="F84" s="23">
        <f t="shared" si="247"/>
        <v>18491.112814677239</v>
      </c>
      <c r="G84" s="23">
        <f t="shared" si="248"/>
        <v>19223.353437945159</v>
      </c>
      <c r="H84" s="23">
        <f t="shared" si="249"/>
        <v>14318.738885841347</v>
      </c>
      <c r="I84" s="23">
        <f t="shared" si="250"/>
        <v>15881.67064020384</v>
      </c>
      <c r="J84" s="23">
        <f t="shared" si="251"/>
        <v>14937.347533651162</v>
      </c>
      <c r="K84" s="23">
        <f t="shared" si="252"/>
        <v>15819.141766367189</v>
      </c>
      <c r="L84" s="23">
        <f t="shared" si="253"/>
        <v>11774.236673658495</v>
      </c>
      <c r="M84" s="23">
        <f t="shared" si="254"/>
        <v>11341.896011878209</v>
      </c>
      <c r="N84" s="23">
        <f t="shared" si="255"/>
        <v>10277.009915133553</v>
      </c>
      <c r="O84" s="23"/>
      <c r="P84" s="23"/>
      <c r="Q84" s="23"/>
      <c r="R84" s="17"/>
      <c r="S84" s="23"/>
      <c r="T84" s="120">
        <f>$R$17*AE63</f>
        <v>29798.122959077984</v>
      </c>
      <c r="U84" s="120">
        <f t="shared" ref="U84" si="949">$R$17*AF63</f>
        <v>30331.725008421305</v>
      </c>
      <c r="V84" s="120">
        <f t="shared" ref="V84" si="950">$R$17*AG63</f>
        <v>31724.415732157835</v>
      </c>
      <c r="W84" s="120">
        <f t="shared" ref="W84" si="951">$R$17*AH63</f>
        <v>30571.669264225977</v>
      </c>
      <c r="X84" s="120">
        <f t="shared" ref="X84" si="952">$R$17*AI63</f>
        <v>30999.696300218318</v>
      </c>
      <c r="Y84" s="120">
        <f t="shared" ref="Y84" si="953">$R$17*AJ63</f>
        <v>27908.184155331452</v>
      </c>
      <c r="Z84" s="120">
        <f t="shared" ref="Z84" si="954">$R$17*AK63</f>
        <v>28698.663750890872</v>
      </c>
      <c r="AA84" s="120">
        <f t="shared" ref="AA84" si="955">$R$17*AL63</f>
        <v>28228.854293984168</v>
      </c>
      <c r="AB84" s="120">
        <f t="shared" ref="AB84" si="956">$R$17*AM63</f>
        <v>28418.278116434012</v>
      </c>
      <c r="AC84" s="120">
        <f t="shared" ref="AC84" si="957">$R$17*AN63</f>
        <v>20554.126091414775</v>
      </c>
      <c r="AD84" s="120">
        <f t="shared" ref="AD84" si="958">$R$17*AO63</f>
        <v>20647.569541034649</v>
      </c>
      <c r="AE84" s="120">
        <f t="shared" ref="AE84" si="959">$R$17*AP63</f>
        <v>19496.664940623719</v>
      </c>
      <c r="AF84" s="23"/>
      <c r="AG84" s="119">
        <f>$S$17*AE64</f>
        <v>32036.23717937099</v>
      </c>
      <c r="AH84" s="119">
        <f t="shared" ref="AH84" si="960">$S$17*AF64</f>
        <v>30860.168643768266</v>
      </c>
      <c r="AI84" s="119">
        <f t="shared" ref="AI84" si="961">$S$17*AG64</f>
        <v>32283.944287231086</v>
      </c>
      <c r="AJ84" s="119">
        <f t="shared" ref="AJ84" si="962">$S$17*AH64</f>
        <v>31359.153897292032</v>
      </c>
      <c r="AK84" s="119">
        <f t="shared" ref="AK84" si="963">$S$17*AI64</f>
        <v>31113.674339214722</v>
      </c>
      <c r="AL84" s="119">
        <f t="shared" ref="AL84" si="964">$S$17*AJ64</f>
        <v>29296.643903105814</v>
      </c>
      <c r="AM84" s="119">
        <f t="shared" ref="AM84" si="965">$S$17*AK64</f>
        <v>29278.915585781651</v>
      </c>
      <c r="AN84" s="119">
        <f t="shared" ref="AN84" si="966">$S$17*AL64</f>
        <v>28881.637608236295</v>
      </c>
      <c r="AO84" s="119">
        <f t="shared" ref="AO84" si="967">$S$17*AM64</f>
        <v>29682.398185303209</v>
      </c>
      <c r="AP84" s="119">
        <f t="shared" ref="AP84" si="968">$S$17*AN64</f>
        <v>20989.314967582861</v>
      </c>
      <c r="AQ84" s="119">
        <f t="shared" ref="AQ84" si="969">$S$17*AO64</f>
        <v>20844.440699301165</v>
      </c>
      <c r="AR84" s="119">
        <f t="shared" ref="AR84" si="970">$S$17*AP64</f>
        <v>19496.664940623719</v>
      </c>
      <c r="AS84" s="23"/>
      <c r="AT84" s="25">
        <f>$T$17*AE65</f>
        <v>32233.108337637503</v>
      </c>
      <c r="AU84" s="25">
        <f t="shared" ref="AU84" si="971">$T$17*AF65</f>
        <v>30673.659125410515</v>
      </c>
      <c r="AV84" s="25">
        <f t="shared" ref="AV84" si="972">$T$17*AG65</f>
        <v>31993.818369785698</v>
      </c>
      <c r="AW84" s="25">
        <f t="shared" ref="AW84" si="973">$T$17*AH65</f>
        <v>31100.112899572934</v>
      </c>
      <c r="AX84" s="25">
        <f t="shared" ref="AX84" si="974">$T$17*AI65</f>
        <v>31880.435692463252</v>
      </c>
      <c r="AY84" s="25">
        <f t="shared" ref="AY84" si="975">$T$17*AJ65</f>
        <v>28737.115348032563</v>
      </c>
      <c r="AZ84" s="25">
        <f t="shared" ref="AZ84" si="976">$T$17*AK65</f>
        <v>29382.531984869289</v>
      </c>
      <c r="BA84" s="25">
        <f t="shared" ref="BA84" si="977">$T$17*AL65</f>
        <v>28881.637608236295</v>
      </c>
      <c r="BB84" s="25">
        <f t="shared" ref="BB84" si="978">$T$17*AM65</f>
        <v>29485.527027036696</v>
      </c>
      <c r="BC84" s="25">
        <f t="shared" ref="BC84" si="979">$T$17*AN65</f>
        <v>20885.698568495223</v>
      </c>
      <c r="BD84" s="25">
        <f t="shared" ref="BD84" si="980">$T$17*AO65</f>
        <v>20450.698382768136</v>
      </c>
      <c r="BE84" s="25">
        <f t="shared" ref="BE84" si="981">$T$17*AP65</f>
        <v>19020.029504820577</v>
      </c>
      <c r="BF84" s="127"/>
      <c r="BG84" s="25">
        <f>$U$17*AE66</f>
        <v>-68925.001626192854</v>
      </c>
      <c r="BH84" s="25">
        <f t="shared" ref="BH84" si="982">$U$17*AF66</f>
        <v>-69409.536892592238</v>
      </c>
      <c r="BI84" s="25">
        <f t="shared" ref="BI84" si="983">$U$17*AG66</f>
        <v>-71735.748450306623</v>
      </c>
      <c r="BJ84" s="25">
        <f t="shared" ref="BJ84" si="984">$U$17*AH66</f>
        <v>-69129.587247509509</v>
      </c>
      <c r="BK84" s="25">
        <f t="shared" ref="BK84" si="985">$U$17*AI66</f>
        <v>-70224.251623220276</v>
      </c>
      <c r="BL84" s="25">
        <f t="shared" ref="BL84" si="986">$U$17*AJ66</f>
        <v>-65228.017579952815</v>
      </c>
      <c r="BM84" s="25">
        <f t="shared" ref="BM84" si="987">$U$17*AK66</f>
        <v>-65447.595330154814</v>
      </c>
      <c r="BN84" s="25">
        <f t="shared" ref="BN84" si="988">$U$17*AL66</f>
        <v>-64399.441462913812</v>
      </c>
      <c r="BO84" s="25">
        <f t="shared" ref="BO84" si="989">$U$17*AM66</f>
        <v>-65138.879126380139</v>
      </c>
      <c r="BP84" s="25">
        <f t="shared" ref="BP84" si="990">$U$17*AN66</f>
        <v>-45827.097853443986</v>
      </c>
      <c r="BQ84" s="25">
        <f t="shared" ref="BQ84" si="991">$U$17*AO66</f>
        <v>-46205.742080798096</v>
      </c>
      <c r="BR84" s="25">
        <f t="shared" ref="BR84" si="992">$U$17*AP66</f>
        <v>-43391.037551942711</v>
      </c>
      <c r="BS84" s="23"/>
      <c r="BT84" s="25">
        <f>$V$17*AE67</f>
        <v>-11067.205479087781</v>
      </c>
      <c r="BU84" s="25">
        <f t="shared" ref="BU84" si="993">$V$17*AF67</f>
        <v>-10774.309624171716</v>
      </c>
      <c r="BV84" s="25">
        <f t="shared" ref="BV84" si="994">$V$17*AG67</f>
        <v>-11234.228649890469</v>
      </c>
      <c r="BW84" s="25">
        <f t="shared" ref="BW84" si="995">$V$17*AH67</f>
        <v>-10920.415166236085</v>
      </c>
      <c r="BX84" s="25">
        <f t="shared" ref="BX84" si="996">$V$17*AI67</f>
        <v>-10899.70857529262</v>
      </c>
      <c r="BY84" s="25">
        <f t="shared" ref="BY84" si="997">$V$17*AJ67</f>
        <v>-10359.916815474129</v>
      </c>
      <c r="BZ84" s="25">
        <f t="shared" ref="BZ84" si="998">$V$17*AK67</f>
        <v>-10382.798619594045</v>
      </c>
      <c r="CA84" s="25">
        <f t="shared" ref="CA84" si="999">$V$17*AL67</f>
        <v>-10141.425350486403</v>
      </c>
      <c r="CB84" s="25">
        <f t="shared" ref="CB84" si="1000">$V$17*AM67</f>
        <v>-10451.709279626477</v>
      </c>
      <c r="CC84" s="25">
        <f t="shared" ref="CC84" si="1001">$V$17*AN67</f>
        <v>-7242.7924905621512</v>
      </c>
      <c r="CD84" s="25">
        <f t="shared" ref="CD84" si="1002">$V$17*AO67</f>
        <v>-7181.0066252964525</v>
      </c>
      <c r="CE84" s="25">
        <f t="shared" ref="CE84" si="1003">$V$17*AP67</f>
        <v>-6762.3274477097957</v>
      </c>
      <c r="CF84" s="17"/>
      <c r="CG84" s="25">
        <f>$W$17*AE68</f>
        <v>32077.683739006046</v>
      </c>
      <c r="CH84" s="25">
        <f t="shared" ref="CH84" si="1004">$W$17*AF68</f>
        <v>30383.533207965123</v>
      </c>
      <c r="CI84" s="25">
        <f t="shared" ref="CI84" si="1005">$W$17*AG68</f>
        <v>31993.818369785698</v>
      </c>
      <c r="CJ84" s="25">
        <f t="shared" ref="CJ84" si="1006">$W$17*AH68</f>
        <v>30830.710261945074</v>
      </c>
      <c r="CK84" s="25">
        <f t="shared" ref="CK84" si="1007">$W$17*AI68</f>
        <v>31269.098937846178</v>
      </c>
      <c r="CL84" s="25">
        <f t="shared" ref="CL84" si="1008">$W$17*AJ68</f>
        <v>29172.304224200649</v>
      </c>
      <c r="CM84" s="25">
        <f t="shared" ref="CM84" si="1009">$W$17*AK68</f>
        <v>29600.126422953334</v>
      </c>
      <c r="CN84" s="25">
        <f t="shared" ref="CN84" si="1010">$W$17*AL68</f>
        <v>29099.23204632034</v>
      </c>
      <c r="CO84" s="25">
        <f t="shared" ref="CO84" si="1011">$W$17*AM68</f>
        <v>29381.910627949055</v>
      </c>
      <c r="CP84" s="25">
        <f t="shared" ref="CP84" si="1012">$W$17*AN68</f>
        <v>20864.975288677695</v>
      </c>
      <c r="CQ84" s="25">
        <f t="shared" ref="CQ84" si="1013">$W$17*AO68</f>
        <v>20450.698382768136</v>
      </c>
      <c r="CR84" s="25">
        <f t="shared" ref="CR84" si="1014">$W$17*AP68</f>
        <v>18781.711786919008</v>
      </c>
      <c r="CT84" s="25">
        <f t="shared" ref="CT84" si="1015">$X$17*AE69</f>
        <v>30575.245952235276</v>
      </c>
      <c r="CU84" s="25">
        <f t="shared" ref="CU84" si="1016">$X$17*AF69</f>
        <v>29834.366292800638</v>
      </c>
      <c r="CV84" s="25">
        <f t="shared" ref="CV84" si="1017">$X$17*AG69</f>
        <v>31164.887177084584</v>
      </c>
      <c r="CW84" s="25">
        <f t="shared" ref="CW84" si="1018">$X$17*AH69</f>
        <v>30571.669264225977</v>
      </c>
      <c r="CX84" s="25">
        <f t="shared" ref="CX84" si="1019">$X$17*AI69</f>
        <v>31362.353697025053</v>
      </c>
      <c r="CY84" s="25">
        <f t="shared" ref="CY84" si="1020">$X$17*AJ69</f>
        <v>28985.794705842898</v>
      </c>
      <c r="CZ84" s="25">
        <f t="shared" ref="CZ84" si="1021">$X$17*AK69</f>
        <v>29061.321147697607</v>
      </c>
      <c r="DA84" s="25">
        <f t="shared" ref="DA84" si="1022">$X$17*AL69</f>
        <v>28446.448732068213</v>
      </c>
      <c r="DB84" s="25">
        <f t="shared" ref="DB84" si="1023">$X$17*AM69</f>
        <v>28988.168311416026</v>
      </c>
      <c r="DC84" s="25">
        <f t="shared" ref="DC84" si="1024">$X$17*AN69</f>
        <v>22035.840598368017</v>
      </c>
      <c r="DD84" s="25">
        <f t="shared" ref="DD84" si="1025">$X$17*AO69</f>
        <v>20450.698382768136</v>
      </c>
      <c r="DE84" s="25">
        <f t="shared" ref="DE84" si="1026">$X$17*AP69</f>
        <v>19020.029504820577</v>
      </c>
      <c r="DF84" s="25"/>
      <c r="DG84" s="25">
        <f>$Y$17*AE70</f>
        <v>-10656.070788778105</v>
      </c>
      <c r="DH84" s="25">
        <f t="shared" ref="DH84" si="1027">$Y$17*AF70</f>
        <v>-10581.476539336203</v>
      </c>
      <c r="DI84" s="25">
        <f t="shared" ref="DI84" si="1028">$Y$17*AG70</f>
        <v>-10943.159842591582</v>
      </c>
      <c r="DJ84" s="25">
        <f t="shared" ref="DJ84" si="1029">$Y$17*AH70</f>
        <v>-10549.302436930004</v>
      </c>
      <c r="DK84" s="25">
        <f t="shared" ref="DK84" si="1030">$Y$17*AI70</f>
        <v>-10805.111212920481</v>
      </c>
      <c r="DL84" s="25">
        <f t="shared" ref="DL84" si="1031">$Y$17*AJ70</f>
        <v>-10196.190611368505</v>
      </c>
      <c r="DM84" s="25">
        <f t="shared" ref="DM84" si="1032">$Y$17*AK70</f>
        <v>-10182.68881457606</v>
      </c>
      <c r="DN84" s="25">
        <f t="shared" ref="DN84" si="1033">$Y$17*AL70</f>
        <v>-10141.425350486403</v>
      </c>
      <c r="DO84" s="25">
        <f t="shared" ref="DO84" si="1034">$Y$17*AM70</f>
        <v>-10186.108992966243</v>
      </c>
      <c r="DP84" s="25">
        <f t="shared" ref="DP84" si="1035">$Y$17*AN70</f>
        <v>-7806.7383047037438</v>
      </c>
      <c r="DQ84" s="25">
        <f t="shared" ref="DQ84" si="1036">$Y$17*AO70</f>
        <v>-7250.1354670299388</v>
      </c>
      <c r="DR84" s="25">
        <f t="shared" ref="DR84" si="1037">$Y$17*AP70</f>
        <v>-6678.6451656113659</v>
      </c>
      <c r="DS84" s="25"/>
      <c r="DT84" s="25">
        <f>$Z$17*AE71</f>
        <v>-46005.107181124666</v>
      </c>
      <c r="DU84" s="25">
        <f t="shared" ref="DU84" si="1038">$Z$17*AF71</f>
        <v>-45481.188301757058</v>
      </c>
      <c r="DV84" s="25">
        <f t="shared" ref="DV84" si="1039">$Z$17*AG71</f>
        <v>-46191.300128815834</v>
      </c>
      <c r="DW84" s="25">
        <f t="shared" ref="DW84" si="1040">$Z$17*AH71</f>
        <v>-45342.897921909163</v>
      </c>
      <c r="DX84" s="25">
        <f t="shared" ref="DX84" si="1041">$Z$17*AI71</f>
        <v>-45472.834117388978</v>
      </c>
      <c r="DY84" s="25">
        <f t="shared" ref="DY84" si="1042">$Z$17*AJ71</f>
        <v>-43997.178443876583</v>
      </c>
      <c r="DZ84" s="25">
        <f t="shared" ref="DZ84" si="1043">$Z$17*AK71</f>
        <v>-44126.805487663994</v>
      </c>
      <c r="EA84" s="25">
        <f t="shared" ref="EA84" si="1044">$Z$17*AL71</f>
        <v>-43918.170591307528</v>
      </c>
      <c r="EB84" s="25">
        <f t="shared" ref="EB84" si="1045">$Z$17*AM71</f>
        <v>-44360.443102798949</v>
      </c>
      <c r="EC84" s="25">
        <f t="shared" ref="EC84" si="1046">$Z$17*AN71</f>
        <v>-32679.090192170188</v>
      </c>
      <c r="ED84" s="25">
        <f t="shared" ref="ED84" si="1047">$Z$17*AO71</f>
        <v>-30865.325203637531</v>
      </c>
      <c r="EE84" s="25">
        <f t="shared" ref="EE84" si="1048">$Z$17*AP71</f>
        <v>-28706.080597410175</v>
      </c>
      <c r="EF84" s="25"/>
    </row>
    <row r="85" spans="1:136" x14ac:dyDescent="0.25">
      <c r="A85" s="17"/>
      <c r="B85" s="17"/>
      <c r="C85" s="23">
        <f t="shared" si="448"/>
        <v>9292.0023580483667</v>
      </c>
      <c r="D85" s="23">
        <f t="shared" si="245"/>
        <v>6119.0107795175081</v>
      </c>
      <c r="E85" s="23">
        <f t="shared" si="246"/>
        <v>6447.1410109960871</v>
      </c>
      <c r="F85" s="23">
        <f t="shared" si="247"/>
        <v>6821.0152879819616</v>
      </c>
      <c r="G85" s="23">
        <f t="shared" si="248"/>
        <v>5721.4376839529614</v>
      </c>
      <c r="H85" s="23">
        <f t="shared" si="249"/>
        <v>6716.2161675457901</v>
      </c>
      <c r="I85" s="23">
        <f t="shared" si="250"/>
        <v>6286.2408957280386</v>
      </c>
      <c r="J85" s="23">
        <f t="shared" si="251"/>
        <v>6430.473055256658</v>
      </c>
      <c r="K85" s="23">
        <f t="shared" si="252"/>
        <v>7380.4201711418036</v>
      </c>
      <c r="L85" s="23">
        <f t="shared" si="253"/>
        <v>4811.6845382664978</v>
      </c>
      <c r="M85" s="23">
        <f t="shared" si="254"/>
        <v>4150.8386393993278</v>
      </c>
      <c r="N85" s="23">
        <f t="shared" si="255"/>
        <v>3590.7282533464277</v>
      </c>
      <c r="O85" s="23"/>
      <c r="P85" s="23"/>
      <c r="Q85" s="23"/>
      <c r="R85" s="17"/>
      <c r="S85" s="23"/>
      <c r="T85" s="120">
        <f>$R$18*AE63</f>
        <v>-24033.447331094401</v>
      </c>
      <c r="U85" s="120">
        <f>$R$18*AF63</f>
        <v>-24463.819967863114</v>
      </c>
      <c r="V85" s="120">
        <f t="shared" ref="V85" si="1049">$R$18*AG63</f>
        <v>-25587.083980277315</v>
      </c>
      <c r="W85" s="120">
        <f t="shared" ref="W85" si="1050">$R$18*AH63</f>
        <v>-24657.345165480416</v>
      </c>
      <c r="X85" s="120">
        <f t="shared" ref="X85" si="1051">$R$18*AI63</f>
        <v>-25002.567085664232</v>
      </c>
      <c r="Y85" s="120">
        <f t="shared" ref="Y85" si="1052">$R$18*AJ63</f>
        <v>-22509.131696810593</v>
      </c>
      <c r="Z85" s="120">
        <f t="shared" ref="Z85" si="1053">$R$18*AK63</f>
        <v>-23146.686946591668</v>
      </c>
      <c r="AA85" s="120">
        <f t="shared" ref="AA85" si="1054">$R$18*AL63</f>
        <v>-22767.765735556881</v>
      </c>
      <c r="AB85" s="120">
        <f t="shared" ref="AB85" si="1055">$R$18*AM63</f>
        <v>-22920.544065465609</v>
      </c>
      <c r="AC85" s="120">
        <f t="shared" ref="AC85" si="1056">$R$18*AN63</f>
        <v>-16577.772617862076</v>
      </c>
      <c r="AD85" s="120">
        <f t="shared" ref="AD85" si="1057">$R$18*AO63</f>
        <v>-16653.138714846074</v>
      </c>
      <c r="AE85" s="120">
        <f t="shared" ref="AE85" si="1058">$R$18*AP63</f>
        <v>-15724.885444159314</v>
      </c>
      <c r="AF85" s="23"/>
      <c r="AG85" s="119">
        <f>$S$18*AE64</f>
        <v>48364.894247452095</v>
      </c>
      <c r="AH85" s="119">
        <f t="shared" ref="AH85" si="1059">$S$18*AF64</f>
        <v>46589.391399420725</v>
      </c>
      <c r="AI85" s="119">
        <f t="shared" ref="AI85" si="1060">$S$18*AG64</f>
        <v>48738.856021081061</v>
      </c>
      <c r="AJ85" s="119">
        <f t="shared" ref="AJ85" si="1061">$S$18*AH64</f>
        <v>47342.706118705399</v>
      </c>
      <c r="AK85" s="119">
        <f t="shared" ref="AK85" si="1062">$S$18*AI64</f>
        <v>46972.107262171601</v>
      </c>
      <c r="AL85" s="119">
        <f t="shared" ref="AL85" si="1063">$S$18*AJ64</f>
        <v>44228.948494967888</v>
      </c>
      <c r="AM85" s="119">
        <f t="shared" ref="AM85" si="1064">$S$18*AK64</f>
        <v>44202.184172186542</v>
      </c>
      <c r="AN85" s="119">
        <f t="shared" ref="AN85" si="1065">$S$18*AL64</f>
        <v>43602.416251152565</v>
      </c>
      <c r="AO85" s="119">
        <f t="shared" ref="AO85" si="1066">$S$18*AM64</f>
        <v>44811.319169760885</v>
      </c>
      <c r="AP85" s="119">
        <f t="shared" ref="AP85" si="1067">$S$18*AN64</f>
        <v>31687.429239888657</v>
      </c>
      <c r="AQ85" s="119">
        <f t="shared" ref="AQ85" si="1068">$S$18*AO64</f>
        <v>31468.71352039295</v>
      </c>
      <c r="AR85" s="119">
        <f t="shared" ref="AR85" si="1069">$S$18*AP64</f>
        <v>29433.985419438304</v>
      </c>
      <c r="AS85" s="23"/>
      <c r="AT85" s="25">
        <f>$T$18*AE65</f>
        <v>14443.183090778515</v>
      </c>
      <c r="AU85" s="25">
        <f t="shared" ref="AU85" si="1070">$T$18*AF65</f>
        <v>13744.416770849484</v>
      </c>
      <c r="AV85" s="25">
        <f t="shared" ref="AV85" si="1071">$T$18*AG65</f>
        <v>14335.960765793041</v>
      </c>
      <c r="AW85" s="25">
        <f t="shared" ref="AW85" si="1072">$T$18*AH65</f>
        <v>13935.50445235581</v>
      </c>
      <c r="AX85" s="25">
        <f t="shared" ref="AX85" si="1073">$T$18*AI65</f>
        <v>14285.155651041556</v>
      </c>
      <c r="AY85" s="25">
        <f t="shared" ref="AY85" si="1074">$T$18*AJ65</f>
        <v>12876.679907032409</v>
      </c>
      <c r="AZ85" s="25">
        <f t="shared" ref="AZ85" si="1075">$T$18*AK65</f>
        <v>13165.881635826976</v>
      </c>
      <c r="BA85" s="25">
        <f t="shared" ref="BA85" si="1076">$T$18*AL65</f>
        <v>12941.438212156159</v>
      </c>
      <c r="BB85" s="25">
        <f t="shared" ref="BB85" si="1077">$T$18*AM65</f>
        <v>13212.032203618457</v>
      </c>
      <c r="BC85" s="25">
        <f t="shared" ref="BC85" si="1078">$T$18*AN65</f>
        <v>9358.5752029801552</v>
      </c>
      <c r="BD85" s="25">
        <f t="shared" ref="BD85" si="1079">$T$18*AO65</f>
        <v>9163.6579997998851</v>
      </c>
      <c r="BE85" s="25">
        <f t="shared" ref="BE85" si="1080">$T$18*AP65</f>
        <v>8522.5962588710008</v>
      </c>
      <c r="BF85" s="127"/>
      <c r="BG85" s="25">
        <f>$U$18*AE66</f>
        <v>-33115.165804027951</v>
      </c>
      <c r="BH85" s="25">
        <f t="shared" ref="BH85" si="1081">$U$18*AF66</f>
        <v>-33347.961818625598</v>
      </c>
      <c r="BI85" s="25">
        <f t="shared" ref="BI85" si="1082">$U$18*AG66</f>
        <v>-34465.59518259325</v>
      </c>
      <c r="BJ85" s="25">
        <f t="shared" ref="BJ85" si="1083">$U$18*AH66</f>
        <v>-33213.459407381975</v>
      </c>
      <c r="BK85" s="25">
        <f t="shared" ref="BK85" si="1084">$U$18*AI66</f>
        <v>-33739.393269495216</v>
      </c>
      <c r="BL85" s="25">
        <f t="shared" ref="BL85" si="1085">$U$18*AJ66</f>
        <v>-31338.94183917336</v>
      </c>
      <c r="BM85" s="25">
        <f t="shared" ref="BM85" si="1086">$U$18*AK66</f>
        <v>-31444.438443210456</v>
      </c>
      <c r="BN85" s="25">
        <f t="shared" ref="BN85" si="1087">$U$18*AL66</f>
        <v>-30940.850655283171</v>
      </c>
      <c r="BO85" s="25">
        <f t="shared" ref="BO85" si="1088">$U$18*AM66</f>
        <v>-31296.115076751466</v>
      </c>
      <c r="BP85" s="25">
        <f t="shared" ref="BP85" si="1089">$U$18*AN66</f>
        <v>-22017.72808021964</v>
      </c>
      <c r="BQ85" s="25">
        <f t="shared" ref="BQ85" si="1090">$U$18*AO66</f>
        <v>-22199.64851654509</v>
      </c>
      <c r="BR85" s="25">
        <f t="shared" ref="BR85" si="1091">$U$18*AP66</f>
        <v>-20847.31765019408</v>
      </c>
      <c r="BS85" s="23"/>
      <c r="BT85" s="25">
        <f>$V$18*AE67</f>
        <v>-1086.2343109992826</v>
      </c>
      <c r="BU85" s="25">
        <f t="shared" ref="BU85" si="1092">$V$18*AF67</f>
        <v>-1057.4868979544567</v>
      </c>
      <c r="BV85" s="25">
        <f t="shared" ref="BV85" si="1093">$V$18*AG67</f>
        <v>-1102.6274555198745</v>
      </c>
      <c r="BW85" s="25">
        <f t="shared" ref="BW85" si="1094">$V$18*AH67</f>
        <v>-1071.8269997188406</v>
      </c>
      <c r="BX85" s="25">
        <f t="shared" ref="BX85" si="1095">$V$18*AI67</f>
        <v>-1069.7946700951502</v>
      </c>
      <c r="BY85" s="25">
        <f t="shared" ref="BY85" si="1096">$V$18*AJ67</f>
        <v>-1016.8146896097912</v>
      </c>
      <c r="BZ85" s="25">
        <f t="shared" ref="BZ85" si="1097">$V$18*AK67</f>
        <v>-1019.0605140665235</v>
      </c>
      <c r="CA85" s="25">
        <f t="shared" ref="CA85" si="1098">$V$18*AL67</f>
        <v>-995.36998738766079</v>
      </c>
      <c r="CB85" s="25">
        <f t="shared" ref="CB85" si="1099">$V$18*AM67</f>
        <v>-1025.8240212104249</v>
      </c>
      <c r="CC85" s="25">
        <f t="shared" ref="CC85" si="1100">$V$18*AN67</f>
        <v>-710.87229071173147</v>
      </c>
      <c r="CD85" s="25">
        <f t="shared" ref="CD85" si="1101">$V$18*AO67</f>
        <v>-704.80807450889722</v>
      </c>
      <c r="CE85" s="25">
        <f t="shared" ref="CE85" si="1102">$V$18*AP67</f>
        <v>-663.71516366930598</v>
      </c>
      <c r="CF85" s="17"/>
      <c r="CG85" s="25">
        <f>$W$18*AE68</f>
        <v>1990.2937039871354</v>
      </c>
      <c r="CH85" s="25">
        <f t="shared" ref="CH85" si="1103">$W$18*AF68</f>
        <v>1885.1783483095971</v>
      </c>
      <c r="CI85" s="25">
        <f t="shared" ref="CI85" si="1104">$W$18*AG68</f>
        <v>1985.0901887427087</v>
      </c>
      <c r="CJ85" s="25">
        <f t="shared" ref="CJ85" si="1105">$W$18*AH68</f>
        <v>1912.9239200393154</v>
      </c>
      <c r="CK85" s="25">
        <f t="shared" ref="CK85" si="1106">$W$18*AI68</f>
        <v>1940.1242075863945</v>
      </c>
      <c r="CL85" s="25">
        <f t="shared" ref="CL85" si="1107">$W$18*AJ68</f>
        <v>1810.0263691303214</v>
      </c>
      <c r="CM85" s="25">
        <f t="shared" ref="CM85" si="1108">$W$18*AK68</f>
        <v>1836.5710484635115</v>
      </c>
      <c r="CN85" s="25">
        <f t="shared" ref="CN85" si="1109">$W$18*AL68</f>
        <v>1805.4925288208055</v>
      </c>
      <c r="CO85" s="25">
        <f t="shared" ref="CO85" si="1110">$W$18*AM68</f>
        <v>1823.0316194186569</v>
      </c>
      <c r="CP85" s="25">
        <f t="shared" ref="CP85" si="1111">$W$18*AN68</f>
        <v>1294.5893877121048</v>
      </c>
      <c r="CQ85" s="25">
        <f t="shared" ref="CQ85" si="1112">$W$18*AO68</f>
        <v>1268.8851403528593</v>
      </c>
      <c r="CR85" s="25">
        <f t="shared" ref="CR85" si="1113">$W$18*AP68</f>
        <v>1165.3311075621996</v>
      </c>
      <c r="CT85" s="25">
        <f t="shared" ref="CT85" si="1114">$X$18*AE69</f>
        <v>-6955.361060158074</v>
      </c>
      <c r="CU85" s="25">
        <f t="shared" ref="CU85" si="1115">$X$18*AF69</f>
        <v>-6786.8232324805786</v>
      </c>
      <c r="CV85" s="25">
        <f t="shared" ref="CV85" si="1116">$X$18*AG69</f>
        <v>-7089.4946537581918</v>
      </c>
      <c r="CW85" s="25">
        <f t="shared" ref="CW85" si="1117">$X$18*AH69</f>
        <v>-6954.5474229908341</v>
      </c>
      <c r="CX85" s="25">
        <f t="shared" ref="CX85" si="1118">$X$18*AI69</f>
        <v>-7134.4150101021605</v>
      </c>
      <c r="CY85" s="25">
        <f t="shared" ref="CY85" si="1119">$X$18*AJ69</f>
        <v>-6593.7872784312567</v>
      </c>
      <c r="CZ85" s="25">
        <f t="shared" ref="CZ85" si="1120">$X$18*AK69</f>
        <v>-6610.9682905974123</v>
      </c>
      <c r="DA85" s="25">
        <f t="shared" ref="DA85" si="1121">$X$18*AL69</f>
        <v>-6471.095019804593</v>
      </c>
      <c r="DB85" s="25">
        <f t="shared" ref="DB85" si="1122">$X$18*AM69</f>
        <v>-6594.3272343093322</v>
      </c>
      <c r="DC85" s="25">
        <f t="shared" ref="DC85" si="1123">$X$18*AN69</f>
        <v>-5012.7880529619852</v>
      </c>
      <c r="DD85" s="25">
        <f t="shared" ref="DD85" si="1124">$X$18*AO69</f>
        <v>-4652.1945042324096</v>
      </c>
      <c r="DE85" s="25">
        <f t="shared" ref="DE85" si="1125">$X$18*AP69</f>
        <v>-4326.7410763449716</v>
      </c>
      <c r="DF85" s="25"/>
      <c r="DG85" s="25">
        <f>$Y$18*AE70</f>
        <v>-3974.6933593991494</v>
      </c>
      <c r="DH85" s="25">
        <f t="shared" ref="DH85" si="1126">$Y$18*AF70</f>
        <v>-3946.8698516744903</v>
      </c>
      <c r="DI85" s="25">
        <f t="shared" ref="DI85" si="1127">$Y$18*AG70</f>
        <v>-4081.7770094956086</v>
      </c>
      <c r="DJ85" s="25">
        <f t="shared" ref="DJ85" si="1128">$Y$18*AH70</f>
        <v>-3934.8689750180383</v>
      </c>
      <c r="DK85" s="25">
        <f t="shared" ref="DK85" si="1129">$Y$18*AI70</f>
        <v>-4030.2851432623524</v>
      </c>
      <c r="DL85" s="25">
        <f t="shared" ref="DL85" si="1130">$Y$18*AJ70</f>
        <v>-3803.1589614488116</v>
      </c>
      <c r="DM85" s="25">
        <f t="shared" ref="DM85" si="1131">$Y$18*AK70</f>
        <v>-3798.1228179101067</v>
      </c>
      <c r="DN85" s="25">
        <f t="shared" ref="DN85" si="1132">$Y$18*AL70</f>
        <v>-3782.7316272964249</v>
      </c>
      <c r="DO85" s="25">
        <f t="shared" ref="DO85" si="1133">$Y$18*AM70</f>
        <v>-3799.3985376950895</v>
      </c>
      <c r="DP85" s="25">
        <f t="shared" ref="DP85" si="1134">$Y$18*AN70</f>
        <v>-2911.8979700238065</v>
      </c>
      <c r="DQ85" s="25">
        <f t="shared" ref="DQ85" si="1135">$Y$18*AO70</f>
        <v>-2704.2862108137801</v>
      </c>
      <c r="DR85" s="25">
        <f t="shared" ref="DR85" si="1136">$Y$18*AP70</f>
        <v>-2491.1214570284042</v>
      </c>
      <c r="DS85" s="25"/>
      <c r="DT85" s="25">
        <f>$Z$18*AE71</f>
        <v>13658.533181509483</v>
      </c>
      <c r="DU85" s="25">
        <f t="shared" ref="DU85" si="1137">$Z$18*AF71</f>
        <v>13502.986029535936</v>
      </c>
      <c r="DV85" s="25">
        <f t="shared" ref="DV85" si="1138">$Z$18*AG71</f>
        <v>13713.812317023514</v>
      </c>
      <c r="DW85" s="25">
        <f t="shared" ref="DW85" si="1139">$Z$18*AH71</f>
        <v>13461.928767471542</v>
      </c>
      <c r="DX85" s="25">
        <f t="shared" ref="DX85" si="1140">$Z$18*AI71</f>
        <v>13500.505741772524</v>
      </c>
      <c r="DY85" s="25">
        <f t="shared" ref="DY85" si="1141">$Z$18*AJ71</f>
        <v>13062.395861888985</v>
      </c>
      <c r="DZ85" s="25">
        <f t="shared" ref="DZ85" si="1142">$Z$18*AK71</f>
        <v>13100.881051627175</v>
      </c>
      <c r="EA85" s="25">
        <f t="shared" ref="EA85" si="1143">$Z$18*AL71</f>
        <v>13038.939088455862</v>
      </c>
      <c r="EB85" s="25">
        <f t="shared" ref="EB85" si="1144">$Z$18*AM71</f>
        <v>13170.246113775727</v>
      </c>
      <c r="EC85" s="25">
        <f t="shared" ref="EC85" si="1145">$Z$18*AN71</f>
        <v>9702.14971946482</v>
      </c>
      <c r="ED85" s="25">
        <f t="shared" ref="ED85" si="1146">$Z$18*AO71</f>
        <v>9163.6579997998851</v>
      </c>
      <c r="EE85" s="25">
        <f t="shared" ref="EE85" si="1147">$Z$18*AP71</f>
        <v>8522.5962588710008</v>
      </c>
      <c r="EF85" s="25"/>
    </row>
    <row r="86" spans="1:136" x14ac:dyDescent="0.25">
      <c r="A86" s="17"/>
      <c r="B86" s="17"/>
      <c r="C86" s="23">
        <f t="shared" si="448"/>
        <v>433935.22082224966</v>
      </c>
      <c r="D86" s="23">
        <f t="shared" si="245"/>
        <v>406513.92458853556</v>
      </c>
      <c r="E86" s="23">
        <f t="shared" si="246"/>
        <v>425340.11782000714</v>
      </c>
      <c r="F86" s="23">
        <f t="shared" si="247"/>
        <v>404736.64439636096</v>
      </c>
      <c r="G86" s="23">
        <f t="shared" si="248"/>
        <v>392097.21457892808</v>
      </c>
      <c r="H86" s="23">
        <f t="shared" si="249"/>
        <v>361267.98807898886</v>
      </c>
      <c r="I86" s="23">
        <f t="shared" si="250"/>
        <v>376317.61128579284</v>
      </c>
      <c r="J86" s="23">
        <f t="shared" si="251"/>
        <v>372939.1246696281</v>
      </c>
      <c r="K86" s="23">
        <f t="shared" si="252"/>
        <v>381860.6111402316</v>
      </c>
      <c r="L86" s="23">
        <f t="shared" si="253"/>
        <v>223720.58150455242</v>
      </c>
      <c r="M86" s="23">
        <f t="shared" si="254"/>
        <v>261231.69799904939</v>
      </c>
      <c r="N86" s="23">
        <f t="shared" si="255"/>
        <v>245845.39476737153</v>
      </c>
      <c r="O86" s="23"/>
      <c r="P86" s="23"/>
      <c r="Q86" s="23"/>
      <c r="R86" s="17"/>
      <c r="S86" s="23"/>
      <c r="T86" s="120">
        <f>$R$19*AE63</f>
        <v>177365.68537779321</v>
      </c>
      <c r="U86" s="120">
        <f>$R$19*AF63</f>
        <v>180541.81473771119</v>
      </c>
      <c r="V86" s="120">
        <f t="shared" ref="V86" si="1148">$R$19*AG63</f>
        <v>188831.44912421444</v>
      </c>
      <c r="W86" s="120">
        <f t="shared" ref="W86" si="1149">$R$19*AH63</f>
        <v>181970.02138823428</v>
      </c>
      <c r="X86" s="120">
        <f t="shared" ref="X86" si="1150">$R$19*AI63</f>
        <v>184517.74255521063</v>
      </c>
      <c r="Y86" s="120">
        <f t="shared" ref="Y86" si="1151">$R$19*AJ63</f>
        <v>166116.30931108803</v>
      </c>
      <c r="Z86" s="120">
        <f t="shared" ref="Z86" si="1152">$R$19*AK63</f>
        <v>170821.43639027019</v>
      </c>
      <c r="AA86" s="120">
        <f t="shared" ref="AA86" si="1153">$R$19*AL63</f>
        <v>168025.01607763302</v>
      </c>
      <c r="AB86" s="120">
        <f t="shared" ref="AB86" si="1154">$R$19*AM63</f>
        <v>169152.51280425023</v>
      </c>
      <c r="AC86" s="120">
        <f t="shared" ref="AC86" si="1155">$R$19*AN63</f>
        <v>122343.16458630274</v>
      </c>
      <c r="AD86" s="120">
        <f t="shared" ref="AD86" si="1156">$R$19*AO63</f>
        <v>122899.36275719608</v>
      </c>
      <c r="AE86" s="120">
        <f t="shared" ref="AE86" si="1157">$R$19*AP63</f>
        <v>116048.89826529923</v>
      </c>
      <c r="AF86" s="23"/>
      <c r="AG86" s="119">
        <f>$S$19*AE64</f>
        <v>385471.60930774774</v>
      </c>
      <c r="AH86" s="119">
        <f t="shared" ref="AH86" si="1158">$S$19*AF64</f>
        <v>371320.72671386722</v>
      </c>
      <c r="AI86" s="119">
        <f t="shared" ref="AI86" si="1159">$S$19*AG64</f>
        <v>388452.11094934767</v>
      </c>
      <c r="AJ86" s="119">
        <f t="shared" ref="AJ86" si="1160">$S$19*AH64</f>
        <v>377324.69801735407</v>
      </c>
      <c r="AK86" s="119">
        <f t="shared" ref="AK86" si="1161">$S$19*AI64</f>
        <v>374370.99906156195</v>
      </c>
      <c r="AL86" s="119">
        <f t="shared" ref="AL86" si="1162">$S$19*AJ64</f>
        <v>352507.83072358143</v>
      </c>
      <c r="AM86" s="119">
        <f t="shared" ref="AM86" si="1163">$S$19*AK64</f>
        <v>352294.51718831819</v>
      </c>
      <c r="AN86" s="119">
        <f t="shared" ref="AN86" si="1164">$S$19*AL64</f>
        <v>347514.32466790738</v>
      </c>
      <c r="AO86" s="119">
        <f t="shared" ref="AO86" si="1165">$S$19*AM64</f>
        <v>357149.36596766853</v>
      </c>
      <c r="AP86" s="119">
        <f t="shared" ref="AP86" si="1166">$S$19*AN64</f>
        <v>252551.0400463398</v>
      </c>
      <c r="AQ86" s="119">
        <f t="shared" ref="AQ86" si="1167">$S$19*AO64</f>
        <v>250807.86037673152</v>
      </c>
      <c r="AR86" s="119">
        <f t="shared" ref="AR86" si="1168">$S$19*AP64</f>
        <v>234590.93428224296</v>
      </c>
      <c r="AS86" s="23"/>
      <c r="AT86" s="25">
        <f>$T$19*AE65</f>
        <v>400283.68029471271</v>
      </c>
      <c r="AU86" s="25">
        <f t="shared" ref="AU86" si="1169">$T$19*AF65</f>
        <v>380917.81388914399</v>
      </c>
      <c r="AV86" s="25">
        <f t="shared" ref="AV86" si="1170">$T$19*AG65</f>
        <v>397312.08140372147</v>
      </c>
      <c r="AW86" s="25">
        <f t="shared" ref="AW86" si="1171">$T$19*AH65</f>
        <v>386213.68806948117</v>
      </c>
      <c r="AX86" s="25">
        <f t="shared" ref="AX86" si="1172">$T$19*AI65</f>
        <v>395904.04979582026</v>
      </c>
      <c r="AY86" s="25">
        <f t="shared" ref="AY86" si="1173">$T$19*AJ65</f>
        <v>356869.03577749245</v>
      </c>
      <c r="AZ86" s="25">
        <f t="shared" ref="AZ86" si="1174">$T$19*AK65</f>
        <v>364884.07869579439</v>
      </c>
      <c r="BA86" s="25">
        <f t="shared" ref="BA86" si="1175">$T$19*AL65</f>
        <v>358663.77122754243</v>
      </c>
      <c r="BB86" s="25">
        <f t="shared" ref="BB86" si="1176">$T$19*AM65</f>
        <v>366163.11247990944</v>
      </c>
      <c r="BC86" s="25">
        <f t="shared" ref="BC86" si="1177">$T$19*AN65</f>
        <v>259366.99002005195</v>
      </c>
      <c r="BD86" s="25">
        <f t="shared" ref="BD86" si="1178">$T$19*AO65</f>
        <v>253964.98306968895</v>
      </c>
      <c r="BE86" s="25">
        <f t="shared" ref="BE86" si="1179">$T$19*AP65</f>
        <v>236198.3625579692</v>
      </c>
      <c r="BF86" s="127"/>
      <c r="BG86" s="25">
        <f>$U$19*AE66</f>
        <v>7799.8084731730078</v>
      </c>
      <c r="BH86" s="25">
        <f t="shared" ref="BH86" si="1180">$U$19*AF66</f>
        <v>7854.6402785737464</v>
      </c>
      <c r="BI86" s="25">
        <f t="shared" ref="BI86" si="1181">$U$19*AG66</f>
        <v>8117.8829944267791</v>
      </c>
      <c r="BJ86" s="25">
        <f t="shared" ref="BJ86" si="1182">$U$19*AH66</f>
        <v>7822.9601398394698</v>
      </c>
      <c r="BK86" s="25">
        <f t="shared" ref="BK86" si="1183">$U$19*AI66</f>
        <v>7946.8364150879688</v>
      </c>
      <c r="BL86" s="25">
        <f t="shared" ref="BL86" si="1184">$U$19*AJ66</f>
        <v>7381.444065357161</v>
      </c>
      <c r="BM86" s="25">
        <f t="shared" ref="BM86" si="1185">$U$19*AK66</f>
        <v>7406.2922968571647</v>
      </c>
      <c r="BN86" s="25">
        <f t="shared" ref="BN86" si="1186">$U$19*AL66</f>
        <v>7287.6793230159192</v>
      </c>
      <c r="BO86" s="25">
        <f t="shared" ref="BO86" si="1187">$U$19*AM66</f>
        <v>7371.3568277937529</v>
      </c>
      <c r="BP86" s="25">
        <f t="shared" ref="BP86" si="1188">$U$19*AN66</f>
        <v>5185.9641306469803</v>
      </c>
      <c r="BQ86" s="25">
        <f t="shared" ref="BQ86" si="1189">$U$19*AO66</f>
        <v>5228.8129138628565</v>
      </c>
      <c r="BR86" s="25">
        <f t="shared" ref="BR86" si="1190">$U$19*AP66</f>
        <v>4910.2905240817063</v>
      </c>
      <c r="BS86" s="23"/>
      <c r="BT86" s="25">
        <f>$V$19*AE67</f>
        <v>78098.522971608414</v>
      </c>
      <c r="BU86" s="25">
        <f t="shared" ref="BU86" si="1191">$V$19*AF67</f>
        <v>76031.629599413005</v>
      </c>
      <c r="BV86" s="25">
        <f t="shared" ref="BV86" si="1192">$V$19*AG67</f>
        <v>79277.164044675374</v>
      </c>
      <c r="BW86" s="25">
        <f t="shared" ref="BW86" si="1193">$V$19*AH67</f>
        <v>77062.660156743368</v>
      </c>
      <c r="BX86" s="25">
        <f t="shared" ref="BX86" si="1194">$V$19*AI67</f>
        <v>76916.538882360444</v>
      </c>
      <c r="BY86" s="25">
        <f t="shared" ref="BY86" si="1195">$V$19*AJ67</f>
        <v>73107.362371295603</v>
      </c>
      <c r="BZ86" s="25">
        <f t="shared" ref="BZ86" si="1196">$V$19*AK67</f>
        <v>73268.833585331318</v>
      </c>
      <c r="CA86" s="25">
        <f t="shared" ref="CA86" si="1197">$V$19*AL67</f>
        <v>71565.522316939721</v>
      </c>
      <c r="CB86" s="25">
        <f t="shared" ref="CB86" si="1198">$V$19*AM67</f>
        <v>73755.119014448996</v>
      </c>
      <c r="CC86" s="25">
        <f t="shared" ref="CC86" si="1199">$V$19*AN67</f>
        <v>51110.589459244875</v>
      </c>
      <c r="CD86" s="25">
        <f t="shared" ref="CD86" si="1200">$V$19*AO67</f>
        <v>50674.581938928051</v>
      </c>
      <c r="CE86" s="25">
        <f t="shared" ref="CE86" si="1201">$V$19*AP67</f>
        <v>47720.066869132781</v>
      </c>
      <c r="CF86" s="17"/>
      <c r="CG86" s="25">
        <f>$W$19*AE68</f>
        <v>280712.71914365154</v>
      </c>
      <c r="CH86" s="25">
        <f t="shared" ref="CH86" si="1202">$W$19*AF68</f>
        <v>265887.15985213476</v>
      </c>
      <c r="CI86" s="25">
        <f t="shared" ref="CI86" si="1203">$W$19*AG68</f>
        <v>279978.81092174328</v>
      </c>
      <c r="CJ86" s="25">
        <f t="shared" ref="CJ86" si="1204">$W$19*AH68</f>
        <v>269800.41891979985</v>
      </c>
      <c r="CK86" s="25">
        <f t="shared" ref="CK86" si="1205">$W$19*AI68</f>
        <v>273636.77064192697</v>
      </c>
      <c r="CL86" s="25">
        <f t="shared" ref="CL86" si="1206">$W$19*AJ68</f>
        <v>255287.66070174309</v>
      </c>
      <c r="CM86" s="25">
        <f t="shared" ref="CM86" si="1207">$W$19*AK68</f>
        <v>259031.54488300171</v>
      </c>
      <c r="CN86" s="25">
        <f t="shared" ref="CN86" si="1208">$W$19*AL68</f>
        <v>254648.20400301681</v>
      </c>
      <c r="CO86" s="25">
        <f t="shared" ref="CO86" si="1209">$W$19*AM68</f>
        <v>257121.93227898263</v>
      </c>
      <c r="CP86" s="25">
        <f t="shared" ref="CP86" si="1210">$W$19*AN68</f>
        <v>182589.98984479974</v>
      </c>
      <c r="CQ86" s="25">
        <f t="shared" ref="CQ86" si="1211">$W$19*AO68</f>
        <v>178964.64090494221</v>
      </c>
      <c r="CR86" s="25">
        <f t="shared" ref="CR86" si="1212">$W$19*AP68</f>
        <v>164359.29192316963</v>
      </c>
      <c r="CT86" s="25">
        <f t="shared" ref="CT86" si="1213">$X$19*AE69</f>
        <v>-815382.96815796278</v>
      </c>
      <c r="CU86" s="25">
        <f t="shared" ref="CU86" si="1214">$X$19*AF69</f>
        <v>-795625.13344744546</v>
      </c>
      <c r="CV86" s="25">
        <f t="shared" ref="CV86" si="1215">$X$19*AG69</f>
        <v>-831107.56487312913</v>
      </c>
      <c r="CW86" s="25">
        <f t="shared" ref="CW86" si="1216">$X$19*AH69</f>
        <v>-815287.58477201208</v>
      </c>
      <c r="CX86" s="25">
        <f t="shared" ref="CX86" si="1217">$X$19*AI69</f>
        <v>-836373.61693996831</v>
      </c>
      <c r="CY86" s="25">
        <f t="shared" ref="CY86" si="1218">$X$19*AJ69</f>
        <v>-772995.36228063237</v>
      </c>
      <c r="CZ86" s="25">
        <f t="shared" ref="CZ86" si="1219">$X$19*AK69</f>
        <v>-775009.50713592174</v>
      </c>
      <c r="DA86" s="25">
        <f t="shared" ref="DA86" si="1220">$X$19*AL69</f>
        <v>-758612.04311952181</v>
      </c>
      <c r="DB86" s="25">
        <f t="shared" ref="DB86" si="1221">$X$19*AM69</f>
        <v>-773058.66177331598</v>
      </c>
      <c r="DC86" s="25">
        <f t="shared" ref="DC86" si="1222">$X$19*AN69</f>
        <v>-587653.46126805188</v>
      </c>
      <c r="DD86" s="25">
        <f t="shared" ref="DD86" si="1223">$X$19*AO69</f>
        <v>-545380.7689493224</v>
      </c>
      <c r="DE86" s="25">
        <f t="shared" ref="DE86" si="1224">$X$19*AP69</f>
        <v>-507227.5832652406</v>
      </c>
      <c r="DF86" s="25"/>
      <c r="DG86" s="25">
        <f>$Y$19*AE70</f>
        <v>-208897.46568869308</v>
      </c>
      <c r="DH86" s="25">
        <f t="shared" ref="DH86" si="1225">$Y$19*AF70</f>
        <v>-207435.14904569805</v>
      </c>
      <c r="DI86" s="25">
        <f t="shared" ref="DI86" si="1226">$Y$19*AG70</f>
        <v>-214525.44779929961</v>
      </c>
      <c r="DJ86" s="25">
        <f t="shared" ref="DJ86" si="1227">$Y$19*AH70</f>
        <v>-206804.42046039799</v>
      </c>
      <c r="DK86" s="25">
        <f t="shared" ref="DK86" si="1228">$Y$19*AI70</f>
        <v>-211819.19617506501</v>
      </c>
      <c r="DL86" s="25">
        <f t="shared" ref="DL86" si="1229">$Y$19*AJ70</f>
        <v>-199882.15362052433</v>
      </c>
      <c r="DM86" s="25">
        <f t="shared" ref="DM86" si="1230">$Y$19*AK70</f>
        <v>-199617.46964947227</v>
      </c>
      <c r="DN86" s="25">
        <f t="shared" ref="DN86" si="1231">$Y$19*AL70</f>
        <v>-198808.55675421038</v>
      </c>
      <c r="DO86" s="25">
        <f t="shared" ref="DO86" si="1232">$Y$19*AM70</f>
        <v>-199684.51749591346</v>
      </c>
      <c r="DP86" s="25">
        <f t="shared" ref="DP86" si="1233">$Y$19*AN70</f>
        <v>-153040.26028663942</v>
      </c>
      <c r="DQ86" s="25">
        <f t="shared" ref="DQ86" si="1234">$Y$19*AO70</f>
        <v>-142128.83481941751</v>
      </c>
      <c r="DR86" s="25">
        <f t="shared" ref="DR86" si="1235">$Y$19*AP70</f>
        <v>-130925.56130534428</v>
      </c>
      <c r="DS86" s="25"/>
      <c r="DT86" s="25">
        <f>$Z$19*AE71</f>
        <v>128483.62910021863</v>
      </c>
      <c r="DU86" s="25">
        <f t="shared" ref="DU86" si="1236">$Z$19*AF71</f>
        <v>127020.42201083511</v>
      </c>
      <c r="DV86" s="25">
        <f t="shared" ref="DV86" si="1237">$Z$19*AG71</f>
        <v>129003.63105430697</v>
      </c>
      <c r="DW86" s="25">
        <f t="shared" ref="DW86" si="1238">$Z$19*AH71</f>
        <v>126634.20293731897</v>
      </c>
      <c r="DX86" s="25">
        <f t="shared" ref="DX86" si="1239">$Z$19*AI71</f>
        <v>126997.09034199329</v>
      </c>
      <c r="DY86" s="25">
        <f t="shared" ref="DY86" si="1240">$Z$19*AJ71</f>
        <v>122875.86102958795</v>
      </c>
      <c r="DZ86" s="25">
        <f t="shared" ref="DZ86" si="1241">$Z$19*AK71</f>
        <v>123237.88503161381</v>
      </c>
      <c r="EA86" s="25">
        <f t="shared" ref="EA86" si="1242">$Z$19*AL71</f>
        <v>122655.20692730488</v>
      </c>
      <c r="EB86" s="25">
        <f t="shared" ref="EB86" si="1243">$Z$19*AM71</f>
        <v>123890.39103640745</v>
      </c>
      <c r="EC86" s="25">
        <f t="shared" ref="EC86" si="1244">$Z$19*AN71</f>
        <v>91266.564971857588</v>
      </c>
      <c r="ED86" s="25">
        <f t="shared" ref="ED86" si="1245">$Z$19*AO71</f>
        <v>86201.059806439662</v>
      </c>
      <c r="EE86" s="25">
        <f t="shared" ref="EE86" si="1246">$Z$19*AP71</f>
        <v>80170.694916060966</v>
      </c>
      <c r="EF86" s="25"/>
    </row>
    <row r="87" spans="1:136" x14ac:dyDescent="0.25">
      <c r="A87" s="17"/>
      <c r="B87" s="17"/>
      <c r="C87" s="23">
        <f t="shared" si="448"/>
        <v>49578.676313179029</v>
      </c>
      <c r="D87" s="23">
        <f t="shared" si="245"/>
        <v>36959.414027683983</v>
      </c>
      <c r="E87" s="23">
        <f t="shared" si="246"/>
        <v>40279.777288935868</v>
      </c>
      <c r="F87" s="23">
        <f t="shared" si="247"/>
        <v>38957.620010932464</v>
      </c>
      <c r="G87" s="23">
        <f t="shared" si="248"/>
        <v>33688.15639217737</v>
      </c>
      <c r="H87" s="23">
        <f t="shared" si="249"/>
        <v>30822.953718938181</v>
      </c>
      <c r="I87" s="23">
        <f t="shared" si="250"/>
        <v>33895.635830977866</v>
      </c>
      <c r="J87" s="23">
        <f t="shared" si="251"/>
        <v>33408.266111922778</v>
      </c>
      <c r="K87" s="23">
        <f t="shared" si="252"/>
        <v>36689.113270171023</v>
      </c>
      <c r="L87" s="23">
        <f t="shared" si="253"/>
        <v>12977.380451968598</v>
      </c>
      <c r="M87" s="23">
        <f t="shared" si="254"/>
        <v>21958.027328375862</v>
      </c>
      <c r="N87" s="23">
        <f t="shared" si="255"/>
        <v>20583.563450323978</v>
      </c>
      <c r="O87" s="23"/>
      <c r="P87" s="23"/>
      <c r="Q87" s="23"/>
      <c r="R87" s="17"/>
      <c r="S87" s="23"/>
      <c r="T87" s="120">
        <f>$R$20*AE63</f>
        <v>-882.25622120584455</v>
      </c>
      <c r="U87" s="120">
        <f>$R$20*AF63</f>
        <v>-898.05499243475219</v>
      </c>
      <c r="V87" s="120">
        <f t="shared" ref="V87" si="1247">$R$20*AG63</f>
        <v>-939.2894707580889</v>
      </c>
      <c r="W87" s="120">
        <f t="shared" ref="W87" si="1248">$R$20*AH63</f>
        <v>-905.1592087881445</v>
      </c>
      <c r="X87" s="120">
        <f t="shared" ref="X87" si="1249">$R$20*AI63</f>
        <v>-917.83213841754241</v>
      </c>
      <c r="Y87" s="120">
        <f t="shared" ref="Y87" si="1250">$R$20*AJ63</f>
        <v>-826.29933192145643</v>
      </c>
      <c r="Z87" s="120">
        <f t="shared" ref="Z87" si="1251">$R$20*AK63</f>
        <v>-849.70367661378259</v>
      </c>
      <c r="AA87" s="120">
        <f t="shared" ref="AA87" si="1252">$R$20*AL63</f>
        <v>-835.7936623250805</v>
      </c>
      <c r="AB87" s="120">
        <f t="shared" ref="AB87" si="1253">$R$20*AM63</f>
        <v>-841.4020808832048</v>
      </c>
      <c r="AC87" s="120">
        <f t="shared" ref="AC87" si="1254">$R$20*AN63</f>
        <v>-608.56201044957231</v>
      </c>
      <c r="AD87" s="120">
        <f t="shared" ref="AD87" si="1255">$R$20*AO63</f>
        <v>-611.32866339852774</v>
      </c>
      <c r="AE87" s="120">
        <f t="shared" ref="AE87" si="1256">$R$20*AP63</f>
        <v>-577.2529350339787</v>
      </c>
      <c r="AF87" s="23"/>
      <c r="AG87" s="119">
        <f>$S$20*AE64</f>
        <v>162917.48641322571</v>
      </c>
      <c r="AH87" s="119">
        <f t="shared" ref="AH87" si="1257">$S$20*AF64</f>
        <v>156936.69258287357</v>
      </c>
      <c r="AI87" s="119">
        <f t="shared" ref="AI87" si="1258">$S$20*AG64</f>
        <v>164177.17927769368</v>
      </c>
      <c r="AJ87" s="119">
        <f t="shared" ref="AJ87" si="1259">$S$20*AH64</f>
        <v>159474.23851269664</v>
      </c>
      <c r="AK87" s="119">
        <f t="shared" ref="AK87" si="1260">$S$20*AI64</f>
        <v>158225.87365811446</v>
      </c>
      <c r="AL87" s="119">
        <f t="shared" ref="AL87" si="1261">$S$20*AJ64</f>
        <v>148985.52405869868</v>
      </c>
      <c r="AM87" s="119">
        <f t="shared" ref="AM87" si="1262">$S$20*AK64</f>
        <v>148895.36824918154</v>
      </c>
      <c r="AN87" s="119">
        <f t="shared" ref="AN87" si="1263">$S$20*AL64</f>
        <v>146875.04578913006</v>
      </c>
      <c r="AO87" s="119">
        <f t="shared" ref="AO87" si="1264">$S$20*AM64</f>
        <v>150947.24377243602</v>
      </c>
      <c r="AP87" s="119">
        <f t="shared" ref="AP87" si="1265">$S$20*AN64</f>
        <v>106739.32824595338</v>
      </c>
      <c r="AQ87" s="119">
        <f t="shared" ref="AQ87" si="1266">$S$20*AO64</f>
        <v>106002.58280664793</v>
      </c>
      <c r="AR87" s="119">
        <f t="shared" ref="AR87" si="1267">$S$20*AP64</f>
        <v>99148.586888744088</v>
      </c>
      <c r="AS87" s="23"/>
      <c r="AT87" s="25">
        <f>$T$20*AE65</f>
        <v>123478.10830850854</v>
      </c>
      <c r="AU87" s="25">
        <f t="shared" ref="AU87" si="1268">$T$20*AF65</f>
        <v>117504.19363940605</v>
      </c>
      <c r="AV87" s="25">
        <f t="shared" ref="AV87" si="1269">$T$20*AG65</f>
        <v>122561.43988615091</v>
      </c>
      <c r="AW87" s="25">
        <f t="shared" ref="AW87" si="1270">$T$20*AH65</f>
        <v>119137.84636575863</v>
      </c>
      <c r="AX87" s="25">
        <f t="shared" ref="AX87" si="1271">$T$20*AI65</f>
        <v>122127.09522524886</v>
      </c>
      <c r="AY87" s="25">
        <f t="shared" ref="AY87" si="1272">$T$20*AJ65</f>
        <v>110085.71076203398</v>
      </c>
      <c r="AZ87" s="25">
        <f t="shared" ref="AZ87" si="1273">$T$20*AK65</f>
        <v>112558.16314089381</v>
      </c>
      <c r="BA87" s="25">
        <f t="shared" ref="BA87" si="1274">$T$20*AL65</f>
        <v>110639.34447031614</v>
      </c>
      <c r="BB87" s="25">
        <f t="shared" ref="BB87" si="1275">$T$20*AM65</f>
        <v>112952.71500473427</v>
      </c>
      <c r="BC87" s="25">
        <f t="shared" ref="BC87" si="1276">$T$20*AN65</f>
        <v>80008.621040378843</v>
      </c>
      <c r="BD87" s="25">
        <f t="shared" ref="BD87" si="1277">$T$20*AO65</f>
        <v>78342.22884869836</v>
      </c>
      <c r="BE87" s="25">
        <f t="shared" ref="BE87" si="1278">$T$20*AP65</f>
        <v>72861.643953987921</v>
      </c>
      <c r="BF87" s="127"/>
      <c r="BG87" s="25">
        <f>$U$20*AE66</f>
        <v>-79621.437476846695</v>
      </c>
      <c r="BH87" s="25">
        <f t="shared" ref="BH87" si="1279">$U$20*AF66</f>
        <v>-80181.167524125864</v>
      </c>
      <c r="BI87" s="25">
        <f t="shared" ref="BI87" si="1280">$U$20*AG66</f>
        <v>-82868.382667115264</v>
      </c>
      <c r="BJ87" s="25">
        <f t="shared" ref="BJ87" si="1281">$U$20*AH66</f>
        <v>-79857.772636396912</v>
      </c>
      <c r="BK87" s="25">
        <f t="shared" ref="BK87" si="1282">$U$20*AI66</f>
        <v>-81122.317418295977</v>
      </c>
      <c r="BL87" s="25">
        <f t="shared" ref="BL87" si="1283">$U$20*AJ66</f>
        <v>-75350.720361930609</v>
      </c>
      <c r="BM87" s="25">
        <f t="shared" ref="BM87" si="1284">$U$20*AK66</f>
        <v>-75604.374271201916</v>
      </c>
      <c r="BN87" s="25">
        <f t="shared" ref="BN87" si="1285">$U$20*AL66</f>
        <v>-74393.557939861712</v>
      </c>
      <c r="BO87" s="25">
        <f t="shared" ref="BO87" si="1286">$U$20*AM66</f>
        <v>-75247.748557208557</v>
      </c>
      <c r="BP87" s="25">
        <f t="shared" ref="BP87" si="1287">$U$20*AN66</f>
        <v>-52938.981797523855</v>
      </c>
      <c r="BQ87" s="25">
        <f t="shared" ref="BQ87" si="1288">$U$20*AO66</f>
        <v>-53376.387629412689</v>
      </c>
      <c r="BR87" s="25">
        <f t="shared" ref="BR87" si="1289">$U$20*AP66</f>
        <v>-50124.870540222095</v>
      </c>
      <c r="BS87" s="23"/>
      <c r="BT87" s="25">
        <f>$V$20*AE67</f>
        <v>-933.18255415428882</v>
      </c>
      <c r="BU87" s="25">
        <f t="shared" ref="BU87" si="1290">$V$20*AF67</f>
        <v>-908.48568713503596</v>
      </c>
      <c r="BV87" s="25">
        <f t="shared" ref="BV87" si="1291">$V$20*AG67</f>
        <v>-947.26588435242354</v>
      </c>
      <c r="BW87" s="25">
        <f t="shared" ref="BW87" si="1292">$V$20*AH67</f>
        <v>-920.80525083857015</v>
      </c>
      <c r="BX87" s="25">
        <f t="shared" ref="BX87" si="1293">$V$20*AI67</f>
        <v>-919.05927897051697</v>
      </c>
      <c r="BY87" s="25">
        <f t="shared" ref="BY87" si="1294">$V$20*AJ67</f>
        <v>-873.54424321097702</v>
      </c>
      <c r="BZ87" s="25">
        <f t="shared" ref="BZ87" si="1295">$V$20*AK67</f>
        <v>-875.47362822624837</v>
      </c>
      <c r="CA87" s="25">
        <f t="shared" ref="CA87" si="1296">$V$20*AL67</f>
        <v>-855.12112603442984</v>
      </c>
      <c r="CB87" s="25">
        <f t="shared" ref="CB87" si="1297">$V$20*AM67</f>
        <v>-881.28414885487803</v>
      </c>
      <c r="CC87" s="25">
        <f t="shared" ref="CC87" si="1298">$V$20*AN67</f>
        <v>-610.70950641727779</v>
      </c>
      <c r="CD87" s="25">
        <f t="shared" ref="CD87" si="1299">$V$20*AO67</f>
        <v>-605.49974577189857</v>
      </c>
      <c r="CE87" s="25">
        <f t="shared" ref="CE87" si="1300">$V$20*AP67</f>
        <v>-570.19687685437498</v>
      </c>
      <c r="CF87" s="17"/>
      <c r="CG87" s="25">
        <f>$W$20*AE68</f>
        <v>82637.160898491667</v>
      </c>
      <c r="CH87" s="25">
        <f t="shared" ref="CH87" si="1301">$W$20*AF68</f>
        <v>78272.762547320948</v>
      </c>
      <c r="CI87" s="25">
        <f t="shared" ref="CI87" si="1302">$W$20*AG68</f>
        <v>82421.11051073733</v>
      </c>
      <c r="CJ87" s="25">
        <f t="shared" ref="CJ87" si="1303">$W$20*AH68</f>
        <v>79424.761003958876</v>
      </c>
      <c r="CK87" s="25">
        <f t="shared" ref="CK87" si="1304">$W$20*AI68</f>
        <v>80554.119215769679</v>
      </c>
      <c r="CL87" s="25">
        <f t="shared" ref="CL87" si="1305">$W$20*AJ68</f>
        <v>75152.446092097889</v>
      </c>
      <c r="CM87" s="25">
        <f t="shared" ref="CM87" si="1306">$W$20*AK68</f>
        <v>76254.583396085392</v>
      </c>
      <c r="CN87" s="25">
        <f t="shared" ref="CN87" si="1307">$W$20*AL68</f>
        <v>74964.200663599084</v>
      </c>
      <c r="CO87" s="25">
        <f t="shared" ref="CO87" si="1308">$W$20*AM68</f>
        <v>75692.425170788323</v>
      </c>
      <c r="CP87" s="25">
        <f t="shared" ref="CP87" si="1309">$W$20*AN68</f>
        <v>53751.459553698362</v>
      </c>
      <c r="CQ87" s="25">
        <f t="shared" ref="CQ87" si="1310">$W$20*AO68</f>
        <v>52684.217055495523</v>
      </c>
      <c r="CR87" s="25">
        <f t="shared" ref="CR87" si="1311">$W$20*AP68</f>
        <v>48384.644961052152</v>
      </c>
      <c r="CT87" s="25">
        <f t="shared" ref="CT87" si="1312">$X$20*AE69</f>
        <v>-160249.08480679634</v>
      </c>
      <c r="CU87" s="25">
        <f t="shared" ref="CU87" si="1313">$X$20*AF69</f>
        <v>-156366.03223669287</v>
      </c>
      <c r="CV87" s="25">
        <f t="shared" ref="CV87" si="1314">$X$20*AG69</f>
        <v>-163339.47586347241</v>
      </c>
      <c r="CW87" s="25">
        <f t="shared" ref="CW87" si="1315">$X$20*AH69</f>
        <v>-160230.33889119438</v>
      </c>
      <c r="CX87" s="25">
        <f t="shared" ref="CX87" si="1316">$X$20*AI69</f>
        <v>-164374.42515381917</v>
      </c>
      <c r="CY87" s="25">
        <f t="shared" ref="CY87" si="1317">$X$20*AJ69</f>
        <v>-151918.55140806895</v>
      </c>
      <c r="CZ87" s="25">
        <f t="shared" ref="CZ87" si="1318">$X$20*AK69</f>
        <v>-152314.39591590507</v>
      </c>
      <c r="DA87" s="25">
        <f t="shared" ref="DA87" si="1319">$X$20*AL69</f>
        <v>-149091.76470530147</v>
      </c>
      <c r="DB87" s="25">
        <f t="shared" ref="DB87" si="1320">$X$20*AM69</f>
        <v>-151930.99180254297</v>
      </c>
      <c r="DC87" s="25">
        <f t="shared" ref="DC87" si="1321">$X$20*AN69</f>
        <v>-115492.8825218089</v>
      </c>
      <c r="DD87" s="25">
        <f t="shared" ref="DD87" si="1322">$X$20*AO69</f>
        <v>-107184.93334830675</v>
      </c>
      <c r="DE87" s="25">
        <f t="shared" ref="DE87" si="1323">$X$20*AP69</f>
        <v>-99686.600261769418</v>
      </c>
      <c r="DF87" s="25"/>
      <c r="DG87" s="25">
        <f>$Y$20*AE70</f>
        <v>-118050.9748707344</v>
      </c>
      <c r="DH87" s="25">
        <f t="shared" ref="DH87" si="1324">$Y$20*AF70</f>
        <v>-117224.59861621096</v>
      </c>
      <c r="DI87" s="25">
        <f t="shared" ref="DI87" si="1325">$Y$20*AG70</f>
        <v>-121231.42884379627</v>
      </c>
      <c r="DJ87" s="25">
        <f t="shared" ref="DJ87" si="1326">$Y$20*AH70</f>
        <v>-116868.16478333491</v>
      </c>
      <c r="DK87" s="25">
        <f t="shared" ref="DK87" si="1327">$Y$20*AI70</f>
        <v>-119702.08696579331</v>
      </c>
      <c r="DL87" s="25">
        <f t="shared" ref="DL87" si="1328">$Y$20*AJ70</f>
        <v>-112956.29181700494</v>
      </c>
      <c r="DM87" s="25">
        <f t="shared" ref="DM87" si="1329">$Y$20*AK70</f>
        <v>-112806.71508225452</v>
      </c>
      <c r="DN87" s="25">
        <f t="shared" ref="DN87" si="1330">$Y$20*AL70</f>
        <v>-112349.58672238499</v>
      </c>
      <c r="DO87" s="25">
        <f t="shared" ref="DO87" si="1331">$Y$20*AM70</f>
        <v>-112844.60478861966</v>
      </c>
      <c r="DP87" s="25">
        <f t="shared" ref="DP87" si="1332">$Y$20*AN70</f>
        <v>-86485.261378097261</v>
      </c>
      <c r="DQ87" s="25">
        <f t="shared" ref="DQ87" si="1333">$Y$20*AO70</f>
        <v>-80319.057257868786</v>
      </c>
      <c r="DR87" s="25">
        <f t="shared" ref="DR87" si="1334">$Y$20*AP70</f>
        <v>-73987.925591337465</v>
      </c>
      <c r="DS87" s="25"/>
      <c r="DT87" s="25">
        <f>$Z$20*AE71</f>
        <v>40282.856622690648</v>
      </c>
      <c r="DU87" s="25">
        <f t="shared" ref="DU87" si="1335">$Z$20*AF71</f>
        <v>39824.104314682867</v>
      </c>
      <c r="DV87" s="25">
        <f t="shared" ref="DV87" si="1336">$Z$20*AG71</f>
        <v>40445.89034384839</v>
      </c>
      <c r="DW87" s="25">
        <f t="shared" ref="DW87" si="1337">$Z$20*AH71</f>
        <v>39703.014899071299</v>
      </c>
      <c r="DX87" s="25">
        <f t="shared" ref="DX87" si="1338">$Z$20*AI71</f>
        <v>39816.789248340916</v>
      </c>
      <c r="DY87" s="25">
        <f t="shared" ref="DY87" si="1339">$Z$20*AJ71</f>
        <v>38524.679968244527</v>
      </c>
      <c r="DZ87" s="25">
        <f t="shared" ref="DZ87" si="1340">$Z$20*AK71</f>
        <v>38638.183619018637</v>
      </c>
      <c r="EA87" s="25">
        <f t="shared" ref="EA87" si="1341">$Z$20*AL71</f>
        <v>38455.499344785152</v>
      </c>
      <c r="EB87" s="25">
        <f t="shared" ref="EB87" si="1342">$Z$20*AM71</f>
        <v>38842.760700321691</v>
      </c>
      <c r="EC87" s="25">
        <f t="shared" ref="EC87" si="1343">$Z$20*AN71</f>
        <v>28614.368826234877</v>
      </c>
      <c r="ED87" s="25">
        <f t="shared" ref="ED87" si="1344">$Z$20*AO71</f>
        <v>27026.205262292689</v>
      </c>
      <c r="EE87" s="25">
        <f t="shared" ref="EE87" si="1345">$Z$20*AP71</f>
        <v>25135.533851757173</v>
      </c>
      <c r="EF87" s="25"/>
    </row>
    <row r="88" spans="1:136" x14ac:dyDescent="0.25">
      <c r="A88" s="17"/>
      <c r="B88" s="17"/>
      <c r="C88" s="23">
        <f t="shared" si="448"/>
        <v>34125.410311533458</v>
      </c>
      <c r="D88" s="23">
        <f t="shared" si="245"/>
        <v>25332.477681735705</v>
      </c>
      <c r="E88" s="23">
        <f t="shared" si="246"/>
        <v>24849.552092726692</v>
      </c>
      <c r="F88" s="23">
        <f t="shared" si="247"/>
        <v>24894.897187368464</v>
      </c>
      <c r="G88" s="23">
        <f t="shared" si="248"/>
        <v>23027.47206084957</v>
      </c>
      <c r="H88" s="23">
        <f t="shared" si="249"/>
        <v>21207.690305751763</v>
      </c>
      <c r="I88" s="23">
        <f t="shared" si="250"/>
        <v>23221.662984850409</v>
      </c>
      <c r="J88" s="23">
        <f t="shared" si="251"/>
        <v>24673.579275045879</v>
      </c>
      <c r="K88" s="23">
        <f t="shared" si="252"/>
        <v>24902.122549175212</v>
      </c>
      <c r="L88" s="23">
        <f t="shared" si="253"/>
        <v>12189.0185773228</v>
      </c>
      <c r="M88" s="23">
        <f t="shared" si="254"/>
        <v>15502.150698923433</v>
      </c>
      <c r="N88" s="23">
        <f t="shared" si="255"/>
        <v>13320.712581743603</v>
      </c>
      <c r="O88" s="23"/>
      <c r="P88" s="23"/>
      <c r="Q88" s="23"/>
      <c r="R88" s="17"/>
      <c r="S88" s="23"/>
      <c r="T88" s="120">
        <f>$R$21*AE63</f>
        <v>-44231.07527358846</v>
      </c>
      <c r="U88" s="120">
        <f t="shared" ref="U88" si="1346">$R$21*AF63</f>
        <v>-45023.131620327418</v>
      </c>
      <c r="V88" s="120">
        <f t="shared" ref="V88" si="1347">$R$21*AG63</f>
        <v>-47090.382913941277</v>
      </c>
      <c r="W88" s="120">
        <f t="shared" ref="W88" si="1348">$R$21*AH63</f>
        <v>-45379.294740217098</v>
      </c>
      <c r="X88" s="120">
        <f t="shared" ref="X88" si="1349">$R$21*AI63</f>
        <v>-46014.639995826248</v>
      </c>
      <c r="Y88" s="120">
        <f t="shared" ref="Y88" si="1350">$R$21*AJ63</f>
        <v>-41425.729929997891</v>
      </c>
      <c r="Z88" s="120">
        <f t="shared" ref="Z88" si="1351">$R$21*AK63</f>
        <v>-42599.084457779405</v>
      </c>
      <c r="AA88" s="120">
        <f t="shared" ref="AA88" si="1352">$R$21*AL63</f>
        <v>-41901.719141137764</v>
      </c>
      <c r="AB88" s="120">
        <f t="shared" ref="AB88" si="1353">$R$21*AM63</f>
        <v>-42182.89186335574</v>
      </c>
      <c r="AC88" s="120">
        <f t="shared" ref="AC88" si="1354">$R$21*AN63</f>
        <v>-30509.676719594489</v>
      </c>
      <c r="AD88" s="120">
        <f t="shared" ref="AD88" si="1355">$R$21*AO63</f>
        <v>-30648.380229867147</v>
      </c>
      <c r="AE88" s="120">
        <f t="shared" ref="AE88" si="1356">$R$21*AP63</f>
        <v>-28940.026046504507</v>
      </c>
      <c r="AF88" s="23"/>
      <c r="AG88" s="119">
        <f>$S$21*AE64</f>
        <v>122496.39367494234</v>
      </c>
      <c r="AH88" s="119">
        <f t="shared" ref="AH88" si="1357">$S$21*AF64</f>
        <v>117999.48120924641</v>
      </c>
      <c r="AI88" s="119">
        <f t="shared" ref="AI88" si="1358">$S$21*AG64</f>
        <v>123443.54696359544</v>
      </c>
      <c r="AJ88" s="119">
        <f t="shared" ref="AJ88" si="1359">$S$21*AH64</f>
        <v>119907.44230066317</v>
      </c>
      <c r="AK88" s="119">
        <f t="shared" ref="AK88" si="1360">$S$21*AI64</f>
        <v>118968.80645472954</v>
      </c>
      <c r="AL88" s="119">
        <f t="shared" ref="AL88" si="1361">$S$21*AJ64</f>
        <v>112021.05930281765</v>
      </c>
      <c r="AM88" s="119">
        <f t="shared" ref="AM88" si="1362">$S$21*AK64</f>
        <v>111953.27184931691</v>
      </c>
      <c r="AN88" s="119">
        <f t="shared" ref="AN88" si="1363">$S$21*AL64</f>
        <v>110434.207070788</v>
      </c>
      <c r="AO88" s="119">
        <f t="shared" ref="AO88" si="1364">$S$21*AM64</f>
        <v>113496.06113119326</v>
      </c>
      <c r="AP88" s="119">
        <f t="shared" ref="AP88" si="1365">$S$21*AN64</f>
        <v>80256.472532673142</v>
      </c>
      <c r="AQ88" s="119">
        <f t="shared" ref="AQ88" si="1366">$S$21*AO64</f>
        <v>79702.519354544231</v>
      </c>
      <c r="AR88" s="119">
        <f t="shared" ref="AR88" si="1367">$S$21*AP64</f>
        <v>74549.053015906698</v>
      </c>
      <c r="AS88" s="23"/>
      <c r="AT88" s="25">
        <f>$T$21*AE65</f>
        <v>123249.16644195712</v>
      </c>
      <c r="AU88" s="25">
        <f t="shared" ref="AU88" si="1368">$T$21*AF65</f>
        <v>117286.32806154821</v>
      </c>
      <c r="AV88" s="25">
        <f t="shared" ref="AV88" si="1369">$T$21*AG65</f>
        <v>122334.19762273155</v>
      </c>
      <c r="AW88" s="25">
        <f t="shared" ref="AW88" si="1370">$T$21*AH65</f>
        <v>118916.95181774898</v>
      </c>
      <c r="AX88" s="25">
        <f t="shared" ref="AX88" si="1371">$T$21*AI65</f>
        <v>121900.65828415552</v>
      </c>
      <c r="AY88" s="25">
        <f t="shared" ref="AY88" si="1372">$T$21*AJ65</f>
        <v>109881.59985972301</v>
      </c>
      <c r="AZ88" s="25">
        <f t="shared" ref="AZ88" si="1373">$T$21*AK65</f>
        <v>112349.46804248258</v>
      </c>
      <c r="BA88" s="25">
        <f t="shared" ref="BA88" si="1374">$T$21*AL65</f>
        <v>110434.207070788</v>
      </c>
      <c r="BB88" s="25">
        <f t="shared" ref="BB88" si="1375">$T$21*AM65</f>
        <v>112743.28836417847</v>
      </c>
      <c r="BC88" s="25">
        <f t="shared" ref="BC88" si="1376">$T$21*AN65</f>
        <v>79860.276339507458</v>
      </c>
      <c r="BD88" s="25">
        <f t="shared" ref="BD88" si="1377">$T$21*AO65</f>
        <v>78196.973820514671</v>
      </c>
      <c r="BE88" s="25">
        <f t="shared" ref="BE88" si="1378">$T$21*AP65</f>
        <v>72726.550527344603</v>
      </c>
      <c r="BF88" s="127"/>
      <c r="BG88" s="25">
        <f>$U$21*AE66</f>
        <v>4722.5045898849312</v>
      </c>
      <c r="BH88" s="25">
        <f>$U$21*AF66</f>
        <v>4755.7032836178969</v>
      </c>
      <c r="BI88" s="25">
        <f t="shared" ref="BI88" si="1379">$U$21*AG66</f>
        <v>4915.0873169753204</v>
      </c>
      <c r="BJ88" s="25">
        <f t="shared" ref="BJ88" si="1380">$U$21*AH66</f>
        <v>4736.5220946059635</v>
      </c>
      <c r="BK88" s="25">
        <f t="shared" ref="BK88" si="1381">$U$21*AI66</f>
        <v>4811.5247412031176</v>
      </c>
      <c r="BL88" s="25">
        <f t="shared" ref="BL88" si="1382">$U$21*AJ66</f>
        <v>4469.1999295268934</v>
      </c>
      <c r="BM88" s="25">
        <f t="shared" ref="BM88" si="1383">$U$21*AK66</f>
        <v>4484.2446434724852</v>
      </c>
      <c r="BN88" s="25">
        <f t="shared" ref="BN88" si="1384">$U$21*AL66</f>
        <v>4412.4287373112265</v>
      </c>
      <c r="BO88" s="25">
        <f t="shared" ref="BO88" si="1385">$U$21*AM66</f>
        <v>4463.0924685736791</v>
      </c>
      <c r="BP88" s="25">
        <f t="shared" ref="BP88" si="1386">$U$21*AN66</f>
        <v>3139.9154856421756</v>
      </c>
      <c r="BQ88" s="25">
        <f t="shared" ref="BQ88" si="1387">$U$21*AO66</f>
        <v>3165.8588887531546</v>
      </c>
      <c r="BR88" s="25">
        <f t="shared" ref="BR88" si="1388">$U$21*AP66</f>
        <v>2973.0049933150435</v>
      </c>
      <c r="BS88" s="23"/>
      <c r="BT88" s="25">
        <f>$V$21*AE67</f>
        <v>-159331.24307644981</v>
      </c>
      <c r="BU88" s="25">
        <f t="shared" ref="BU88" si="1389">$V$21*AF67</f>
        <v>-155114.50916436175</v>
      </c>
      <c r="BV88" s="25">
        <f t="shared" ref="BV88" si="1390">$V$21*AG67</f>
        <v>-161735.82564942611</v>
      </c>
      <c r="BW88" s="25">
        <f t="shared" ref="BW88" si="1391">$V$21*AH67</f>
        <v>-157217.94690042458</v>
      </c>
      <c r="BX88" s="25">
        <f t="shared" ref="BX88" si="1392">$V$21*AI67</f>
        <v>-156919.84031144582</v>
      </c>
      <c r="BY88" s="25">
        <f t="shared" ref="BY88" si="1393">$V$21*AJ67</f>
        <v>-149148.61999238533</v>
      </c>
      <c r="BZ88" s="25">
        <f t="shared" ref="BZ88" si="1394">$V$21*AK67</f>
        <v>-149478.04247407205</v>
      </c>
      <c r="CA88" s="25">
        <f t="shared" ref="CA88" si="1395">$V$21*AL67</f>
        <v>-146003.06380081829</v>
      </c>
      <c r="CB88" s="25">
        <f t="shared" ref="CB88" si="1396">$V$21*AM67</f>
        <v>-150470.12861044431</v>
      </c>
      <c r="CC88" s="25">
        <f t="shared" ref="CC88" si="1397">$V$21*AN67</f>
        <v>-104272.31454648681</v>
      </c>
      <c r="CD88" s="25">
        <f t="shared" ref="CD88" si="1398">$V$21*AO67</f>
        <v>-103382.80194676691</v>
      </c>
      <c r="CE88" s="25">
        <f t="shared" ref="CE88" si="1399">$V$21*AP67</f>
        <v>-97355.203205498547</v>
      </c>
      <c r="CF88" s="17"/>
      <c r="CG88" s="25">
        <f>$W$21*AE68</f>
        <v>66930.265585467874</v>
      </c>
      <c r="CH88" s="25">
        <f t="shared" ref="CH88" si="1400">$W$21*AF68</f>
        <v>63395.411077053046</v>
      </c>
      <c r="CI88" s="25">
        <f t="shared" ref="CI88" si="1401">$W$21*AG68</f>
        <v>66755.280026005057</v>
      </c>
      <c r="CJ88" s="25">
        <f t="shared" ref="CJ88" si="1402">$W$21*AH68</f>
        <v>64328.448488049493</v>
      </c>
      <c r="CK88" s="25">
        <f t="shared" ref="CK88" si="1403">$W$21*AI68</f>
        <v>65243.14889929034</v>
      </c>
      <c r="CL88" s="25">
        <f t="shared" ref="CL88" si="1404">$W$21*AJ68</f>
        <v>60868.175063762123</v>
      </c>
      <c r="CM88" s="25">
        <f t="shared" ref="CM88" si="1405">$W$21*AK68</f>
        <v>61760.828461646248</v>
      </c>
      <c r="CN88" s="25">
        <f t="shared" ref="CN88" si="1406">$W$21*AL68</f>
        <v>60715.709558078161</v>
      </c>
      <c r="CO88" s="25">
        <f t="shared" ref="CO88" si="1407">$W$21*AM68</f>
        <v>61305.519991327346</v>
      </c>
      <c r="CP88" s="25">
        <f t="shared" ref="CP88" si="1408">$W$21*AN68</f>
        <v>43534.887022010829</v>
      </c>
      <c r="CQ88" s="25">
        <f t="shared" ref="CQ88" si="1409">$W$21*AO68</f>
        <v>42670.495953003061</v>
      </c>
      <c r="CR88" s="25">
        <f t="shared" ref="CR88" si="1410">$W$21*AP68</f>
        <v>39188.146135365343</v>
      </c>
      <c r="CT88" s="25">
        <f t="shared" ref="CT88" si="1411">$X$21*AE69</f>
        <v>-98499.210391586646</v>
      </c>
      <c r="CU88" s="25">
        <f t="shared" ref="CU88" si="1412">$X$21*AF69</f>
        <v>-96112.440991153926</v>
      </c>
      <c r="CV88" s="25">
        <f t="shared" ref="CV88" si="1413">$X$21*AG69</f>
        <v>-100398.7599537624</v>
      </c>
      <c r="CW88" s="25">
        <f t="shared" ref="CW88" si="1414">$X$21*AH69</f>
        <v>-98487.687967685837</v>
      </c>
      <c r="CX88" s="25">
        <f t="shared" ref="CX88" si="1415">$X$21*AI69</f>
        <v>-101034.9051649341</v>
      </c>
      <c r="CY88" s="25">
        <f t="shared" ref="CY88" si="1416">$X$21*AJ69</f>
        <v>-93378.738328331601</v>
      </c>
      <c r="CZ88" s="25">
        <f t="shared" ref="CZ88" si="1417">$X$21*AK69</f>
        <v>-93622.049368183798</v>
      </c>
      <c r="DA88" s="25">
        <f t="shared" ref="DA88" si="1418">$X$21*AL69</f>
        <v>-91641.216653847601</v>
      </c>
      <c r="DB88" s="25">
        <f t="shared" ref="DB88" si="1419">$X$21*AM69</f>
        <v>-93386.384980629999</v>
      </c>
      <c r="DC88" s="25">
        <f t="shared" ref="DC88" si="1420">$X$21*AN69</f>
        <v>-70989.221236188852</v>
      </c>
      <c r="DD88" s="25">
        <f t="shared" ref="DD88" si="1421">$X$21*AO69</f>
        <v>-65882.630864393534</v>
      </c>
      <c r="DE88" s="25">
        <f t="shared" ref="DE88" si="1422">$X$21*AP69</f>
        <v>-61273.681682764814</v>
      </c>
      <c r="DF88" s="25"/>
      <c r="DG88" s="25">
        <f>$Y$21*AE70</f>
        <v>-97764.842016551134</v>
      </c>
      <c r="DH88" s="25">
        <f t="shared" ref="DH88" si="1423">$Y$21*AF70</f>
        <v>-97080.472030973469</v>
      </c>
      <c r="DI88" s="25">
        <f t="shared" ref="DI88" si="1424">$Y$21*AG70</f>
        <v>-100398.7599537624</v>
      </c>
      <c r="DJ88" s="25">
        <f t="shared" ref="DJ88" si="1425">$Y$21*AH70</f>
        <v>-96785.288552830767</v>
      </c>
      <c r="DK88" s="25">
        <f t="shared" ref="DK88" si="1426">$Y$21*AI70</f>
        <v>-99132.22346597843</v>
      </c>
      <c r="DL88" s="25">
        <f t="shared" ref="DL88" si="1427">$Y$21*AJ70</f>
        <v>-93545.640231748766</v>
      </c>
      <c r="DM88" s="25">
        <f t="shared" ref="DM88" si="1428">$Y$21*AK70</f>
        <v>-93421.767084083214</v>
      </c>
      <c r="DN88" s="25">
        <f t="shared" ref="DN88" si="1429">$Y$21*AL70</f>
        <v>-93043.192642551774</v>
      </c>
      <c r="DO88" s="25">
        <f t="shared" ref="DO88" si="1430">$Y$21*AM70</f>
        <v>-93453.14574199685</v>
      </c>
      <c r="DP88" s="25">
        <f t="shared" ref="DP88" si="1431">$Y$21*AN70</f>
        <v>-71623.44846917408</v>
      </c>
      <c r="DQ88" s="25">
        <f t="shared" ref="DQ88" si="1432">$Y$21*AO70</f>
        <v>-66516.858097378761</v>
      </c>
      <c r="DR88" s="25">
        <f t="shared" ref="DR88" si="1433">$Y$21*AP70</f>
        <v>-61273.681682764814</v>
      </c>
      <c r="DS88" s="25"/>
      <c r="DT88" s="25">
        <f>$Z$21*AE71</f>
        <v>116553.45077745724</v>
      </c>
      <c r="DU88" s="25">
        <f t="shared" ref="DU88" si="1434">$Z$21*AF71</f>
        <v>115226.10785708671</v>
      </c>
      <c r="DV88" s="25">
        <f t="shared" ref="DV88" si="1435">$Z$21*AG71</f>
        <v>117025.16863431153</v>
      </c>
      <c r="DW88" s="25">
        <f t="shared" ref="DW88" si="1436">$Z$21*AH71</f>
        <v>114875.75064745912</v>
      </c>
      <c r="DX88" s="25">
        <f t="shared" ref="DX88" si="1437">$Z$21*AI71</f>
        <v>115204.94261965565</v>
      </c>
      <c r="DY88" s="25">
        <f t="shared" ref="DY88" si="1438">$Z$21*AJ71</f>
        <v>111466.3846323857</v>
      </c>
      <c r="DZ88" s="25">
        <f t="shared" ref="DZ88" si="1439">$Z$21*AK71</f>
        <v>111794.79337205064</v>
      </c>
      <c r="EA88" s="25">
        <f t="shared" ref="EA88" si="1440">$Z$21*AL71</f>
        <v>111266.21907643591</v>
      </c>
      <c r="EB88" s="25">
        <f t="shared" ref="EB88" si="1441">$Z$21*AM71</f>
        <v>112386.71179032937</v>
      </c>
      <c r="EC88" s="25">
        <f t="shared" ref="EC88" si="1442">$Z$21*AN71</f>
        <v>82792.128168933443</v>
      </c>
      <c r="ED88" s="25">
        <f t="shared" ref="ED88" si="1443">$Z$21*AO71</f>
        <v>78196.973820514671</v>
      </c>
      <c r="EE88" s="25">
        <f>$Z$21*AP71</f>
        <v>72726.550527344603</v>
      </c>
      <c r="EF88" s="25"/>
    </row>
    <row r="89" spans="1:136" x14ac:dyDescent="0.25">
      <c r="A89" s="17"/>
      <c r="B89" s="17"/>
      <c r="C89" s="23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</row>
    <row r="90" spans="1:136" x14ac:dyDescent="0.25">
      <c r="A90" s="17"/>
      <c r="B90" s="17"/>
      <c r="C90" s="23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</row>
    <row r="91" spans="1:136" x14ac:dyDescent="0.25">
      <c r="A91" s="17"/>
      <c r="B91" s="17"/>
      <c r="C91" s="23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37" t="s">
        <v>86</v>
      </c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</row>
    <row r="92" spans="1:136" x14ac:dyDescent="0.25">
      <c r="A92" s="17"/>
      <c r="B92" s="17"/>
      <c r="C92" s="23">
        <f>C77/8</f>
        <v>1812.335263205277</v>
      </c>
      <c r="D92" s="23">
        <f t="shared" ref="D92:N92" si="1444">D77/8</f>
        <v>107.76651593861936</v>
      </c>
      <c r="E92" s="23">
        <f t="shared" si="1444"/>
        <v>130.81177725518114</v>
      </c>
      <c r="F92" s="23">
        <f t="shared" si="1444"/>
        <v>180.46100693448409</v>
      </c>
      <c r="G92" s="23">
        <f t="shared" si="1444"/>
        <v>174.61822726281548</v>
      </c>
      <c r="H92" s="23">
        <f t="shared" si="1444"/>
        <v>205.90871546700589</v>
      </c>
      <c r="I92" s="23">
        <f t="shared" si="1444"/>
        <v>207.88587494471426</v>
      </c>
      <c r="J92" s="23">
        <f t="shared" si="1444"/>
        <v>171.6393081761139</v>
      </c>
      <c r="K92" s="23">
        <f t="shared" si="1444"/>
        <v>226.88155342888035</v>
      </c>
      <c r="L92" s="23">
        <f t="shared" si="1444"/>
        <v>126.21120745986775</v>
      </c>
      <c r="M92" s="23">
        <f t="shared" si="1444"/>
        <v>56.855307286726088</v>
      </c>
      <c r="N92" s="23">
        <f t="shared" si="1444"/>
        <v>38.671086303634979</v>
      </c>
      <c r="O92" s="137">
        <f t="shared" ref="O92:O103" si="1445">SUM(C92:N92)</f>
        <v>3440.0458436633203</v>
      </c>
      <c r="Q92" s="17"/>
      <c r="R92" s="17"/>
      <c r="S92" s="17"/>
      <c r="T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</row>
    <row r="93" spans="1:136" x14ac:dyDescent="0.25">
      <c r="A93" s="17"/>
      <c r="B93" s="17"/>
      <c r="C93" s="23">
        <f t="shared" ref="C93:N93" si="1446">C78/8</f>
        <v>1146.6276900525036</v>
      </c>
      <c r="D93" s="23">
        <f t="shared" si="1446"/>
        <v>1198.9169938444236</v>
      </c>
      <c r="E93" s="23">
        <f t="shared" si="1446"/>
        <v>1240.7428211290116</v>
      </c>
      <c r="F93" s="23">
        <f t="shared" si="1446"/>
        <v>1223.3463675868556</v>
      </c>
      <c r="G93" s="23">
        <f t="shared" si="1446"/>
        <v>943.88568225581309</v>
      </c>
      <c r="H93" s="23">
        <f t="shared" si="1446"/>
        <v>1132.6204863307789</v>
      </c>
      <c r="I93" s="23">
        <f t="shared" si="1446"/>
        <v>994.44489791039553</v>
      </c>
      <c r="J93" s="23">
        <f t="shared" si="1446"/>
        <v>941.44307947929281</v>
      </c>
      <c r="K93" s="23">
        <f t="shared" si="1446"/>
        <v>1130.6676577847445</v>
      </c>
      <c r="L93" s="23">
        <f t="shared" si="1446"/>
        <v>467.46753857041369</v>
      </c>
      <c r="M93" s="23">
        <f t="shared" si="1446"/>
        <v>736.50513755122984</v>
      </c>
      <c r="N93" s="23">
        <f t="shared" si="1446"/>
        <v>794.68684833686609</v>
      </c>
      <c r="O93" s="137">
        <f t="shared" si="1445"/>
        <v>11951.355200832328</v>
      </c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</row>
    <row r="94" spans="1:136" x14ac:dyDescent="0.25">
      <c r="A94" s="17"/>
      <c r="B94" s="17"/>
      <c r="C94" s="23">
        <f t="shared" ref="C94:N94" si="1447">C79/8</f>
        <v>881.3532599155152</v>
      </c>
      <c r="D94" s="23">
        <f t="shared" si="1447"/>
        <v>653.04570892317997</v>
      </c>
      <c r="E94" s="23">
        <f t="shared" si="1447"/>
        <v>728.34627187901356</v>
      </c>
      <c r="F94" s="23">
        <f t="shared" si="1447"/>
        <v>749.11983937130822</v>
      </c>
      <c r="G94" s="23">
        <f t="shared" si="1447"/>
        <v>703.84956595965059</v>
      </c>
      <c r="H94" s="23">
        <f t="shared" si="1447"/>
        <v>549.76667817909856</v>
      </c>
      <c r="I94" s="23">
        <f t="shared" si="1447"/>
        <v>624.7796083270166</v>
      </c>
      <c r="J94" s="23">
        <f t="shared" si="1447"/>
        <v>528.47192762433349</v>
      </c>
      <c r="K94" s="23">
        <f t="shared" si="1447"/>
        <v>664.32896187391111</v>
      </c>
      <c r="L94" s="23">
        <f t="shared" si="1447"/>
        <v>121.01227035753334</v>
      </c>
      <c r="M94" s="23">
        <f t="shared" si="1447"/>
        <v>324.64076929524339</v>
      </c>
      <c r="N94" s="23">
        <f t="shared" si="1447"/>
        <v>354.4777710454016</v>
      </c>
      <c r="O94" s="137">
        <f t="shared" si="1445"/>
        <v>6883.1926327512065</v>
      </c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</row>
    <row r="95" spans="1:136" x14ac:dyDescent="0.25">
      <c r="A95" s="17"/>
      <c r="B95" s="17"/>
      <c r="C95" s="23">
        <f t="shared" ref="C95:N95" si="1448">C80/8</f>
        <v>404.45406799401871</v>
      </c>
      <c r="D95" s="23">
        <f t="shared" si="1448"/>
        <v>467.78848605216626</v>
      </c>
      <c r="E95" s="23">
        <f t="shared" si="1448"/>
        <v>547.11689347947822</v>
      </c>
      <c r="F95" s="23">
        <f t="shared" si="1448"/>
        <v>531.56753337890768</v>
      </c>
      <c r="G95" s="23">
        <f t="shared" si="1448"/>
        <v>584.73163149039874</v>
      </c>
      <c r="H95" s="23">
        <f t="shared" si="1448"/>
        <v>252.81351892166322</v>
      </c>
      <c r="I95" s="23">
        <f t="shared" si="1448"/>
        <v>315.06387234690919</v>
      </c>
      <c r="J95" s="23">
        <f t="shared" si="1448"/>
        <v>267.83032858683919</v>
      </c>
      <c r="K95" s="23">
        <f t="shared" si="1448"/>
        <v>304.98748350315691</v>
      </c>
      <c r="L95" s="23">
        <f t="shared" si="1448"/>
        <v>165.13916033680039</v>
      </c>
      <c r="M95" s="23">
        <f t="shared" si="1448"/>
        <v>305.66587024887804</v>
      </c>
      <c r="N95" s="23">
        <f t="shared" si="1448"/>
        <v>337.42829571626316</v>
      </c>
      <c r="O95" s="137">
        <f t="shared" si="1445"/>
        <v>4484.5871420554795</v>
      </c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</row>
    <row r="96" spans="1:136" x14ac:dyDescent="0.25">
      <c r="A96" s="17"/>
      <c r="B96" s="17"/>
      <c r="C96" s="23">
        <f t="shared" ref="C96:N96" si="1449">C81/8</f>
        <v>1816.1658919429983</v>
      </c>
      <c r="D96" s="23">
        <f t="shared" si="1449"/>
        <v>1330.7625801023371</v>
      </c>
      <c r="E96" s="23">
        <f t="shared" si="1449"/>
        <v>1453.1747918619117</v>
      </c>
      <c r="F96" s="23">
        <f t="shared" si="1449"/>
        <v>1406.8114980403934</v>
      </c>
      <c r="G96" s="23">
        <f t="shared" si="1449"/>
        <v>1306.7055760794678</v>
      </c>
      <c r="H96" s="23">
        <f t="shared" si="1449"/>
        <v>1066.0571476389223</v>
      </c>
      <c r="I96" s="23">
        <f t="shared" si="1449"/>
        <v>1205.3328951483495</v>
      </c>
      <c r="J96" s="23">
        <f t="shared" si="1449"/>
        <v>1171.6636956404636</v>
      </c>
      <c r="K96" s="23">
        <f t="shared" si="1449"/>
        <v>1285.4857930089229</v>
      </c>
      <c r="L96" s="23">
        <f t="shared" si="1449"/>
        <v>430.87339523369906</v>
      </c>
      <c r="M96" s="23">
        <f t="shared" si="1449"/>
        <v>761.09238431644917</v>
      </c>
      <c r="N96" s="23">
        <f t="shared" si="1449"/>
        <v>708.99641622492572</v>
      </c>
      <c r="O96" s="137">
        <f t="shared" si="1445"/>
        <v>13943.122065238838</v>
      </c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</row>
    <row r="97" spans="1:90" x14ac:dyDescent="0.25">
      <c r="A97" s="17"/>
      <c r="B97" s="17"/>
      <c r="C97" s="23">
        <f t="shared" ref="C97:N97" si="1450">C82/8</f>
        <v>965.53297191737215</v>
      </c>
      <c r="D97" s="23">
        <f t="shared" si="1450"/>
        <v>733.73733029378741</v>
      </c>
      <c r="E97" s="23">
        <f t="shared" si="1450"/>
        <v>829.33783791933342</v>
      </c>
      <c r="F97" s="23">
        <f t="shared" si="1450"/>
        <v>837.22893417994078</v>
      </c>
      <c r="G97" s="23">
        <f t="shared" si="1450"/>
        <v>651.01222640747847</v>
      </c>
      <c r="H97" s="23">
        <f t="shared" si="1450"/>
        <v>704.17761029484018</v>
      </c>
      <c r="I97" s="23">
        <f t="shared" si="1450"/>
        <v>727.11566282602371</v>
      </c>
      <c r="J97" s="23">
        <f t="shared" si="1450"/>
        <v>712.42435932560306</v>
      </c>
      <c r="K97" s="23">
        <f t="shared" si="1450"/>
        <v>801.05538215315528</v>
      </c>
      <c r="L97" s="23">
        <f t="shared" si="1450"/>
        <v>424.88122091739331</v>
      </c>
      <c r="M97" s="23">
        <f t="shared" si="1450"/>
        <v>511.50395382718534</v>
      </c>
      <c r="N97" s="23">
        <f t="shared" si="1450"/>
        <v>486.67760167088966</v>
      </c>
      <c r="O97" s="137">
        <f t="shared" si="1445"/>
        <v>8384.685091733003</v>
      </c>
      <c r="Q97" s="17"/>
      <c r="R97" s="17"/>
      <c r="S97" s="17"/>
      <c r="T97" s="17" t="s">
        <v>227</v>
      </c>
      <c r="U97" s="17" t="s">
        <v>228</v>
      </c>
      <c r="V97" s="17" t="s">
        <v>229</v>
      </c>
      <c r="W97" s="17" t="s">
        <v>230</v>
      </c>
      <c r="X97" s="17" t="s">
        <v>231</v>
      </c>
      <c r="Y97" s="17" t="s">
        <v>232</v>
      </c>
      <c r="Z97" s="17" t="s">
        <v>233</v>
      </c>
      <c r="AA97" s="17" t="s">
        <v>234</v>
      </c>
      <c r="AB97" s="17" t="s">
        <v>235</v>
      </c>
      <c r="AC97" s="17" t="s">
        <v>236</v>
      </c>
      <c r="AD97" s="17" t="s">
        <v>237</v>
      </c>
      <c r="AE97" s="17" t="s">
        <v>238</v>
      </c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</row>
    <row r="98" spans="1:90" x14ac:dyDescent="0.25">
      <c r="A98" s="17"/>
      <c r="B98" s="17"/>
      <c r="C98" s="23">
        <f t="shared" ref="C98:N98" si="1451">C83/8</f>
        <v>869.9376020294394</v>
      </c>
      <c r="D98" s="23">
        <f t="shared" si="1451"/>
        <v>563.91734220370904</v>
      </c>
      <c r="E98" s="23">
        <f t="shared" si="1451"/>
        <v>604.77330567682111</v>
      </c>
      <c r="F98" s="23">
        <f t="shared" si="1451"/>
        <v>648.67790158038338</v>
      </c>
      <c r="G98" s="23">
        <f t="shared" si="1451"/>
        <v>589.17158175151826</v>
      </c>
      <c r="H98" s="23">
        <f t="shared" si="1451"/>
        <v>532.46970542875374</v>
      </c>
      <c r="I98" s="23">
        <f t="shared" si="1451"/>
        <v>582.10282949711609</v>
      </c>
      <c r="J98" s="23">
        <f t="shared" si="1451"/>
        <v>568.98801502101765</v>
      </c>
      <c r="K98" s="23">
        <f t="shared" si="1451"/>
        <v>648.37362334092654</v>
      </c>
      <c r="L98" s="23">
        <f t="shared" si="1451"/>
        <v>342.02624465247618</v>
      </c>
      <c r="M98" s="23">
        <f t="shared" si="1451"/>
        <v>355.84656043722555</v>
      </c>
      <c r="N98" s="23">
        <f t="shared" si="1451"/>
        <v>320.91446883254935</v>
      </c>
      <c r="O98" s="137">
        <f t="shared" si="1445"/>
        <v>6627.1991804519366</v>
      </c>
      <c r="Q98" s="17"/>
      <c r="R98" s="17"/>
      <c r="S98" s="17"/>
      <c r="T98" s="17">
        <f>C92</f>
        <v>1812.335263205277</v>
      </c>
      <c r="U98" s="17">
        <f>D93</f>
        <v>1198.9169938444236</v>
      </c>
      <c r="V98" s="17">
        <f>E94</f>
        <v>728.34627187901356</v>
      </c>
      <c r="W98" s="17">
        <f>F95</f>
        <v>531.56753337890768</v>
      </c>
      <c r="X98" s="17">
        <f>G96</f>
        <v>1306.7055760794678</v>
      </c>
      <c r="Y98" s="17">
        <f>H97</f>
        <v>704.17761029484018</v>
      </c>
      <c r="Z98" s="17">
        <f>I98</f>
        <v>582.10282949711609</v>
      </c>
      <c r="AA98" s="17">
        <f>J99</f>
        <v>1867.1684417063952</v>
      </c>
      <c r="AB98" s="17">
        <f>K100</f>
        <v>922.55252139272545</v>
      </c>
      <c r="AC98" s="17">
        <f>L101</f>
        <v>27965.072688069053</v>
      </c>
      <c r="AD98" s="17">
        <f>M102</f>
        <v>2744.7534160469827</v>
      </c>
      <c r="AE98" s="17">
        <f>N103</f>
        <v>1665.0890727179503</v>
      </c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</row>
    <row r="99" spans="1:90" x14ac:dyDescent="0.25">
      <c r="A99" s="17"/>
      <c r="B99" s="17"/>
      <c r="C99" s="23">
        <f t="shared" ref="C99:N99" si="1452">C84/8</f>
        <v>2508.3766365180491</v>
      </c>
      <c r="D99" s="23">
        <f t="shared" si="1452"/>
        <v>1979.6176150635774</v>
      </c>
      <c r="E99" s="23">
        <f t="shared" si="1452"/>
        <v>2382.0558580550496</v>
      </c>
      <c r="F99" s="23">
        <f t="shared" si="1452"/>
        <v>2311.3891018346549</v>
      </c>
      <c r="G99" s="23">
        <f t="shared" si="1452"/>
        <v>2402.9191797431449</v>
      </c>
      <c r="H99" s="23">
        <f t="shared" si="1452"/>
        <v>1789.8423607301684</v>
      </c>
      <c r="I99" s="23">
        <f t="shared" si="1452"/>
        <v>1985.20883002548</v>
      </c>
      <c r="J99" s="23">
        <f t="shared" si="1452"/>
        <v>1867.1684417063952</v>
      </c>
      <c r="K99" s="23">
        <f t="shared" si="1452"/>
        <v>1977.3927207958986</v>
      </c>
      <c r="L99" s="23">
        <f t="shared" si="1452"/>
        <v>1471.7795842073119</v>
      </c>
      <c r="M99" s="23">
        <f t="shared" si="1452"/>
        <v>1417.7370014847761</v>
      </c>
      <c r="N99" s="23">
        <f t="shared" si="1452"/>
        <v>1284.6262393916941</v>
      </c>
      <c r="O99" s="137">
        <f t="shared" si="1445"/>
        <v>23378.113569556201</v>
      </c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</row>
    <row r="100" spans="1:90" x14ac:dyDescent="0.25">
      <c r="A100" s="17"/>
      <c r="B100" s="17"/>
      <c r="C100" s="23">
        <f t="shared" ref="C100:N100" si="1453">C85/8</f>
        <v>1161.5002947560458</v>
      </c>
      <c r="D100" s="23">
        <f t="shared" si="1453"/>
        <v>764.87634743968852</v>
      </c>
      <c r="E100" s="23">
        <f t="shared" si="1453"/>
        <v>805.89262637451088</v>
      </c>
      <c r="F100" s="23">
        <f t="shared" si="1453"/>
        <v>852.6269109977452</v>
      </c>
      <c r="G100" s="23">
        <f t="shared" si="1453"/>
        <v>715.17971049412017</v>
      </c>
      <c r="H100" s="23">
        <f t="shared" si="1453"/>
        <v>839.52702094322376</v>
      </c>
      <c r="I100" s="23">
        <f t="shared" si="1453"/>
        <v>785.78011196600482</v>
      </c>
      <c r="J100" s="23">
        <f t="shared" si="1453"/>
        <v>803.80913190708225</v>
      </c>
      <c r="K100" s="23">
        <f t="shared" si="1453"/>
        <v>922.55252139272545</v>
      </c>
      <c r="L100" s="23">
        <f t="shared" si="1453"/>
        <v>601.46056728331223</v>
      </c>
      <c r="M100" s="23">
        <f t="shared" si="1453"/>
        <v>518.85482992491598</v>
      </c>
      <c r="N100" s="23">
        <f t="shared" si="1453"/>
        <v>448.84103166830346</v>
      </c>
      <c r="O100" s="137">
        <f t="shared" si="1445"/>
        <v>9220.9011051476791</v>
      </c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</row>
    <row r="101" spans="1:90" x14ac:dyDescent="0.25">
      <c r="A101" s="17"/>
      <c r="B101" s="17"/>
      <c r="C101" s="23">
        <f t="shared" ref="C101:N101" si="1454">C86/8</f>
        <v>54241.902602781207</v>
      </c>
      <c r="D101" s="23">
        <f t="shared" si="1454"/>
        <v>50814.240573566945</v>
      </c>
      <c r="E101" s="23">
        <f t="shared" si="1454"/>
        <v>53167.514727500893</v>
      </c>
      <c r="F101" s="23">
        <f t="shared" si="1454"/>
        <v>50592.08054954512</v>
      </c>
      <c r="G101" s="23">
        <f t="shared" si="1454"/>
        <v>49012.15182236601</v>
      </c>
      <c r="H101" s="23">
        <f t="shared" si="1454"/>
        <v>45158.498509873607</v>
      </c>
      <c r="I101" s="23">
        <f t="shared" si="1454"/>
        <v>47039.701410724105</v>
      </c>
      <c r="J101" s="23">
        <f t="shared" si="1454"/>
        <v>46617.390583703513</v>
      </c>
      <c r="K101" s="23">
        <f t="shared" si="1454"/>
        <v>47732.57639252895</v>
      </c>
      <c r="L101" s="23">
        <f t="shared" si="1454"/>
        <v>27965.072688069053</v>
      </c>
      <c r="M101" s="23">
        <f t="shared" si="1454"/>
        <v>32653.962249881173</v>
      </c>
      <c r="N101" s="23">
        <f t="shared" si="1454"/>
        <v>30730.674345921441</v>
      </c>
      <c r="O101" s="137">
        <f t="shared" si="1445"/>
        <v>535725.76645646198</v>
      </c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</row>
    <row r="102" spans="1:90" x14ac:dyDescent="0.25">
      <c r="A102" s="17"/>
      <c r="B102" s="17"/>
      <c r="C102" s="23">
        <f t="shared" ref="C102:N102" si="1455">C87/8</f>
        <v>6197.3345391473786</v>
      </c>
      <c r="D102" s="23">
        <f t="shared" si="1455"/>
        <v>4619.9267534604978</v>
      </c>
      <c r="E102" s="23">
        <f t="shared" si="1455"/>
        <v>5034.9721611169834</v>
      </c>
      <c r="F102" s="23">
        <f t="shared" si="1455"/>
        <v>4869.702501366558</v>
      </c>
      <c r="G102" s="23">
        <f t="shared" si="1455"/>
        <v>4211.0195490221713</v>
      </c>
      <c r="H102" s="23">
        <f t="shared" si="1455"/>
        <v>3852.8692148672726</v>
      </c>
      <c r="I102" s="23">
        <f t="shared" si="1455"/>
        <v>4236.9544788722333</v>
      </c>
      <c r="J102" s="23">
        <f t="shared" si="1455"/>
        <v>4176.0332639903472</v>
      </c>
      <c r="K102" s="23">
        <f t="shared" si="1455"/>
        <v>4586.1391587713779</v>
      </c>
      <c r="L102" s="23">
        <f t="shared" si="1455"/>
        <v>1622.1725564960748</v>
      </c>
      <c r="M102" s="23">
        <f t="shared" si="1455"/>
        <v>2744.7534160469827</v>
      </c>
      <c r="N102" s="23">
        <f t="shared" si="1455"/>
        <v>2572.9454312904973</v>
      </c>
      <c r="O102" s="137">
        <f t="shared" si="1445"/>
        <v>48724.823024448378</v>
      </c>
      <c r="Q102" s="17"/>
      <c r="R102" s="17"/>
      <c r="S102" s="17"/>
      <c r="T102" s="17"/>
      <c r="U102" s="17"/>
      <c r="V102" s="17"/>
      <c r="W102" s="17"/>
      <c r="X102" s="17"/>
      <c r="Y102" s="17"/>
      <c r="Z102" s="17" t="s">
        <v>239</v>
      </c>
      <c r="AA102" s="17"/>
      <c r="AB102" s="17"/>
      <c r="AC102" s="17"/>
      <c r="AD102" s="132" t="s">
        <v>240</v>
      </c>
      <c r="AE102" s="17">
        <f>SUM(C92,D93,E94,F95,G96,H97,I98,J99,K100,L101,M102,N103)</f>
        <v>42028.788218112153</v>
      </c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</row>
    <row r="103" spans="1:90" x14ac:dyDescent="0.25">
      <c r="A103" s="17"/>
      <c r="B103" s="17"/>
      <c r="C103" s="23">
        <f t="shared" ref="C103:N103" si="1456">C88/8</f>
        <v>4265.6762889416823</v>
      </c>
      <c r="D103" s="23">
        <f t="shared" si="1456"/>
        <v>3166.5597102169631</v>
      </c>
      <c r="E103" s="23">
        <f t="shared" si="1456"/>
        <v>3106.1940115908365</v>
      </c>
      <c r="F103" s="23">
        <f t="shared" si="1456"/>
        <v>3111.862148421058</v>
      </c>
      <c r="G103" s="23">
        <f t="shared" si="1456"/>
        <v>2878.4340076061962</v>
      </c>
      <c r="H103" s="23">
        <f t="shared" si="1456"/>
        <v>2650.9612882189704</v>
      </c>
      <c r="I103" s="23">
        <f t="shared" si="1456"/>
        <v>2902.7078731063011</v>
      </c>
      <c r="J103" s="23">
        <f t="shared" si="1456"/>
        <v>3084.1974093807348</v>
      </c>
      <c r="K103" s="23">
        <f t="shared" si="1456"/>
        <v>3112.7653186469015</v>
      </c>
      <c r="L103" s="23">
        <f t="shared" si="1456"/>
        <v>1523.6273221653501</v>
      </c>
      <c r="M103" s="23">
        <f t="shared" si="1456"/>
        <v>1937.7688373654291</v>
      </c>
      <c r="N103" s="23">
        <f t="shared" si="1456"/>
        <v>1665.0890727179503</v>
      </c>
      <c r="O103" s="137">
        <f t="shared" si="1445"/>
        <v>33405.843288378375</v>
      </c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</row>
    <row r="104" spans="1:90" x14ac:dyDescent="0.25">
      <c r="A104" s="17"/>
      <c r="B104" s="137" t="s">
        <v>86</v>
      </c>
      <c r="C104" s="136">
        <f>SUM(C92:C103)</f>
        <v>76271.197109201501</v>
      </c>
      <c r="D104" s="136">
        <f t="shared" ref="D104:N104" si="1457">SUM(D92:D103)</f>
        <v>66401.15595710589</v>
      </c>
      <c r="E104" s="136">
        <f t="shared" si="1457"/>
        <v>70030.933083839031</v>
      </c>
      <c r="F104" s="136">
        <f t="shared" si="1457"/>
        <v>67314.874293237401</v>
      </c>
      <c r="G104" s="136">
        <f t="shared" si="1457"/>
        <v>64173.678760438794</v>
      </c>
      <c r="H104" s="136">
        <f t="shared" si="1457"/>
        <v>58735.512256894304</v>
      </c>
      <c r="I104" s="136">
        <f t="shared" si="1457"/>
        <v>61607.078345694652</v>
      </c>
      <c r="J104" s="136">
        <f t="shared" si="1457"/>
        <v>60911.059544541742</v>
      </c>
      <c r="K104" s="136">
        <f t="shared" si="1457"/>
        <v>63393.206567229558</v>
      </c>
      <c r="L104" s="136">
        <f t="shared" si="1457"/>
        <v>35261.723755749277</v>
      </c>
      <c r="M104" s="136">
        <f t="shared" si="1457"/>
        <v>42325.186317666215</v>
      </c>
      <c r="N104" s="136">
        <f t="shared" si="1457"/>
        <v>39744.028609120418</v>
      </c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</row>
    <row r="105" spans="1:90" x14ac:dyDescent="0.25">
      <c r="A105" s="17"/>
      <c r="B105" s="137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</row>
    <row r="106" spans="1:90" ht="15.75" thickBot="1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</row>
    <row r="107" spans="1:90" x14ac:dyDescent="0.25">
      <c r="A107" s="17"/>
      <c r="B107" s="17"/>
      <c r="C107" s="19">
        <v>1418</v>
      </c>
      <c r="D107" s="20">
        <v>1474</v>
      </c>
      <c r="E107" s="21">
        <v>1438</v>
      </c>
      <c r="F107" s="17"/>
      <c r="G107" s="19">
        <v>1527</v>
      </c>
      <c r="H107" s="20">
        <v>1549</v>
      </c>
      <c r="I107" s="21">
        <v>1531</v>
      </c>
      <c r="J107" s="17"/>
      <c r="K107" s="19">
        <v>1556</v>
      </c>
      <c r="L107" s="20">
        <v>1575</v>
      </c>
      <c r="M107" s="21">
        <v>1519</v>
      </c>
      <c r="N107" s="17"/>
      <c r="O107" s="19">
        <v>0</v>
      </c>
      <c r="P107" s="20">
        <v>0</v>
      </c>
      <c r="Q107" s="21">
        <v>0</v>
      </c>
      <c r="R107" s="17"/>
      <c r="S107" s="19">
        <v>1515</v>
      </c>
      <c r="T107" s="20">
        <v>1550</v>
      </c>
      <c r="U107" s="21">
        <v>1532</v>
      </c>
      <c r="V107" s="17"/>
      <c r="W107" s="19">
        <v>1565</v>
      </c>
      <c r="X107" s="20">
        <v>1555</v>
      </c>
      <c r="Y107" s="21">
        <v>1559</v>
      </c>
      <c r="Z107" s="17"/>
      <c r="AA107" s="19">
        <v>0</v>
      </c>
      <c r="AB107" s="20">
        <v>0</v>
      </c>
      <c r="AC107" s="21">
        <v>0</v>
      </c>
      <c r="AD107" s="17"/>
      <c r="AE107" s="19">
        <v>1458</v>
      </c>
      <c r="AF107" s="20">
        <v>1530</v>
      </c>
      <c r="AG107" s="21">
        <v>1497</v>
      </c>
      <c r="AH107" s="17"/>
      <c r="AI107" s="19">
        <v>0</v>
      </c>
      <c r="AJ107" s="20">
        <v>0</v>
      </c>
      <c r="AK107" s="21">
        <v>0</v>
      </c>
      <c r="AL107" s="17"/>
      <c r="AM107" s="19">
        <v>1465</v>
      </c>
      <c r="AN107" s="20">
        <v>1487</v>
      </c>
      <c r="AO107" s="21">
        <v>1492</v>
      </c>
      <c r="AP107" s="17"/>
      <c r="AQ107" s="19">
        <v>1501</v>
      </c>
      <c r="AR107" s="20">
        <v>1534</v>
      </c>
      <c r="AS107" s="21">
        <v>1550</v>
      </c>
      <c r="AT107" s="17"/>
      <c r="AU107" s="19">
        <v>1498</v>
      </c>
      <c r="AV107" s="20">
        <v>1568</v>
      </c>
      <c r="AW107" s="21">
        <v>1556</v>
      </c>
      <c r="AX107" s="17"/>
      <c r="AY107" s="19">
        <v>0</v>
      </c>
      <c r="AZ107" s="20">
        <v>0</v>
      </c>
      <c r="BA107" s="21">
        <v>0</v>
      </c>
      <c r="BB107" s="17"/>
      <c r="BC107" s="19">
        <v>0</v>
      </c>
      <c r="BD107" s="20">
        <v>0</v>
      </c>
      <c r="BE107" s="21">
        <v>0</v>
      </c>
      <c r="BF107" s="17"/>
      <c r="BG107" s="19">
        <v>0</v>
      </c>
      <c r="BH107" s="20">
        <v>0</v>
      </c>
      <c r="BI107" s="21">
        <v>0</v>
      </c>
      <c r="BJ107" s="17"/>
      <c r="BK107" s="19">
        <v>0</v>
      </c>
      <c r="BL107" s="20">
        <v>0</v>
      </c>
      <c r="BM107" s="21">
        <v>0</v>
      </c>
      <c r="BN107" s="17"/>
      <c r="BO107" s="19">
        <v>2215</v>
      </c>
      <c r="BP107" s="20">
        <v>2282</v>
      </c>
      <c r="BQ107" s="21">
        <v>2202</v>
      </c>
      <c r="BR107" s="17"/>
      <c r="BS107" s="19">
        <v>2292</v>
      </c>
      <c r="BT107" s="20">
        <v>2367</v>
      </c>
      <c r="BU107" s="21">
        <v>2367</v>
      </c>
      <c r="BV107" s="17"/>
      <c r="BW107" s="19">
        <v>0</v>
      </c>
      <c r="BX107" s="20">
        <v>0</v>
      </c>
      <c r="BY107" s="21">
        <v>0</v>
      </c>
      <c r="BZ107" s="17"/>
      <c r="CA107" s="19">
        <v>2605</v>
      </c>
      <c r="CB107" s="20">
        <v>2665</v>
      </c>
      <c r="CC107" s="21">
        <v>2645</v>
      </c>
      <c r="CD107" s="17"/>
      <c r="CE107" s="19">
        <v>0</v>
      </c>
      <c r="CF107" s="20">
        <v>0</v>
      </c>
      <c r="CG107" s="21">
        <v>0</v>
      </c>
      <c r="CH107" s="17"/>
      <c r="CI107" s="19">
        <v>0</v>
      </c>
      <c r="CJ107" s="20">
        <v>0</v>
      </c>
      <c r="CK107" s="21">
        <v>0</v>
      </c>
      <c r="CL107" s="17"/>
    </row>
    <row r="108" spans="1:90" x14ac:dyDescent="0.25">
      <c r="A108" s="17" t="s">
        <v>29</v>
      </c>
      <c r="B108" s="17"/>
      <c r="C108" s="22">
        <v>1402</v>
      </c>
      <c r="D108" s="23">
        <v>1380</v>
      </c>
      <c r="E108" s="24">
        <v>1434</v>
      </c>
      <c r="F108" s="17"/>
      <c r="G108" s="22">
        <v>1527</v>
      </c>
      <c r="H108" s="23">
        <v>1543</v>
      </c>
      <c r="I108" s="24">
        <v>1495</v>
      </c>
      <c r="J108" s="17"/>
      <c r="K108" s="22">
        <v>1556</v>
      </c>
      <c r="L108" s="23">
        <v>1556</v>
      </c>
      <c r="M108" s="24">
        <v>1538</v>
      </c>
      <c r="N108" s="17"/>
      <c r="O108" s="22">
        <v>0</v>
      </c>
      <c r="P108" s="23">
        <v>0</v>
      </c>
      <c r="Q108" s="24">
        <v>0</v>
      </c>
      <c r="R108" s="17"/>
      <c r="S108" s="22">
        <v>1498</v>
      </c>
      <c r="T108" s="25">
        <v>1515</v>
      </c>
      <c r="U108" s="24">
        <v>1498</v>
      </c>
      <c r="V108" s="17"/>
      <c r="W108" s="22">
        <v>1514</v>
      </c>
      <c r="X108" s="23">
        <v>1524</v>
      </c>
      <c r="Y108" s="24">
        <v>1543</v>
      </c>
      <c r="Z108" s="17"/>
      <c r="AA108" s="22">
        <v>0</v>
      </c>
      <c r="AB108" s="23">
        <v>0</v>
      </c>
      <c r="AC108" s="24">
        <v>0</v>
      </c>
      <c r="AD108" s="17"/>
      <c r="AE108" s="22">
        <v>1466</v>
      </c>
      <c r="AF108" s="25">
        <v>1491</v>
      </c>
      <c r="AG108" s="24">
        <v>1484</v>
      </c>
      <c r="AH108" s="17"/>
      <c r="AI108" s="22">
        <v>0</v>
      </c>
      <c r="AJ108" s="25">
        <v>0</v>
      </c>
      <c r="AK108" s="24">
        <v>0</v>
      </c>
      <c r="AL108" s="17"/>
      <c r="AM108" s="22">
        <v>1460</v>
      </c>
      <c r="AN108" s="25">
        <v>1489</v>
      </c>
      <c r="AO108" s="24">
        <v>1489</v>
      </c>
      <c r="AP108" s="17"/>
      <c r="AQ108" s="22">
        <v>1484</v>
      </c>
      <c r="AR108" s="23">
        <v>1501</v>
      </c>
      <c r="AS108" s="24">
        <v>1517</v>
      </c>
      <c r="AT108" s="17"/>
      <c r="AU108" s="22">
        <v>1523</v>
      </c>
      <c r="AV108" s="23">
        <v>1552</v>
      </c>
      <c r="AW108" s="24">
        <v>1552</v>
      </c>
      <c r="AX108" s="17"/>
      <c r="AY108" s="22">
        <v>0</v>
      </c>
      <c r="AZ108" s="25">
        <v>0</v>
      </c>
      <c r="BA108" s="24">
        <v>0</v>
      </c>
      <c r="BB108" s="17"/>
      <c r="BC108" s="22">
        <v>0</v>
      </c>
      <c r="BD108" s="25">
        <v>0</v>
      </c>
      <c r="BE108" s="24">
        <v>0</v>
      </c>
      <c r="BF108" s="17"/>
      <c r="BG108" s="22">
        <v>0</v>
      </c>
      <c r="BH108" s="25">
        <v>0</v>
      </c>
      <c r="BI108" s="24">
        <v>0</v>
      </c>
      <c r="BJ108" s="17"/>
      <c r="BK108" s="22">
        <v>0</v>
      </c>
      <c r="BL108" s="25">
        <v>0</v>
      </c>
      <c r="BM108" s="24">
        <v>0</v>
      </c>
      <c r="BN108" s="17"/>
      <c r="BO108" s="22">
        <v>2072</v>
      </c>
      <c r="BP108" s="25">
        <v>2068</v>
      </c>
      <c r="BQ108" s="24">
        <v>2215</v>
      </c>
      <c r="BR108" s="17"/>
      <c r="BS108" s="22">
        <v>2277</v>
      </c>
      <c r="BT108" s="23">
        <v>2262</v>
      </c>
      <c r="BU108" s="24">
        <v>2277</v>
      </c>
      <c r="BV108" s="17"/>
      <c r="BW108" s="22">
        <v>0</v>
      </c>
      <c r="BX108" s="25">
        <v>0</v>
      </c>
      <c r="BY108" s="24">
        <v>0</v>
      </c>
      <c r="BZ108" s="17"/>
      <c r="CA108" s="22">
        <v>2506</v>
      </c>
      <c r="CB108" s="25">
        <v>2445</v>
      </c>
      <c r="CC108" s="24">
        <v>2605</v>
      </c>
      <c r="CD108" s="17"/>
      <c r="CE108" s="22">
        <v>0</v>
      </c>
      <c r="CF108" s="23">
        <v>0</v>
      </c>
      <c r="CG108" s="24">
        <v>0</v>
      </c>
      <c r="CH108" s="17"/>
      <c r="CI108" s="22">
        <v>0</v>
      </c>
      <c r="CJ108" s="25">
        <v>0</v>
      </c>
      <c r="CK108" s="24">
        <v>0</v>
      </c>
      <c r="CL108" s="17"/>
    </row>
    <row r="109" spans="1:90" ht="15.75" thickBot="1" x14ac:dyDescent="0.3">
      <c r="A109" s="17"/>
      <c r="B109" s="17"/>
      <c r="C109" s="26">
        <v>1410</v>
      </c>
      <c r="D109" s="27">
        <v>1369</v>
      </c>
      <c r="E109" s="28">
        <v>1388</v>
      </c>
      <c r="F109" s="17"/>
      <c r="G109" s="26">
        <v>1542</v>
      </c>
      <c r="H109" s="27">
        <v>1542</v>
      </c>
      <c r="I109" s="28">
        <v>1539</v>
      </c>
      <c r="J109" s="17"/>
      <c r="K109" s="26">
        <v>1556</v>
      </c>
      <c r="L109" s="27">
        <v>1538</v>
      </c>
      <c r="M109" s="28">
        <v>1500</v>
      </c>
      <c r="N109" s="17"/>
      <c r="O109" s="26">
        <v>0</v>
      </c>
      <c r="P109" s="27">
        <v>0</v>
      </c>
      <c r="Q109" s="28">
        <v>0</v>
      </c>
      <c r="R109" s="17"/>
      <c r="S109" s="26">
        <v>1532</v>
      </c>
      <c r="T109" s="27">
        <v>1481</v>
      </c>
      <c r="U109" s="28">
        <v>1481</v>
      </c>
      <c r="V109" s="17"/>
      <c r="W109" s="26">
        <v>1526</v>
      </c>
      <c r="X109" s="27">
        <v>1504</v>
      </c>
      <c r="Y109" s="28">
        <v>1519</v>
      </c>
      <c r="Z109" s="17"/>
      <c r="AA109" s="26">
        <v>0</v>
      </c>
      <c r="AB109" s="27">
        <v>0</v>
      </c>
      <c r="AC109" s="28">
        <v>0</v>
      </c>
      <c r="AD109" s="17"/>
      <c r="AE109" s="26">
        <v>1476</v>
      </c>
      <c r="AF109" s="27">
        <v>1481</v>
      </c>
      <c r="AG109" s="28">
        <v>1503</v>
      </c>
      <c r="AH109" s="17"/>
      <c r="AI109" s="26">
        <v>0</v>
      </c>
      <c r="AJ109" s="27">
        <v>0</v>
      </c>
      <c r="AK109" s="28">
        <v>0</v>
      </c>
      <c r="AL109" s="17"/>
      <c r="AM109" s="26">
        <v>1497</v>
      </c>
      <c r="AN109" s="27">
        <v>1467</v>
      </c>
      <c r="AO109" s="28">
        <v>1505</v>
      </c>
      <c r="AP109" s="17"/>
      <c r="AQ109" s="26">
        <v>1501</v>
      </c>
      <c r="AR109" s="27">
        <v>1501</v>
      </c>
      <c r="AS109" s="28">
        <v>1501</v>
      </c>
      <c r="AT109" s="17"/>
      <c r="AU109" s="26">
        <v>1560</v>
      </c>
      <c r="AV109" s="27">
        <v>1510</v>
      </c>
      <c r="AW109" s="28">
        <v>1550</v>
      </c>
      <c r="AX109" s="17"/>
      <c r="AY109" s="26">
        <v>0</v>
      </c>
      <c r="AZ109" s="27">
        <v>0</v>
      </c>
      <c r="BA109" s="28">
        <v>0</v>
      </c>
      <c r="BB109" s="17"/>
      <c r="BC109" s="26">
        <v>0</v>
      </c>
      <c r="BD109" s="27">
        <v>0</v>
      </c>
      <c r="BE109" s="28">
        <v>0</v>
      </c>
      <c r="BF109" s="17"/>
      <c r="BG109" s="26">
        <v>0</v>
      </c>
      <c r="BH109" s="27">
        <v>0</v>
      </c>
      <c r="BI109" s="28">
        <v>0</v>
      </c>
      <c r="BJ109" s="17"/>
      <c r="BK109" s="26">
        <v>0</v>
      </c>
      <c r="BL109" s="27">
        <v>0</v>
      </c>
      <c r="BM109" s="28">
        <v>0</v>
      </c>
      <c r="BN109" s="17"/>
      <c r="BO109" s="26">
        <v>1840</v>
      </c>
      <c r="BP109" s="27">
        <v>2039</v>
      </c>
      <c r="BQ109" s="28">
        <v>2116</v>
      </c>
      <c r="BR109" s="17"/>
      <c r="BS109" s="26">
        <v>2187</v>
      </c>
      <c r="BT109" s="27">
        <v>2217</v>
      </c>
      <c r="BU109" s="28">
        <v>2306</v>
      </c>
      <c r="BV109" s="17"/>
      <c r="BW109" s="26">
        <v>0</v>
      </c>
      <c r="BX109" s="27">
        <v>0</v>
      </c>
      <c r="BY109" s="28">
        <v>0</v>
      </c>
      <c r="BZ109" s="17"/>
      <c r="CA109" s="26">
        <v>2546</v>
      </c>
      <c r="CB109" s="27">
        <v>2506</v>
      </c>
      <c r="CC109" s="28">
        <v>2546</v>
      </c>
      <c r="CD109" s="17"/>
      <c r="CE109" s="26">
        <v>0</v>
      </c>
      <c r="CF109" s="27">
        <v>0</v>
      </c>
      <c r="CG109" s="28">
        <v>0</v>
      </c>
      <c r="CH109" s="17"/>
      <c r="CI109" s="26">
        <v>0</v>
      </c>
      <c r="CJ109" s="27">
        <v>0</v>
      </c>
      <c r="CK109" s="28">
        <v>0</v>
      </c>
      <c r="CL109" s="17"/>
    </row>
    <row r="110" spans="1:90" x14ac:dyDescent="0.25">
      <c r="A110" s="17"/>
      <c r="B110" s="17"/>
      <c r="C110" s="23">
        <f>MEDIAN(C107:E109)</f>
        <v>1410</v>
      </c>
      <c r="D110" s="23">
        <f>_xlfn.STDEV.S(C107:E109)</f>
        <v>32.768548606518685</v>
      </c>
      <c r="E110" s="23">
        <f>PEARSON(C107:E109,G107:I109)</f>
        <v>-0.1753099105748786</v>
      </c>
      <c r="F110" s="17"/>
      <c r="G110" s="23">
        <f>MEDIAN(G107:I109)</f>
        <v>1539</v>
      </c>
      <c r="H110" s="23">
        <f>_xlfn.STDEV.S(G107:I109)</f>
        <v>16.099516900964588</v>
      </c>
      <c r="I110" s="23">
        <f>PEARSON(G107:I109,K107:M109)</f>
        <v>0.18349889291227783</v>
      </c>
      <c r="J110" s="17"/>
      <c r="K110" s="23">
        <f>MEDIAN(K107:M109)</f>
        <v>1556</v>
      </c>
      <c r="L110" s="23">
        <f>_xlfn.STDEV.S(K107:M109)</f>
        <v>22.829683406574969</v>
      </c>
      <c r="M110" s="23">
        <f>PEARSON(K107:M109,S107:U109)</f>
        <v>0.56220477752937059</v>
      </c>
      <c r="N110" s="17"/>
      <c r="O110" s="23"/>
      <c r="P110" s="23"/>
      <c r="Q110" s="23"/>
      <c r="R110" s="17"/>
      <c r="S110" s="23">
        <f>MEDIAN(S107:U109)</f>
        <v>1515</v>
      </c>
      <c r="T110" s="23">
        <f>_xlfn.STDEV.S(S107:U109)</f>
        <v>23.90606617576384</v>
      </c>
      <c r="U110" s="23">
        <f>PEARSON(S107:U109,W107:Y109)</f>
        <v>0.66059033731356198</v>
      </c>
      <c r="V110" s="17"/>
      <c r="W110" s="23">
        <f>MEDIAN(W107:Y109)</f>
        <v>1526</v>
      </c>
      <c r="X110" s="23">
        <f>_xlfn.STDEV.S(W107:Y109)</f>
        <v>21.783020910791961</v>
      </c>
      <c r="Y110" s="23">
        <f>PEARSON(W107:Y109,AE107:AG109)</f>
        <v>0.16990708636898627</v>
      </c>
      <c r="Z110" s="17"/>
      <c r="AA110" s="23"/>
      <c r="AB110" s="23"/>
      <c r="AC110" s="23"/>
      <c r="AD110" s="17"/>
      <c r="AE110" s="23">
        <f>MEDIAN(AE107:AG109)</f>
        <v>1484</v>
      </c>
      <c r="AF110" s="23">
        <f>_xlfn.STDEV.S(AE107:AG109)</f>
        <v>21.412613105363853</v>
      </c>
      <c r="AG110" s="23">
        <f>PEARSON(AE107:AG109,AM107:AO109)</f>
        <v>0.58448793101697227</v>
      </c>
      <c r="AH110" s="17"/>
      <c r="AI110" s="23"/>
      <c r="AJ110" s="23"/>
      <c r="AK110" s="23"/>
      <c r="AL110" s="17"/>
      <c r="AM110" s="23">
        <f>MEDIAN(AM107:AO109)</f>
        <v>1489</v>
      </c>
      <c r="AN110" s="23">
        <f>_xlfn.STDEV.S(AM107:AO109)</f>
        <v>15.637383981273141</v>
      </c>
      <c r="AO110" s="23">
        <f>PEARSON(AM107:AO109,AQ107:AS109)</f>
        <v>0.40266087967236597</v>
      </c>
      <c r="AP110" s="17"/>
      <c r="AQ110" s="23">
        <f>MEDIAN(AQ107:AS109)</f>
        <v>1501</v>
      </c>
      <c r="AR110" s="23">
        <f>_xlfn.STDEV.S(AQ107:AS109)</f>
        <v>20.328551350256124</v>
      </c>
      <c r="AS110" s="23">
        <f>PEARSON(AQ107:AS109,AU107:AW109)</f>
        <v>0.53072428963882801</v>
      </c>
      <c r="AT110" s="17"/>
      <c r="AU110" s="23">
        <f>MEDIAN(AU107:AW109)</f>
        <v>1552</v>
      </c>
      <c r="AV110" s="23">
        <f>_xlfn.STDEV.S(AU107:AW109)</f>
        <v>24.423349483639626</v>
      </c>
      <c r="AW110" s="23">
        <f>PEARSON(AU107:AW109,BO107:BQ109)</f>
        <v>4.2422161529785831E-4</v>
      </c>
      <c r="AX110" s="17"/>
      <c r="AY110" s="23"/>
      <c r="AZ110" s="23"/>
      <c r="BA110" s="23"/>
      <c r="BB110" s="17"/>
      <c r="BC110" s="23"/>
      <c r="BD110" s="23"/>
      <c r="BE110" s="23"/>
      <c r="BF110" s="17"/>
      <c r="BG110" s="23"/>
      <c r="BH110" s="23"/>
      <c r="BI110" s="23"/>
      <c r="BJ110" s="17"/>
      <c r="BK110" s="23"/>
      <c r="BL110" s="23"/>
      <c r="BM110" s="23"/>
      <c r="BN110" s="17"/>
      <c r="BO110" s="23">
        <f>MEDIAN(BO107:BQ109)</f>
        <v>2116</v>
      </c>
      <c r="BP110" s="23">
        <f>_xlfn.STDEV.S(BO107:BQ109)</f>
        <v>132.71031526515856</v>
      </c>
      <c r="BQ110" s="23">
        <f>PEARSON(BO107:BQ109,BS107:BU109)</f>
        <v>0.85254992756554426</v>
      </c>
      <c r="BR110" s="17"/>
      <c r="BS110" s="23">
        <f>MEDIAN(BS107:BU109)</f>
        <v>2277</v>
      </c>
      <c r="BT110" s="23">
        <f>_xlfn.STDEV.S(BS107:BU109)</f>
        <v>60.004397986962402</v>
      </c>
      <c r="BU110" s="23">
        <f>PEARSON(BS107:BU109,CA107:CC109)</f>
        <v>0.6756526519422924</v>
      </c>
      <c r="BV110" s="17"/>
      <c r="BW110" s="17"/>
      <c r="BX110" s="17"/>
      <c r="BY110" s="17"/>
      <c r="BZ110" s="17"/>
      <c r="CA110" s="23">
        <f>MEDIAN(CA107:CC109)</f>
        <v>2546</v>
      </c>
      <c r="CB110" s="23">
        <f>_xlfn.STDEV.S(CA107:CC109)</f>
        <v>72.159160502630883</v>
      </c>
      <c r="CC110" s="23">
        <f>PEARSON(G107:I109,CA107:CC109)</f>
        <v>-0.21364254348587677</v>
      </c>
      <c r="CD110" s="17"/>
      <c r="CE110" s="17"/>
      <c r="CF110" s="17"/>
      <c r="CG110" s="17"/>
      <c r="CH110" s="17"/>
      <c r="CI110" s="17"/>
      <c r="CJ110" s="17"/>
      <c r="CK110" s="17"/>
      <c r="CL110" s="17"/>
    </row>
    <row r="111" spans="1:90" ht="15.75" thickBot="1" x14ac:dyDescent="0.3">
      <c r="A111" s="17"/>
      <c r="B111" s="17"/>
      <c r="C111" s="23"/>
      <c r="D111" s="23"/>
      <c r="E111" s="23"/>
      <c r="F111" s="17"/>
      <c r="G111" s="23"/>
      <c r="H111" s="23"/>
      <c r="I111" s="23"/>
      <c r="J111" s="17"/>
      <c r="K111" s="23"/>
      <c r="L111" s="23"/>
      <c r="M111" s="23"/>
      <c r="N111" s="17"/>
      <c r="O111" s="23"/>
      <c r="P111" s="23"/>
      <c r="Q111" s="23"/>
      <c r="R111" s="17"/>
      <c r="S111" s="23"/>
      <c r="T111" s="23"/>
      <c r="U111" s="23"/>
      <c r="V111" s="17"/>
      <c r="W111" s="23"/>
      <c r="X111" s="23"/>
      <c r="Y111" s="23"/>
      <c r="Z111" s="17"/>
      <c r="AA111" s="23"/>
      <c r="AB111" s="23"/>
      <c r="AC111" s="23"/>
      <c r="AD111" s="17"/>
      <c r="AE111" s="23"/>
      <c r="AF111" s="23"/>
      <c r="AG111" s="23"/>
      <c r="AH111" s="17"/>
      <c r="AI111" s="23"/>
      <c r="AJ111" s="23"/>
      <c r="AK111" s="23"/>
      <c r="AL111" s="17"/>
      <c r="AM111" s="23"/>
      <c r="AN111" s="23"/>
      <c r="AO111" s="23"/>
      <c r="AP111" s="17"/>
      <c r="AQ111" s="23"/>
      <c r="AR111" s="23"/>
      <c r="AS111" s="23"/>
      <c r="AT111" s="17"/>
      <c r="AU111" s="23"/>
      <c r="AV111" s="23"/>
      <c r="AW111" s="23"/>
      <c r="AX111" s="17"/>
      <c r="AY111" s="23"/>
      <c r="AZ111" s="23"/>
      <c r="BA111" s="23"/>
      <c r="BB111" s="17"/>
      <c r="BC111" s="23"/>
      <c r="BD111" s="23"/>
      <c r="BE111" s="23"/>
      <c r="BF111" s="17"/>
      <c r="BG111" s="23"/>
      <c r="BH111" s="23"/>
      <c r="BI111" s="23"/>
      <c r="BJ111" s="17"/>
      <c r="BK111" s="23"/>
      <c r="BL111" s="23"/>
      <c r="BM111" s="23"/>
      <c r="BN111" s="17"/>
      <c r="BO111" s="23"/>
      <c r="BP111" s="23"/>
      <c r="BQ111" s="23"/>
      <c r="BR111" s="17"/>
      <c r="BS111" s="23"/>
      <c r="BT111" s="23"/>
      <c r="BU111" s="23"/>
      <c r="BV111" s="17"/>
      <c r="BW111" s="17"/>
      <c r="BX111" s="17"/>
      <c r="BY111" s="17"/>
      <c r="BZ111" s="17"/>
      <c r="CA111" s="23"/>
      <c r="CB111" s="23"/>
      <c r="CC111" s="23"/>
      <c r="CD111" s="17"/>
      <c r="CE111" s="17"/>
      <c r="CF111" s="17"/>
      <c r="CG111" s="17"/>
      <c r="CH111" s="17"/>
      <c r="CI111" s="17"/>
      <c r="CJ111" s="17"/>
      <c r="CK111" s="17"/>
      <c r="CL111" s="17"/>
    </row>
    <row r="112" spans="1:90" ht="15.75" thickBot="1" x14ac:dyDescent="0.3">
      <c r="A112" s="17"/>
      <c r="B112" s="17"/>
      <c r="C112" s="116" t="s">
        <v>58</v>
      </c>
      <c r="D112" s="117" t="s">
        <v>65</v>
      </c>
      <c r="E112" s="118" t="s">
        <v>66</v>
      </c>
      <c r="F112" s="116" t="s">
        <v>63</v>
      </c>
      <c r="G112" s="117" t="s">
        <v>59</v>
      </c>
      <c r="H112" s="118" t="s">
        <v>64</v>
      </c>
      <c r="I112" s="116" t="s">
        <v>62</v>
      </c>
      <c r="J112" s="117" t="s">
        <v>61</v>
      </c>
      <c r="K112" s="118" t="s">
        <v>60</v>
      </c>
      <c r="L112" s="17"/>
      <c r="M112" s="23"/>
      <c r="N112" s="25" t="s">
        <v>68</v>
      </c>
      <c r="O112" s="23"/>
      <c r="P112" s="17"/>
      <c r="Q112" s="23"/>
      <c r="R112" s="23" t="s">
        <v>69</v>
      </c>
      <c r="S112" s="23"/>
      <c r="T112" s="17"/>
      <c r="U112" s="23"/>
      <c r="V112" s="23"/>
      <c r="W112" s="23"/>
      <c r="X112" s="17"/>
      <c r="Y112" s="23"/>
      <c r="Z112" s="23"/>
      <c r="AA112" s="23"/>
      <c r="AB112" s="17"/>
      <c r="AC112" s="23"/>
      <c r="AD112" s="23"/>
      <c r="AE112" s="23"/>
      <c r="AF112" s="17"/>
      <c r="AG112" s="23" t="s">
        <v>70</v>
      </c>
      <c r="AH112" s="23"/>
      <c r="AI112" s="23"/>
      <c r="AJ112" s="17"/>
      <c r="AK112" s="23"/>
      <c r="AL112" s="23"/>
      <c r="AM112" s="23"/>
      <c r="AN112" s="17"/>
      <c r="AO112" s="23"/>
      <c r="AP112" s="23"/>
      <c r="AQ112" s="23"/>
      <c r="AR112" s="17"/>
      <c r="AS112" s="23"/>
      <c r="AT112" s="23"/>
      <c r="AU112" s="23"/>
      <c r="AV112" s="17"/>
      <c r="AW112" s="23"/>
      <c r="AX112" s="23"/>
      <c r="AY112" s="23"/>
      <c r="AZ112" s="17"/>
      <c r="BA112" s="23"/>
      <c r="BB112" s="23"/>
      <c r="BC112" s="23"/>
      <c r="BD112" s="17"/>
      <c r="BE112" s="23"/>
      <c r="BF112" s="23"/>
      <c r="BG112" s="23"/>
      <c r="BH112" s="17"/>
      <c r="BI112" s="23"/>
      <c r="BJ112" s="23"/>
      <c r="BK112" s="23"/>
      <c r="BL112" s="17"/>
      <c r="BM112" s="23"/>
      <c r="BN112" s="23"/>
      <c r="BO112" s="23"/>
      <c r="BP112" s="17"/>
      <c r="BQ112" s="23"/>
      <c r="BR112" s="23"/>
      <c r="BS112" s="23"/>
      <c r="BT112" s="17"/>
      <c r="BU112" s="17"/>
      <c r="BV112" s="17"/>
      <c r="BW112" s="17"/>
      <c r="BX112" s="17"/>
      <c r="BY112" s="23"/>
      <c r="BZ112" s="23"/>
      <c r="CA112" s="23"/>
      <c r="CB112" s="17"/>
      <c r="CC112" s="17"/>
      <c r="CD112" s="17"/>
      <c r="CE112" s="17"/>
      <c r="CF112" s="17"/>
      <c r="CG112" s="17"/>
      <c r="CH112" s="17"/>
      <c r="CI112" s="17"/>
      <c r="CJ112" s="17"/>
    </row>
    <row r="113" spans="1:136" ht="15.75" thickBot="1" x14ac:dyDescent="0.3">
      <c r="A113" s="17"/>
      <c r="B113" s="17"/>
      <c r="C113" s="22">
        <f>C107</f>
        <v>1418</v>
      </c>
      <c r="D113" s="23">
        <f>D107</f>
        <v>1474</v>
      </c>
      <c r="E113" s="24">
        <f>E107</f>
        <v>1438</v>
      </c>
      <c r="F113" s="22">
        <f>C108</f>
        <v>1402</v>
      </c>
      <c r="G113" s="23">
        <f>D108</f>
        <v>1380</v>
      </c>
      <c r="H113" s="24">
        <f>E108</f>
        <v>1434</v>
      </c>
      <c r="I113" s="22">
        <f>C109</f>
        <v>1410</v>
      </c>
      <c r="J113" s="23">
        <f>D109</f>
        <v>1369</v>
      </c>
      <c r="K113" s="24">
        <f>E109</f>
        <v>1388</v>
      </c>
      <c r="L113" s="17"/>
      <c r="M113" s="23" t="s">
        <v>67</v>
      </c>
      <c r="N113" s="23">
        <f t="shared" ref="N113:N124" si="1458">GEOMEAN(C113,D113,E113,F113,G113,H113,I113,J113,K113)</f>
        <v>1412.2198768572198</v>
      </c>
      <c r="O113" s="23"/>
      <c r="P113" s="17"/>
      <c r="Q113" s="23"/>
      <c r="R113" s="120">
        <f t="shared" ref="R113" si="1459">C113-$N$10</f>
        <v>1213.8114759300413</v>
      </c>
      <c r="S113" s="119">
        <f t="shared" ref="S113" si="1460">D113-$N$10</f>
        <v>1269.8114759300413</v>
      </c>
      <c r="T113" s="23">
        <f t="shared" ref="T113" si="1461">E113-$N$10</f>
        <v>1233.8114759300413</v>
      </c>
      <c r="U113" s="23">
        <f t="shared" ref="U113" si="1462">F113-$N$10</f>
        <v>1197.8114759300413</v>
      </c>
      <c r="V113" s="23">
        <f t="shared" ref="V113" si="1463">G113-$N$10</f>
        <v>1175.8114759300413</v>
      </c>
      <c r="W113" s="23">
        <f t="shared" ref="W113" si="1464">H113-$N$10</f>
        <v>1229.8114759300413</v>
      </c>
      <c r="X113" s="23">
        <f t="shared" ref="X113" si="1465">I113-$N$10</f>
        <v>1205.8114759300413</v>
      </c>
      <c r="Y113" s="23">
        <f t="shared" ref="Y113" si="1466">J113-$N$10</f>
        <v>1164.8114759300413</v>
      </c>
      <c r="Z113" s="23">
        <f t="shared" ref="Z113" si="1467">K113-$N$10</f>
        <v>1183.8114759300413</v>
      </c>
      <c r="AA113" s="23"/>
      <c r="AB113" s="23"/>
      <c r="AC113" s="23"/>
      <c r="AD113" s="17"/>
      <c r="AE113" s="121">
        <f>R113</f>
        <v>1213.8114759300413</v>
      </c>
      <c r="AF113" s="122">
        <f>R114</f>
        <v>1390.3093135350709</v>
      </c>
      <c r="AG113" s="122">
        <f>R115</f>
        <v>1422.7176442625832</v>
      </c>
      <c r="AH113" s="122">
        <f>R116</f>
        <v>1380.4662904149302</v>
      </c>
      <c r="AI113" s="122">
        <f>R117</f>
        <v>1418.7751025104278</v>
      </c>
      <c r="AJ113" s="122">
        <f>R118</f>
        <v>1327.4138226253731</v>
      </c>
      <c r="AK113" s="122">
        <f>R119</f>
        <v>1360.702865915792</v>
      </c>
      <c r="AL113" s="122">
        <f>R120</f>
        <v>1364.3616399087639</v>
      </c>
      <c r="AM113" s="122">
        <f>R121</f>
        <v>1361.6428988714144</v>
      </c>
      <c r="AN113" s="122">
        <f>R122</f>
        <v>1603.6750043813054</v>
      </c>
      <c r="AO113" s="122">
        <f>R123</f>
        <v>1772.6932148617564</v>
      </c>
      <c r="AP113" s="123">
        <f>R124</f>
        <v>1916.6196193165674</v>
      </c>
      <c r="AQ113" s="23"/>
      <c r="AR113" s="23"/>
      <c r="AS113" s="23"/>
      <c r="AT113" s="17"/>
      <c r="AU113" s="23"/>
      <c r="AV113" s="23"/>
      <c r="AW113" s="23"/>
      <c r="AX113" s="17"/>
      <c r="AY113" s="23"/>
      <c r="AZ113" s="23"/>
      <c r="BA113" s="23"/>
      <c r="BB113" s="17"/>
      <c r="BC113" s="23"/>
      <c r="BD113" s="23"/>
      <c r="BE113" s="23"/>
      <c r="BF113" s="17"/>
      <c r="BG113" s="23"/>
      <c r="BH113" s="23"/>
      <c r="BI113" s="23"/>
      <c r="BJ113" s="17"/>
      <c r="BK113" s="23"/>
      <c r="BL113" s="23"/>
      <c r="BM113" s="23"/>
      <c r="BN113" s="17"/>
      <c r="BO113" s="23"/>
      <c r="BP113" s="23"/>
      <c r="BQ113" s="23"/>
      <c r="BR113" s="17"/>
      <c r="BS113" s="17"/>
      <c r="BT113" s="17"/>
      <c r="BU113" s="17"/>
      <c r="BV113" s="17"/>
      <c r="BW113" s="23"/>
      <c r="BX113" s="23"/>
      <c r="BY113" s="23"/>
      <c r="BZ113" s="17"/>
      <c r="CA113" s="17"/>
      <c r="CB113" s="17"/>
      <c r="CC113" s="17"/>
      <c r="CD113" s="17"/>
      <c r="CE113" s="17"/>
      <c r="CF113" s="17"/>
      <c r="CG113" s="17"/>
      <c r="CH113" s="17"/>
    </row>
    <row r="114" spans="1:136" ht="15.75" thickBot="1" x14ac:dyDescent="0.3">
      <c r="A114" s="17"/>
      <c r="B114" s="17"/>
      <c r="C114" s="22">
        <f>G107</f>
        <v>1527</v>
      </c>
      <c r="D114" s="23">
        <f>H107</f>
        <v>1549</v>
      </c>
      <c r="E114" s="24">
        <f>I107</f>
        <v>1531</v>
      </c>
      <c r="F114" s="22">
        <f>G108</f>
        <v>1527</v>
      </c>
      <c r="G114" s="23">
        <f>H108</f>
        <v>1543</v>
      </c>
      <c r="H114" s="24">
        <f>I108</f>
        <v>1495</v>
      </c>
      <c r="I114" s="22">
        <f>G109</f>
        <v>1542</v>
      </c>
      <c r="J114" s="23">
        <f>H109</f>
        <v>1542</v>
      </c>
      <c r="K114" s="24">
        <f>I109</f>
        <v>1539</v>
      </c>
      <c r="L114" s="17"/>
      <c r="M114" s="23"/>
      <c r="N114" s="23">
        <f t="shared" si="1458"/>
        <v>1532.7018633796993</v>
      </c>
      <c r="O114" s="23"/>
      <c r="P114" s="17"/>
      <c r="Q114" s="23"/>
      <c r="R114" s="120">
        <f t="shared" ref="R114" si="1468">C114-$N$11</f>
        <v>1390.3093135350709</v>
      </c>
      <c r="S114" s="119">
        <f t="shared" ref="S114" si="1469">D114-$N$11</f>
        <v>1412.3093135350709</v>
      </c>
      <c r="T114" s="23">
        <f t="shared" ref="T114" si="1470">E114-$N$11</f>
        <v>1394.3093135350709</v>
      </c>
      <c r="U114" s="23">
        <f t="shared" ref="U114" si="1471">F114-$N$11</f>
        <v>1390.3093135350709</v>
      </c>
      <c r="V114" s="23">
        <f t="shared" ref="V114" si="1472">G114-$N$11</f>
        <v>1406.3093135350709</v>
      </c>
      <c r="W114" s="23">
        <f t="shared" ref="W114" si="1473">H114-$N$11</f>
        <v>1358.3093135350709</v>
      </c>
      <c r="X114" s="23">
        <f t="shared" ref="X114" si="1474">I114-$N$11</f>
        <v>1405.3093135350709</v>
      </c>
      <c r="Y114" s="23">
        <f t="shared" ref="Y114" si="1475">J114-$N$11</f>
        <v>1405.3093135350709</v>
      </c>
      <c r="Z114" s="23">
        <f t="shared" ref="Z114" si="1476">K114-$N$11</f>
        <v>1402.3093135350709</v>
      </c>
      <c r="AA114" s="23"/>
      <c r="AB114" s="23"/>
      <c r="AC114" s="23"/>
      <c r="AD114" s="17"/>
      <c r="AE114" s="124">
        <f>S113</f>
        <v>1269.8114759300413</v>
      </c>
      <c r="AF114" s="125">
        <f>S114</f>
        <v>1412.3093135350709</v>
      </c>
      <c r="AG114" s="125">
        <f>S115</f>
        <v>1441.7176442625832</v>
      </c>
      <c r="AH114" s="125">
        <f>S116</f>
        <v>1415.4662904149302</v>
      </c>
      <c r="AI114" s="125">
        <f>S117</f>
        <v>1408.7751025104278</v>
      </c>
      <c r="AJ114" s="125">
        <f>S118</f>
        <v>1399.4138226253731</v>
      </c>
      <c r="AK114" s="125">
        <f>S119</f>
        <v>1382.702865915792</v>
      </c>
      <c r="AL114" s="125">
        <f>S120</f>
        <v>1397.3616399087639</v>
      </c>
      <c r="AM114" s="125">
        <f>S121</f>
        <v>1431.6428988714144</v>
      </c>
      <c r="AN114" s="125">
        <f>S122</f>
        <v>1670.6750043813054</v>
      </c>
      <c r="AO114" s="125">
        <f>S123</f>
        <v>1847.6932148617564</v>
      </c>
      <c r="AP114" s="126">
        <f>S124</f>
        <v>1976.6196193165674</v>
      </c>
      <c r="AQ114" s="23"/>
      <c r="AR114" s="23"/>
      <c r="AS114" s="23"/>
      <c r="AT114" s="17"/>
      <c r="AU114" s="23"/>
      <c r="AV114" s="23"/>
      <c r="AW114" s="23"/>
      <c r="AX114" s="17"/>
      <c r="AY114" s="23"/>
      <c r="AZ114" s="23"/>
      <c r="BA114" s="23"/>
      <c r="BB114" s="17"/>
      <c r="BC114" s="23"/>
      <c r="BD114" s="23"/>
      <c r="BE114" s="23"/>
      <c r="BF114" s="17"/>
      <c r="BG114" s="23"/>
      <c r="BH114" s="23"/>
      <c r="BI114" s="23"/>
      <c r="BJ114" s="17"/>
      <c r="BK114" s="23"/>
      <c r="BL114" s="23"/>
      <c r="BM114" s="23"/>
      <c r="BN114" s="17"/>
      <c r="BO114" s="23"/>
      <c r="BP114" s="23"/>
      <c r="BQ114" s="23"/>
      <c r="BR114" s="17"/>
      <c r="BS114" s="17"/>
      <c r="BT114" s="17"/>
      <c r="BU114" s="17"/>
      <c r="BV114" s="17"/>
      <c r="BW114" s="23"/>
      <c r="BX114" s="23"/>
      <c r="BY114" s="23"/>
      <c r="BZ114" s="17"/>
      <c r="CA114" s="17"/>
      <c r="CB114" s="17"/>
      <c r="CC114" s="17"/>
      <c r="CD114" s="17"/>
      <c r="CE114" s="17"/>
      <c r="CF114" s="17"/>
      <c r="CG114" s="17"/>
      <c r="CH114" s="17"/>
    </row>
    <row r="115" spans="1:136" ht="15.75" thickBot="1" x14ac:dyDescent="0.3">
      <c r="A115" s="17"/>
      <c r="B115" s="17"/>
      <c r="C115" s="22">
        <f>K107</f>
        <v>1556</v>
      </c>
      <c r="D115" s="23">
        <f>L107</f>
        <v>1575</v>
      </c>
      <c r="E115" s="24">
        <f>M107</f>
        <v>1519</v>
      </c>
      <c r="F115" s="22">
        <f>K108</f>
        <v>1556</v>
      </c>
      <c r="G115" s="23">
        <f>L108</f>
        <v>1556</v>
      </c>
      <c r="H115" s="24">
        <f>M108</f>
        <v>1538</v>
      </c>
      <c r="I115" s="22">
        <f>K109</f>
        <v>1556</v>
      </c>
      <c r="J115" s="23">
        <f>L109</f>
        <v>1538</v>
      </c>
      <c r="K115" s="24">
        <f>M109</f>
        <v>1500</v>
      </c>
      <c r="L115" s="17"/>
      <c r="M115" s="23"/>
      <c r="N115" s="23">
        <f t="shared" si="1458"/>
        <v>1543.6267376233577</v>
      </c>
      <c r="O115" s="23"/>
      <c r="P115" s="17"/>
      <c r="Q115" s="23"/>
      <c r="R115" s="120">
        <f t="shared" ref="R115" si="1477">C115-$N$12</f>
        <v>1422.7176442625832</v>
      </c>
      <c r="S115" s="119">
        <f t="shared" ref="S115" si="1478">D115-$N$12</f>
        <v>1441.7176442625832</v>
      </c>
      <c r="T115" s="23">
        <f t="shared" ref="T115" si="1479">E115-$N$12</f>
        <v>1385.7176442625832</v>
      </c>
      <c r="U115" s="23">
        <f t="shared" ref="U115" si="1480">F115-$N$12</f>
        <v>1422.7176442625832</v>
      </c>
      <c r="V115" s="23">
        <f t="shared" ref="V115" si="1481">G115-$N$12</f>
        <v>1422.7176442625832</v>
      </c>
      <c r="W115" s="23">
        <f t="shared" ref="W115" si="1482">H115-$N$12</f>
        <v>1404.7176442625832</v>
      </c>
      <c r="X115" s="23">
        <f t="shared" ref="X115" si="1483">I115-$N$12</f>
        <v>1422.7176442625832</v>
      </c>
      <c r="Y115" s="23">
        <f t="shared" ref="Y115" si="1484">J115-$N$12</f>
        <v>1404.7176442625832</v>
      </c>
      <c r="Z115" s="23">
        <f t="shared" ref="Z115" si="1485">K115-$N$12</f>
        <v>1366.7176442625832</v>
      </c>
      <c r="AA115" s="23"/>
      <c r="AB115" s="23"/>
      <c r="AC115" s="23"/>
      <c r="AD115" s="17"/>
      <c r="AE115" s="116">
        <f>T113</f>
        <v>1233.8114759300413</v>
      </c>
      <c r="AF115" s="117">
        <f>T114</f>
        <v>1394.3093135350709</v>
      </c>
      <c r="AG115" s="117">
        <f>T115</f>
        <v>1385.7176442625832</v>
      </c>
      <c r="AH115" s="117">
        <f>T116</f>
        <v>1397.4662904149302</v>
      </c>
      <c r="AI115" s="117">
        <f>T117</f>
        <v>1412.7751025104278</v>
      </c>
      <c r="AJ115" s="117">
        <f>T118</f>
        <v>1366.4138226253731</v>
      </c>
      <c r="AK115" s="117">
        <f>T119</f>
        <v>1387.702865915792</v>
      </c>
      <c r="AL115" s="117">
        <f>T120</f>
        <v>1413.3616399087639</v>
      </c>
      <c r="AM115" s="117">
        <f>T121</f>
        <v>1419.6428988714144</v>
      </c>
      <c r="AN115" s="117">
        <f>T122</f>
        <v>1590.6750043813054</v>
      </c>
      <c r="AO115" s="117">
        <f>T123</f>
        <v>1847.6932148617564</v>
      </c>
      <c r="AP115" s="118">
        <f>T124</f>
        <v>1956.6196193165674</v>
      </c>
      <c r="AQ115" s="23"/>
      <c r="AR115" s="23"/>
      <c r="AS115" s="23"/>
      <c r="AT115" s="17"/>
      <c r="AU115" s="23"/>
      <c r="AV115" s="23"/>
      <c r="AW115" s="23"/>
      <c r="AX115" s="17"/>
      <c r="AY115" s="23"/>
      <c r="AZ115" s="23"/>
      <c r="BA115" s="23"/>
      <c r="BB115" s="17"/>
      <c r="BC115" s="23"/>
      <c r="BD115" s="23"/>
      <c r="BE115" s="23"/>
      <c r="BF115" s="17"/>
      <c r="BG115" s="23"/>
      <c r="BH115" s="23"/>
      <c r="BI115" s="23"/>
      <c r="BJ115" s="17"/>
      <c r="BK115" s="23"/>
      <c r="BL115" s="23"/>
      <c r="BM115" s="23"/>
      <c r="BN115" s="17"/>
      <c r="BO115" s="23"/>
      <c r="BP115" s="23"/>
      <c r="BQ115" s="23"/>
      <c r="BR115" s="17"/>
      <c r="BS115" s="17"/>
      <c r="BT115" s="17"/>
      <c r="BU115" s="17"/>
      <c r="BV115" s="17"/>
      <c r="BW115" s="23"/>
      <c r="BX115" s="23"/>
      <c r="BY115" s="23"/>
      <c r="BZ115" s="17"/>
      <c r="CA115" s="17"/>
      <c r="CB115" s="17"/>
      <c r="CC115" s="17"/>
      <c r="CD115" s="17"/>
      <c r="CE115" s="17"/>
      <c r="CF115" s="17"/>
      <c r="CG115" s="17"/>
      <c r="CH115" s="17"/>
    </row>
    <row r="116" spans="1:136" ht="15.75" thickBot="1" x14ac:dyDescent="0.3">
      <c r="A116" s="17"/>
      <c r="B116" s="17"/>
      <c r="C116" s="22">
        <f>S107</f>
        <v>1515</v>
      </c>
      <c r="D116" s="23">
        <f>T107</f>
        <v>1550</v>
      </c>
      <c r="E116" s="24">
        <f>U107</f>
        <v>1532</v>
      </c>
      <c r="F116" s="22">
        <f>S108</f>
        <v>1498</v>
      </c>
      <c r="G116" s="23">
        <f>T108</f>
        <v>1515</v>
      </c>
      <c r="H116" s="24">
        <f>U108</f>
        <v>1498</v>
      </c>
      <c r="I116" s="22">
        <f>S109</f>
        <v>1532</v>
      </c>
      <c r="J116" s="23">
        <f>T109</f>
        <v>1481</v>
      </c>
      <c r="K116" s="24">
        <f>U109</f>
        <v>1481</v>
      </c>
      <c r="L116" s="17"/>
      <c r="M116" s="23"/>
      <c r="N116" s="23">
        <f t="shared" si="1458"/>
        <v>1511.1654875086831</v>
      </c>
      <c r="O116" s="23"/>
      <c r="P116" s="17"/>
      <c r="Q116" s="23"/>
      <c r="R116" s="120">
        <f>C116-$N$13</f>
        <v>1380.4662904149302</v>
      </c>
      <c r="S116" s="119">
        <f t="shared" ref="S116" si="1486">D116-$N$13</f>
        <v>1415.4662904149302</v>
      </c>
      <c r="T116" s="23">
        <f t="shared" ref="T116" si="1487">E116-$N$13</f>
        <v>1397.4662904149302</v>
      </c>
      <c r="U116" s="23">
        <f t="shared" ref="U116" si="1488">F116-$N$13</f>
        <v>1363.4662904149302</v>
      </c>
      <c r="V116" s="23">
        <f t="shared" ref="V116" si="1489">G116-$N$13</f>
        <v>1380.4662904149302</v>
      </c>
      <c r="W116" s="23">
        <f t="shared" ref="W116" si="1490">H116-$N$13</f>
        <v>1363.4662904149302</v>
      </c>
      <c r="X116" s="23">
        <f t="shared" ref="X116" si="1491">I116-$N$13</f>
        <v>1397.4662904149302</v>
      </c>
      <c r="Y116" s="23">
        <f t="shared" ref="Y116" si="1492">J116-$N$13</f>
        <v>1346.4662904149302</v>
      </c>
      <c r="Z116" s="23">
        <f t="shared" ref="Z116" si="1493">K116-$N$13</f>
        <v>1346.4662904149302</v>
      </c>
      <c r="AA116" s="23"/>
      <c r="AB116" s="23"/>
      <c r="AC116" s="23"/>
      <c r="AD116" s="17"/>
      <c r="AE116" s="116">
        <f>U113</f>
        <v>1197.8114759300413</v>
      </c>
      <c r="AF116" s="117">
        <f>U114</f>
        <v>1390.3093135350709</v>
      </c>
      <c r="AG116" s="117">
        <f>U115</f>
        <v>1422.7176442625832</v>
      </c>
      <c r="AH116" s="117">
        <f>U116</f>
        <v>1363.4662904149302</v>
      </c>
      <c r="AI116" s="117">
        <f>U117</f>
        <v>1367.7751025104278</v>
      </c>
      <c r="AJ116" s="117">
        <f>U118</f>
        <v>1335.4138226253731</v>
      </c>
      <c r="AK116" s="117">
        <f>U119</f>
        <v>1355.702865915792</v>
      </c>
      <c r="AL116" s="117">
        <f>U120</f>
        <v>1347.3616399087639</v>
      </c>
      <c r="AM116" s="117">
        <f>U121</f>
        <v>1386.6428988714144</v>
      </c>
      <c r="AN116" s="117">
        <f>U122</f>
        <v>1460.6750043813054</v>
      </c>
      <c r="AO116" s="117">
        <f>U123</f>
        <v>1757.6932148617564</v>
      </c>
      <c r="AP116" s="118">
        <f>U124</f>
        <v>1817.6196193165674</v>
      </c>
      <c r="AQ116" s="23"/>
      <c r="AR116" s="23"/>
      <c r="AS116" s="23"/>
      <c r="AT116" s="17"/>
      <c r="AU116" s="23"/>
      <c r="AV116" s="23"/>
      <c r="AW116" s="23"/>
      <c r="AX116" s="17"/>
      <c r="AY116" s="23"/>
      <c r="AZ116" s="23"/>
      <c r="BA116" s="23"/>
      <c r="BB116" s="17"/>
      <c r="BC116" s="23"/>
      <c r="BD116" s="23"/>
      <c r="BE116" s="23"/>
      <c r="BF116" s="17"/>
      <c r="BG116" s="23"/>
      <c r="BH116" s="23"/>
      <c r="BI116" s="23"/>
      <c r="BJ116" s="17"/>
      <c r="BK116" s="23"/>
      <c r="BL116" s="23"/>
      <c r="BM116" s="23"/>
      <c r="BN116" s="17"/>
      <c r="BO116" s="23"/>
      <c r="BP116" s="23"/>
      <c r="BQ116" s="23"/>
      <c r="BR116" s="17"/>
      <c r="BS116" s="17"/>
      <c r="BT116" s="17"/>
      <c r="BU116" s="17"/>
      <c r="BV116" s="17"/>
      <c r="BW116" s="23"/>
      <c r="BX116" s="23"/>
      <c r="BY116" s="23"/>
      <c r="BZ116" s="17"/>
      <c r="CA116" s="17"/>
      <c r="CB116" s="17"/>
      <c r="CC116" s="17"/>
      <c r="CD116" s="17"/>
      <c r="CE116" s="17"/>
      <c r="CF116" s="17"/>
      <c r="CG116" s="17"/>
      <c r="CH116" s="17"/>
    </row>
    <row r="117" spans="1:136" ht="15.75" thickBot="1" x14ac:dyDescent="0.3">
      <c r="A117" s="17"/>
      <c r="B117" s="17"/>
      <c r="C117" s="22">
        <f>W107</f>
        <v>1565</v>
      </c>
      <c r="D117" s="23">
        <f>X107</f>
        <v>1555</v>
      </c>
      <c r="E117" s="24">
        <f>Y107</f>
        <v>1559</v>
      </c>
      <c r="F117" s="22">
        <f>W108</f>
        <v>1514</v>
      </c>
      <c r="G117" s="23">
        <f>X108</f>
        <v>1524</v>
      </c>
      <c r="H117" s="24">
        <f>Y108</f>
        <v>1543</v>
      </c>
      <c r="I117" s="22">
        <f>W109</f>
        <v>1526</v>
      </c>
      <c r="J117" s="23">
        <f>X109</f>
        <v>1504</v>
      </c>
      <c r="K117" s="24">
        <f>Y109</f>
        <v>1519</v>
      </c>
      <c r="L117" s="17"/>
      <c r="M117" s="23"/>
      <c r="N117" s="23">
        <f t="shared" si="1458"/>
        <v>1534.1960578740236</v>
      </c>
      <c r="O117" s="23"/>
      <c r="P117" s="17"/>
      <c r="Q117" s="23"/>
      <c r="R117" s="120">
        <f t="shared" ref="R117" si="1494">C117-$N$14</f>
        <v>1418.7751025104278</v>
      </c>
      <c r="S117" s="119">
        <f t="shared" ref="S117" si="1495">D117-$N$14</f>
        <v>1408.7751025104278</v>
      </c>
      <c r="T117" s="23">
        <f t="shared" ref="T117" si="1496">E117-$N$14</f>
        <v>1412.7751025104278</v>
      </c>
      <c r="U117" s="23">
        <f t="shared" ref="U117" si="1497">F117-$N$14</f>
        <v>1367.7751025104278</v>
      </c>
      <c r="V117" s="23">
        <f t="shared" ref="V117" si="1498">G117-$N$14</f>
        <v>1377.7751025104278</v>
      </c>
      <c r="W117" s="23">
        <f t="shared" ref="W117" si="1499">H117-$N$14</f>
        <v>1396.7751025104278</v>
      </c>
      <c r="X117" s="23">
        <f t="shared" ref="X117" si="1500">I117-$N$14</f>
        <v>1379.7751025104278</v>
      </c>
      <c r="Y117" s="23">
        <f t="shared" ref="Y117" si="1501">J117-$N$14</f>
        <v>1357.7751025104278</v>
      </c>
      <c r="Z117" s="23">
        <f t="shared" ref="Z117" si="1502">K117-$N$14</f>
        <v>1372.7751025104278</v>
      </c>
      <c r="AE117" s="116">
        <f>V113</f>
        <v>1175.8114759300413</v>
      </c>
      <c r="AF117" s="117">
        <f>V114</f>
        <v>1406.3093135350709</v>
      </c>
      <c r="AG117" s="117">
        <f>V115</f>
        <v>1422.7176442625832</v>
      </c>
      <c r="AH117" s="117">
        <f>V116</f>
        <v>1380.4662904149302</v>
      </c>
      <c r="AI117" s="117">
        <f>V117</f>
        <v>1377.7751025104278</v>
      </c>
      <c r="AJ117" s="117">
        <f>V118</f>
        <v>1360.4138226253731</v>
      </c>
      <c r="AK117" s="117">
        <f>V119</f>
        <v>1384.702865915792</v>
      </c>
      <c r="AL117" s="117">
        <f>V120</f>
        <v>1364.3616399087639</v>
      </c>
      <c r="AM117" s="117">
        <f>V121</f>
        <v>1415.6428988714144</v>
      </c>
      <c r="AN117" s="117">
        <f>V122</f>
        <v>1456.6750043813054</v>
      </c>
      <c r="AO117" s="117">
        <f>V123</f>
        <v>1742.6932148617564</v>
      </c>
      <c r="AP117" s="118">
        <f>V124</f>
        <v>1756.6196193165674</v>
      </c>
      <c r="AQ117" s="23"/>
      <c r="AR117" s="23"/>
      <c r="AS117" s="23"/>
      <c r="AT117" s="17"/>
      <c r="AU117" s="23"/>
      <c r="AV117" s="23"/>
      <c r="AW117" s="23"/>
      <c r="AX117" s="17"/>
      <c r="AY117" s="23"/>
      <c r="AZ117" s="23"/>
      <c r="BA117" s="23"/>
      <c r="BB117" s="17"/>
      <c r="BC117" s="23"/>
      <c r="BD117" s="23"/>
      <c r="BE117" s="23"/>
      <c r="BF117" s="17"/>
      <c r="BG117" s="23"/>
      <c r="BH117" s="23"/>
      <c r="BI117" s="23"/>
      <c r="BJ117" s="17"/>
      <c r="BK117" s="23"/>
      <c r="BL117" s="23"/>
      <c r="BM117" s="23"/>
      <c r="BN117" s="17"/>
      <c r="BO117" s="23"/>
      <c r="BP117" s="23"/>
      <c r="BQ117" s="23"/>
      <c r="BR117" s="17"/>
      <c r="BS117" s="17"/>
      <c r="BT117" s="17"/>
      <c r="BU117" s="17"/>
      <c r="BV117" s="17"/>
      <c r="BW117" s="23"/>
      <c r="BX117" s="23"/>
      <c r="BY117" s="23"/>
      <c r="BZ117" s="17"/>
      <c r="CA117" s="17"/>
      <c r="CB117" s="17"/>
      <c r="CC117" s="17"/>
      <c r="CD117" s="17"/>
      <c r="CE117" s="17"/>
      <c r="CF117" s="17"/>
      <c r="CG117" s="17"/>
      <c r="CH117" s="17"/>
    </row>
    <row r="118" spans="1:136" ht="15.75" thickBot="1" x14ac:dyDescent="0.3">
      <c r="A118" s="17"/>
      <c r="B118" s="17"/>
      <c r="C118" s="22">
        <f>AE107</f>
        <v>1458</v>
      </c>
      <c r="D118" s="23">
        <f>AF107</f>
        <v>1530</v>
      </c>
      <c r="E118" s="24">
        <f>AG107</f>
        <v>1497</v>
      </c>
      <c r="F118" s="22">
        <f>AE108</f>
        <v>1466</v>
      </c>
      <c r="G118" s="23">
        <f>AF108</f>
        <v>1491</v>
      </c>
      <c r="H118" s="24">
        <f>AG108</f>
        <v>1484</v>
      </c>
      <c r="I118" s="22">
        <f>AE109</f>
        <v>1476</v>
      </c>
      <c r="J118" s="23">
        <f>AF109</f>
        <v>1481</v>
      </c>
      <c r="K118" s="24">
        <f>AG109</f>
        <v>1503</v>
      </c>
      <c r="L118" s="17"/>
      <c r="M118" s="23"/>
      <c r="N118" s="23">
        <f t="shared" si="1458"/>
        <v>1487.1970609370339</v>
      </c>
      <c r="O118" s="23"/>
      <c r="P118" s="17"/>
      <c r="Q118" s="23"/>
      <c r="R118" s="120">
        <f t="shared" ref="R118" si="1503">C118-$N$15</f>
        <v>1327.4138226253731</v>
      </c>
      <c r="S118" s="119">
        <f t="shared" ref="S118" si="1504">D118-$N$15</f>
        <v>1399.4138226253731</v>
      </c>
      <c r="T118" s="23">
        <f t="shared" ref="T118" si="1505">E118-$N$15</f>
        <v>1366.4138226253731</v>
      </c>
      <c r="U118" s="23">
        <f t="shared" ref="U118" si="1506">F118-$N$15</f>
        <v>1335.4138226253731</v>
      </c>
      <c r="V118" s="23">
        <f t="shared" ref="V118" si="1507">G118-$N$15</f>
        <v>1360.4138226253731</v>
      </c>
      <c r="W118" s="23">
        <f t="shared" ref="W118" si="1508">H118-$N$15</f>
        <v>1353.4138226253731</v>
      </c>
      <c r="X118" s="23">
        <f t="shared" ref="X118" si="1509">I118-$N$15</f>
        <v>1345.4138226253731</v>
      </c>
      <c r="Y118" s="23">
        <f t="shared" ref="Y118" si="1510">J118-$N$15</f>
        <v>1350.4138226253731</v>
      </c>
      <c r="Z118" s="23">
        <f t="shared" ref="Z118" si="1511">K118-$N$15</f>
        <v>1372.4138226253731</v>
      </c>
      <c r="AA118" s="23"/>
      <c r="AB118" s="23"/>
      <c r="AC118" s="23"/>
      <c r="AD118" s="17"/>
      <c r="AE118" s="116">
        <f>W113</f>
        <v>1229.8114759300413</v>
      </c>
      <c r="AF118" s="117">
        <f>W114</f>
        <v>1358.3093135350709</v>
      </c>
      <c r="AG118" s="117">
        <f>W115</f>
        <v>1404.7176442625832</v>
      </c>
      <c r="AH118" s="117">
        <f>W116</f>
        <v>1363.4662904149302</v>
      </c>
      <c r="AI118" s="117">
        <f>W117</f>
        <v>1396.7751025104278</v>
      </c>
      <c r="AJ118" s="117">
        <f>W118</f>
        <v>1353.4138226253731</v>
      </c>
      <c r="AK118" s="117">
        <f>W119</f>
        <v>1384.702865915792</v>
      </c>
      <c r="AL118" s="117">
        <f>W120</f>
        <v>1380.3616399087639</v>
      </c>
      <c r="AM118" s="117">
        <f>W121</f>
        <v>1415.6428988714144</v>
      </c>
      <c r="AN118" s="117">
        <f>W122</f>
        <v>1603.6750043813054</v>
      </c>
      <c r="AO118" s="117">
        <f>W123</f>
        <v>1757.6932148617564</v>
      </c>
      <c r="AP118" s="118">
        <f>W124</f>
        <v>1916.6196193165674</v>
      </c>
      <c r="AQ118" s="23"/>
      <c r="AR118" s="23"/>
      <c r="AS118" s="23"/>
      <c r="AT118" s="17"/>
      <c r="AU118" s="23"/>
      <c r="AV118" s="23"/>
      <c r="AW118" s="23"/>
      <c r="AX118" s="17"/>
      <c r="AY118" s="23"/>
      <c r="AZ118" s="23"/>
      <c r="BA118" s="23"/>
      <c r="BB118" s="17"/>
      <c r="BC118" s="23"/>
      <c r="BD118" s="23"/>
      <c r="BE118" s="23"/>
      <c r="BF118" s="17"/>
      <c r="BG118" s="23"/>
      <c r="BH118" s="23"/>
      <c r="BI118" s="23"/>
      <c r="BJ118" s="17"/>
      <c r="BK118" s="23"/>
      <c r="BL118" s="23"/>
      <c r="BM118" s="23"/>
      <c r="BN118" s="17"/>
      <c r="BO118" s="23"/>
      <c r="BP118" s="23"/>
      <c r="BQ118" s="23"/>
      <c r="BR118" s="17"/>
      <c r="BS118" s="17"/>
      <c r="BT118" s="17"/>
      <c r="BU118" s="17"/>
      <c r="BV118" s="17"/>
      <c r="BW118" s="23"/>
      <c r="BX118" s="23"/>
      <c r="BY118" s="23"/>
      <c r="BZ118" s="17"/>
      <c r="CA118" s="17"/>
      <c r="CB118" s="17"/>
      <c r="CC118" s="17"/>
      <c r="CD118" s="17"/>
      <c r="CE118" s="17"/>
      <c r="CF118" s="17"/>
      <c r="CG118" s="17"/>
      <c r="CH118" s="17"/>
    </row>
    <row r="119" spans="1:136" ht="15.75" thickBot="1" x14ac:dyDescent="0.3">
      <c r="A119" s="17"/>
      <c r="B119" s="17"/>
      <c r="C119" s="22">
        <f>AM107</f>
        <v>1465</v>
      </c>
      <c r="D119" s="23">
        <f>AN107</f>
        <v>1487</v>
      </c>
      <c r="E119" s="24">
        <f>AO107</f>
        <v>1492</v>
      </c>
      <c r="F119" s="22">
        <f>AM108</f>
        <v>1460</v>
      </c>
      <c r="G119" s="23">
        <f>AN108</f>
        <v>1489</v>
      </c>
      <c r="H119" s="24">
        <f>AO108</f>
        <v>1489</v>
      </c>
      <c r="I119" s="22">
        <f>AM109</f>
        <v>1497</v>
      </c>
      <c r="J119" s="23">
        <f>AN109</f>
        <v>1467</v>
      </c>
      <c r="K119" s="24">
        <f>AO109</f>
        <v>1505</v>
      </c>
      <c r="L119" s="17"/>
      <c r="M119" s="23"/>
      <c r="N119" s="23">
        <f t="shared" si="1458"/>
        <v>1483.3710088404325</v>
      </c>
      <c r="O119" s="23"/>
      <c r="P119" s="17"/>
      <c r="Q119" s="23"/>
      <c r="R119" s="120">
        <f t="shared" ref="R119" si="1512">C119-$N$16</f>
        <v>1360.702865915792</v>
      </c>
      <c r="S119" s="119">
        <f t="shared" ref="S119" si="1513">D119-$N$16</f>
        <v>1382.702865915792</v>
      </c>
      <c r="T119" s="23">
        <f t="shared" ref="T119" si="1514">E119-$N$16</f>
        <v>1387.702865915792</v>
      </c>
      <c r="U119" s="23">
        <f t="shared" ref="U119" si="1515">F119-$N$16</f>
        <v>1355.702865915792</v>
      </c>
      <c r="V119" s="23">
        <f t="shared" ref="V119" si="1516">G119-$N$16</f>
        <v>1384.702865915792</v>
      </c>
      <c r="W119" s="23">
        <f t="shared" ref="W119" si="1517">H119-$N$16</f>
        <v>1384.702865915792</v>
      </c>
      <c r="X119" s="23">
        <f t="shared" ref="X119" si="1518">I119-$N$16</f>
        <v>1392.702865915792</v>
      </c>
      <c r="Y119" s="23">
        <f t="shared" ref="Y119" si="1519">J119-$N$16</f>
        <v>1362.702865915792</v>
      </c>
      <c r="Z119" s="23">
        <f t="shared" ref="Z119" si="1520">K119-$N$16</f>
        <v>1400.702865915792</v>
      </c>
      <c r="AA119" s="23"/>
      <c r="AB119" s="23"/>
      <c r="AC119" s="23"/>
      <c r="AD119" s="17"/>
      <c r="AE119" s="116">
        <f>X113</f>
        <v>1205.8114759300413</v>
      </c>
      <c r="AF119" s="117">
        <f>X114</f>
        <v>1405.3093135350709</v>
      </c>
      <c r="AG119" s="117">
        <f>X115</f>
        <v>1422.7176442625832</v>
      </c>
      <c r="AH119" s="117">
        <f>X116</f>
        <v>1397.4662904149302</v>
      </c>
      <c r="AI119" s="117">
        <f>X117</f>
        <v>1379.7751025104278</v>
      </c>
      <c r="AJ119" s="117">
        <f>X118</f>
        <v>1345.4138226253731</v>
      </c>
      <c r="AK119" s="117">
        <f>X119</f>
        <v>1392.702865915792</v>
      </c>
      <c r="AL119" s="117">
        <f>X120</f>
        <v>1364.3616399087639</v>
      </c>
      <c r="AM119" s="117">
        <f>X121</f>
        <v>1423.6428988714144</v>
      </c>
      <c r="AN119" s="117">
        <f>X122</f>
        <v>1228.6750043813054</v>
      </c>
      <c r="AO119" s="117">
        <f>X123</f>
        <v>1667.6932148617564</v>
      </c>
      <c r="AP119" s="118">
        <f>X124</f>
        <v>1857.6196193165674</v>
      </c>
      <c r="AQ119" s="23"/>
      <c r="AR119" s="23"/>
      <c r="AS119" s="23"/>
      <c r="AT119" s="17"/>
      <c r="AU119" s="23"/>
      <c r="AV119" s="23"/>
      <c r="AW119" s="23"/>
      <c r="AX119" s="17"/>
      <c r="AY119" s="23"/>
      <c r="AZ119" s="23"/>
      <c r="BA119" s="23"/>
      <c r="BB119" s="17"/>
      <c r="BC119" s="23"/>
      <c r="BD119" s="23"/>
      <c r="BE119" s="23"/>
      <c r="BF119" s="17"/>
      <c r="BG119" s="23"/>
      <c r="BH119" s="23"/>
      <c r="BI119" s="23"/>
      <c r="BJ119" s="17"/>
      <c r="BK119" s="23"/>
      <c r="BL119" s="23"/>
      <c r="BM119" s="23"/>
      <c r="BN119" s="17"/>
      <c r="BO119" s="23"/>
      <c r="BP119" s="23"/>
      <c r="BQ119" s="23"/>
      <c r="BR119" s="17"/>
      <c r="BS119" s="17"/>
      <c r="BT119" s="17"/>
      <c r="BU119" s="17"/>
      <c r="BV119" s="17"/>
      <c r="BW119" s="23"/>
      <c r="BX119" s="23"/>
      <c r="BY119" s="23"/>
      <c r="BZ119" s="17"/>
      <c r="CA119" s="17"/>
      <c r="CB119" s="17"/>
      <c r="CC119" s="17"/>
      <c r="CD119" s="17"/>
      <c r="CE119" s="17"/>
      <c r="CF119" s="17"/>
      <c r="CG119" s="17"/>
      <c r="CH119" s="17"/>
    </row>
    <row r="120" spans="1:136" ht="15.75" thickBot="1" x14ac:dyDescent="0.3">
      <c r="A120" s="17"/>
      <c r="B120" s="17"/>
      <c r="C120" s="22">
        <f>AQ107</f>
        <v>1501</v>
      </c>
      <c r="D120" s="23">
        <f>AR107</f>
        <v>1534</v>
      </c>
      <c r="E120" s="24">
        <f>AS107</f>
        <v>1550</v>
      </c>
      <c r="F120" s="22">
        <f>AQ108</f>
        <v>1484</v>
      </c>
      <c r="G120" s="23">
        <f>AR108</f>
        <v>1501</v>
      </c>
      <c r="H120" s="24">
        <f>AS108</f>
        <v>1517</v>
      </c>
      <c r="I120" s="22">
        <f>AQ109</f>
        <v>1501</v>
      </c>
      <c r="J120" s="23">
        <f>AR109</f>
        <v>1501</v>
      </c>
      <c r="K120" s="24">
        <f>AS109</f>
        <v>1501</v>
      </c>
      <c r="L120" s="17"/>
      <c r="M120" s="23"/>
      <c r="N120" s="23">
        <f t="shared" si="1458"/>
        <v>1509.8792693880885</v>
      </c>
      <c r="O120" s="23"/>
      <c r="P120" s="17"/>
      <c r="Q120" s="23"/>
      <c r="R120" s="120">
        <f t="shared" ref="R120" si="1521">C120-$N$17</f>
        <v>1364.3616399087639</v>
      </c>
      <c r="S120" s="119">
        <f t="shared" ref="S120" si="1522">D120-$N$17</f>
        <v>1397.3616399087639</v>
      </c>
      <c r="T120" s="23">
        <f t="shared" ref="T120" si="1523">E120-$N$17</f>
        <v>1413.3616399087639</v>
      </c>
      <c r="U120" s="23">
        <f t="shared" ref="U120" si="1524">F120-$N$17</f>
        <v>1347.3616399087639</v>
      </c>
      <c r="V120" s="23">
        <f t="shared" ref="V120" si="1525">G120-$N$17</f>
        <v>1364.3616399087639</v>
      </c>
      <c r="W120" s="23">
        <f t="shared" ref="W120" si="1526">H120-$N$17</f>
        <v>1380.3616399087639</v>
      </c>
      <c r="X120" s="23">
        <f t="shared" ref="X120" si="1527">I120-$N$17</f>
        <v>1364.3616399087639</v>
      </c>
      <c r="Y120" s="23">
        <f t="shared" ref="Y120" si="1528">J120-$N$17</f>
        <v>1364.3616399087639</v>
      </c>
      <c r="Z120" s="23">
        <f t="shared" ref="Z120" si="1529">K120-$N$17</f>
        <v>1364.3616399087639</v>
      </c>
      <c r="AA120" s="23"/>
      <c r="AB120" s="23"/>
      <c r="AC120" s="23"/>
      <c r="AD120" s="17"/>
      <c r="AE120" s="116">
        <f>Y113</f>
        <v>1164.8114759300413</v>
      </c>
      <c r="AF120" s="117">
        <f>Y114</f>
        <v>1405.3093135350709</v>
      </c>
      <c r="AG120" s="117">
        <f>Y115</f>
        <v>1404.7176442625832</v>
      </c>
      <c r="AH120" s="117">
        <f>Y116</f>
        <v>1346.4662904149302</v>
      </c>
      <c r="AI120" s="117">
        <f>Y117</f>
        <v>1357.7751025104278</v>
      </c>
      <c r="AJ120" s="117">
        <f>Y118</f>
        <v>1350.4138226253731</v>
      </c>
      <c r="AK120" s="117">
        <f>Y119</f>
        <v>1362.702865915792</v>
      </c>
      <c r="AL120" s="117">
        <f>Y120</f>
        <v>1364.3616399087639</v>
      </c>
      <c r="AM120" s="117">
        <f>Y121</f>
        <v>1373.6428988714144</v>
      </c>
      <c r="AN120" s="117">
        <f>Y122</f>
        <v>1427.6750043813054</v>
      </c>
      <c r="AO120" s="117">
        <f>Y123</f>
        <v>1697.6932148617564</v>
      </c>
      <c r="AP120" s="118">
        <f>Y124</f>
        <v>1817.6196193165674</v>
      </c>
      <c r="AQ120" s="23"/>
      <c r="AR120" s="23"/>
      <c r="AS120" s="23"/>
      <c r="AT120" s="17"/>
      <c r="AU120" s="23"/>
      <c r="AV120" s="23"/>
      <c r="AW120" s="23"/>
      <c r="AX120" s="17"/>
      <c r="AY120" s="23"/>
      <c r="AZ120" s="23"/>
      <c r="BA120" s="23"/>
      <c r="BB120" s="17"/>
      <c r="BC120" s="23"/>
      <c r="BD120" s="23"/>
      <c r="BE120" s="23"/>
      <c r="BF120" s="17"/>
      <c r="BG120" s="23"/>
      <c r="BH120" s="23"/>
      <c r="BI120" s="23"/>
      <c r="BJ120" s="17"/>
      <c r="BK120" s="23"/>
      <c r="BL120" s="23"/>
      <c r="BM120" s="23"/>
      <c r="BN120" s="17"/>
      <c r="BO120" s="23"/>
      <c r="BP120" s="23"/>
      <c r="BQ120" s="23"/>
      <c r="BR120" s="17"/>
      <c r="BS120" s="17"/>
      <c r="BT120" s="17"/>
      <c r="BU120" s="17"/>
      <c r="BV120" s="17"/>
      <c r="BW120" s="23"/>
      <c r="BX120" s="23"/>
      <c r="BY120" s="23"/>
      <c r="BZ120" s="17"/>
      <c r="CA120" s="17"/>
      <c r="CB120" s="17"/>
      <c r="CC120" s="17"/>
      <c r="CD120" s="17"/>
      <c r="CE120" s="17"/>
      <c r="CF120" s="17"/>
      <c r="CG120" s="17"/>
      <c r="CH120" s="17"/>
    </row>
    <row r="121" spans="1:136" ht="15.75" thickBot="1" x14ac:dyDescent="0.3">
      <c r="A121" s="17"/>
      <c r="B121" s="17"/>
      <c r="C121" s="22">
        <f>AU107</f>
        <v>1498</v>
      </c>
      <c r="D121" s="23">
        <f>AV107</f>
        <v>1568</v>
      </c>
      <c r="E121" s="24">
        <f>AW107</f>
        <v>1556</v>
      </c>
      <c r="F121" s="22">
        <f>AU108</f>
        <v>1523</v>
      </c>
      <c r="G121" s="23">
        <f>AV108</f>
        <v>1552</v>
      </c>
      <c r="H121" s="24">
        <f>AW108</f>
        <v>1552</v>
      </c>
      <c r="I121" s="22">
        <f>AU109</f>
        <v>1560</v>
      </c>
      <c r="J121" s="23">
        <f>AV109</f>
        <v>1510</v>
      </c>
      <c r="K121" s="24">
        <f>AW109</f>
        <v>1550</v>
      </c>
      <c r="L121" s="17"/>
      <c r="M121" s="23"/>
      <c r="N121" s="23">
        <f t="shared" si="1458"/>
        <v>1540.8266551595075</v>
      </c>
      <c r="O121" s="23"/>
      <c r="P121" s="17"/>
      <c r="Q121" s="23"/>
      <c r="R121" s="120">
        <f t="shared" ref="R121" si="1530">C121-$N$18</f>
        <v>1361.6428988714144</v>
      </c>
      <c r="S121" s="119">
        <f t="shared" ref="S121" si="1531">D121-$N$18</f>
        <v>1431.6428988714144</v>
      </c>
      <c r="T121" s="23">
        <f t="shared" ref="T121" si="1532">E121-$N$18</f>
        <v>1419.6428988714144</v>
      </c>
      <c r="U121" s="23">
        <f t="shared" ref="U121" si="1533">F121-$N$18</f>
        <v>1386.6428988714144</v>
      </c>
      <c r="V121" s="23">
        <f t="shared" ref="V121" si="1534">G121-$N$18</f>
        <v>1415.6428988714144</v>
      </c>
      <c r="W121" s="23">
        <f t="shared" ref="W121" si="1535">H121-$N$18</f>
        <v>1415.6428988714144</v>
      </c>
      <c r="X121" s="23">
        <f t="shared" ref="X121" si="1536">I121-$N$18</f>
        <v>1423.6428988714144</v>
      </c>
      <c r="Y121" s="23">
        <f t="shared" ref="Y121" si="1537">J121-$N$18</f>
        <v>1373.6428988714144</v>
      </c>
      <c r="Z121" s="23">
        <f t="shared" ref="Z121" si="1538">K121-$N$18</f>
        <v>1413.6428988714144</v>
      </c>
      <c r="AA121" s="23"/>
      <c r="AB121" s="23"/>
      <c r="AC121" s="23"/>
      <c r="AD121" s="17"/>
      <c r="AE121" s="116">
        <f>Z113</f>
        <v>1183.8114759300413</v>
      </c>
      <c r="AF121" s="117">
        <f>Z114</f>
        <v>1402.3093135350709</v>
      </c>
      <c r="AG121" s="117">
        <f>Z115</f>
        <v>1366.7176442625832</v>
      </c>
      <c r="AH121" s="117">
        <f>Z116</f>
        <v>1346.4662904149302</v>
      </c>
      <c r="AI121" s="117">
        <f>Z117</f>
        <v>1372.7751025104278</v>
      </c>
      <c r="AJ121" s="117">
        <f>Z118</f>
        <v>1372.4138226253731</v>
      </c>
      <c r="AK121" s="117">
        <f>Z119</f>
        <v>1400.702865915792</v>
      </c>
      <c r="AL121" s="117">
        <f>Z120</f>
        <v>1364.3616399087639</v>
      </c>
      <c r="AM121" s="117">
        <f>Z121</f>
        <v>1413.6428988714144</v>
      </c>
      <c r="AN121" s="117">
        <f>Z122</f>
        <v>1504.6750043813054</v>
      </c>
      <c r="AO121" s="117">
        <f>Z123</f>
        <v>1786.6932148617564</v>
      </c>
      <c r="AP121" s="118">
        <f>Z124</f>
        <v>1857.6196193165674</v>
      </c>
      <c r="AQ121" s="23"/>
      <c r="AR121" s="23"/>
      <c r="AS121" s="23"/>
      <c r="AT121" s="17"/>
      <c r="AU121" s="23"/>
      <c r="AV121" s="23"/>
      <c r="AW121" s="23"/>
      <c r="AX121" s="17"/>
      <c r="AY121" s="23"/>
      <c r="AZ121" s="23"/>
      <c r="BA121" s="23"/>
      <c r="BB121" s="17"/>
      <c r="BC121" s="23"/>
      <c r="BD121" s="23"/>
      <c r="BE121" s="23"/>
      <c r="BF121" s="17"/>
      <c r="BG121" s="23"/>
      <c r="BH121" s="23"/>
      <c r="BI121" s="23"/>
      <c r="BJ121" s="17"/>
      <c r="BK121" s="23"/>
      <c r="BL121" s="23"/>
      <c r="BM121" s="23"/>
      <c r="BN121" s="17"/>
      <c r="BO121" s="23"/>
      <c r="BP121" s="23"/>
      <c r="BQ121" s="23"/>
      <c r="BR121" s="17"/>
      <c r="BS121" s="17"/>
      <c r="BT121" s="17"/>
      <c r="BU121" s="17"/>
      <c r="BV121" s="17"/>
      <c r="BW121" s="23"/>
      <c r="BX121" s="23"/>
      <c r="BY121" s="23"/>
      <c r="BZ121" s="17"/>
      <c r="CA121" s="17"/>
      <c r="CB121" s="17"/>
      <c r="CC121" s="17"/>
      <c r="CD121" s="17"/>
      <c r="CE121" s="17"/>
      <c r="CF121" s="17"/>
      <c r="CG121" s="17"/>
      <c r="CH121" s="17"/>
    </row>
    <row r="122" spans="1:136" x14ac:dyDescent="0.25">
      <c r="A122" s="17"/>
      <c r="B122" s="17"/>
      <c r="C122" s="22">
        <f>BO107</f>
        <v>2215</v>
      </c>
      <c r="D122" s="23">
        <f>BP107</f>
        <v>2282</v>
      </c>
      <c r="E122" s="24">
        <f>BQ107</f>
        <v>2202</v>
      </c>
      <c r="F122" s="22">
        <f>BO108</f>
        <v>2072</v>
      </c>
      <c r="G122" s="23">
        <f>BP108</f>
        <v>2068</v>
      </c>
      <c r="H122" s="24">
        <f>BQ108</f>
        <v>2215</v>
      </c>
      <c r="I122" s="22">
        <f>BO109</f>
        <v>1840</v>
      </c>
      <c r="J122" s="23">
        <f>BP109</f>
        <v>2039</v>
      </c>
      <c r="K122" s="24">
        <f>BQ109</f>
        <v>2116</v>
      </c>
      <c r="L122" s="17"/>
      <c r="M122" s="23"/>
      <c r="N122" s="23">
        <f t="shared" si="1458"/>
        <v>2112.7167143566667</v>
      </c>
      <c r="O122" s="23"/>
      <c r="P122" s="17"/>
      <c r="Q122" s="23"/>
      <c r="R122" s="120">
        <f t="shared" ref="R122" si="1539">C122-$N$19</f>
        <v>1603.6750043813054</v>
      </c>
      <c r="S122" s="119">
        <f t="shared" ref="S122" si="1540">D122-$N$19</f>
        <v>1670.6750043813054</v>
      </c>
      <c r="T122" s="23">
        <f t="shared" ref="T122" si="1541">E122-$N$19</f>
        <v>1590.6750043813054</v>
      </c>
      <c r="U122" s="23">
        <f t="shared" ref="U122" si="1542">F122-$N$19</f>
        <v>1460.6750043813054</v>
      </c>
      <c r="V122" s="23">
        <f t="shared" ref="V122" si="1543">G122-$N$19</f>
        <v>1456.6750043813054</v>
      </c>
      <c r="W122" s="23">
        <f t="shared" ref="W122" si="1544">H122-$N$19</f>
        <v>1603.6750043813054</v>
      </c>
      <c r="X122" s="23">
        <f t="shared" ref="X122" si="1545">I122-$N$19</f>
        <v>1228.6750043813054</v>
      </c>
      <c r="Y122" s="23">
        <f t="shared" ref="Y122" si="1546">J122-$N$19</f>
        <v>1427.6750043813054</v>
      </c>
      <c r="Z122" s="23">
        <f t="shared" ref="Z122" si="1547">K122-$N$19</f>
        <v>1504.6750043813054</v>
      </c>
      <c r="AA122" s="23"/>
      <c r="AB122" s="23"/>
      <c r="AC122" s="23"/>
      <c r="AD122" s="17"/>
      <c r="AE122" s="17"/>
      <c r="AF122" s="17"/>
      <c r="AG122" s="23"/>
      <c r="AH122" s="17"/>
      <c r="AI122" s="23"/>
      <c r="AJ122" s="23"/>
      <c r="AK122" s="23"/>
      <c r="AL122" s="17"/>
      <c r="AM122" s="23"/>
      <c r="AN122" s="23"/>
      <c r="AO122" s="23"/>
      <c r="AP122" s="17"/>
      <c r="AQ122" s="23"/>
      <c r="AR122" s="23"/>
      <c r="AS122" s="23"/>
      <c r="AT122" s="17"/>
      <c r="AU122" s="23"/>
      <c r="AV122" s="23"/>
      <c r="AW122" s="23"/>
      <c r="AX122" s="17"/>
      <c r="AY122" s="23"/>
      <c r="AZ122" s="23"/>
      <c r="BA122" s="23"/>
      <c r="BB122" s="17"/>
      <c r="BC122" s="23"/>
      <c r="BD122" s="23"/>
      <c r="BE122" s="23"/>
      <c r="BF122" s="17"/>
      <c r="BG122" s="23"/>
      <c r="BH122" s="23"/>
      <c r="BI122" s="23"/>
      <c r="BJ122" s="17"/>
      <c r="BK122" s="23"/>
      <c r="BL122" s="23"/>
      <c r="BM122" s="23"/>
      <c r="BN122" s="17"/>
      <c r="BO122" s="23"/>
      <c r="BP122" s="23"/>
      <c r="BQ122" s="23"/>
      <c r="BR122" s="17"/>
      <c r="BS122" s="17"/>
      <c r="BT122" s="17"/>
      <c r="BU122" s="17"/>
      <c r="BV122" s="17"/>
      <c r="BW122" s="23"/>
      <c r="BX122" s="23"/>
      <c r="BY122" s="23"/>
      <c r="BZ122" s="17"/>
      <c r="CA122" s="17"/>
      <c r="CB122" s="17"/>
      <c r="CC122" s="17"/>
      <c r="CD122" s="17"/>
      <c r="CE122" s="17"/>
      <c r="CF122" s="17"/>
      <c r="CG122" s="17"/>
      <c r="CH122" s="17"/>
    </row>
    <row r="123" spans="1:136" x14ac:dyDescent="0.25">
      <c r="A123" s="17"/>
      <c r="B123" s="17"/>
      <c r="C123" s="22">
        <f>BS107</f>
        <v>2292</v>
      </c>
      <c r="D123" s="23">
        <f>BT107</f>
        <v>2367</v>
      </c>
      <c r="E123" s="24">
        <f>BU107</f>
        <v>2367</v>
      </c>
      <c r="F123" s="22">
        <f>BS108</f>
        <v>2277</v>
      </c>
      <c r="G123" s="23">
        <f>BT108</f>
        <v>2262</v>
      </c>
      <c r="H123" s="24">
        <f>BU108</f>
        <v>2277</v>
      </c>
      <c r="I123" s="22">
        <f>BS109</f>
        <v>2187</v>
      </c>
      <c r="J123" s="23">
        <f>BT109</f>
        <v>2217</v>
      </c>
      <c r="K123" s="24">
        <f>BU109</f>
        <v>2306</v>
      </c>
      <c r="L123" s="17"/>
      <c r="M123" s="23"/>
      <c r="N123" s="23">
        <f t="shared" si="1458"/>
        <v>2282.8541965538125</v>
      </c>
      <c r="O123" s="23"/>
      <c r="P123" s="17"/>
      <c r="Q123" s="23"/>
      <c r="R123" s="120">
        <f t="shared" ref="R123" si="1548">C123-$N$20</f>
        <v>1772.6932148617564</v>
      </c>
      <c r="S123" s="119">
        <f t="shared" ref="S123" si="1549">D123-$N$20</f>
        <v>1847.6932148617564</v>
      </c>
      <c r="T123" s="23">
        <f t="shared" ref="T123" si="1550">E123-$N$20</f>
        <v>1847.6932148617564</v>
      </c>
      <c r="U123" s="23">
        <f t="shared" ref="U123" si="1551">F123-$N$20</f>
        <v>1757.6932148617564</v>
      </c>
      <c r="V123" s="23">
        <f t="shared" ref="V123" si="1552">G123-$N$20</f>
        <v>1742.6932148617564</v>
      </c>
      <c r="W123" s="23">
        <f t="shared" ref="W123" si="1553">H123-$N$20</f>
        <v>1757.6932148617564</v>
      </c>
      <c r="X123" s="23">
        <f t="shared" ref="X123" si="1554">I123-$N$20</f>
        <v>1667.6932148617564</v>
      </c>
      <c r="Y123" s="23">
        <f t="shared" ref="Y123" si="1555">J123-$N$20</f>
        <v>1697.6932148617564</v>
      </c>
      <c r="Z123" s="23">
        <f t="shared" ref="Z123" si="1556">K123-$N$20</f>
        <v>1786.6932148617564</v>
      </c>
      <c r="AA123" s="23"/>
      <c r="AB123" s="23"/>
      <c r="AC123" s="23"/>
      <c r="AD123" s="17"/>
      <c r="AE123" s="23"/>
      <c r="AF123" s="17"/>
      <c r="AG123" s="17"/>
      <c r="AH123" s="17"/>
      <c r="AI123" s="23"/>
      <c r="AJ123" s="17"/>
      <c r="AK123" s="23"/>
      <c r="AL123" s="23"/>
      <c r="AM123" s="23"/>
      <c r="AN123" s="17"/>
      <c r="AO123" s="23"/>
      <c r="AP123" s="23"/>
      <c r="AQ123" s="23"/>
      <c r="AR123" s="23"/>
      <c r="AS123" s="23"/>
      <c r="AT123" s="17"/>
      <c r="AU123" s="23"/>
      <c r="AV123" s="23"/>
      <c r="AW123" s="23"/>
      <c r="AX123" s="17"/>
      <c r="AY123" s="23"/>
      <c r="AZ123" s="23"/>
      <c r="BA123" s="23"/>
      <c r="BB123" s="17"/>
      <c r="BC123" s="23"/>
      <c r="BD123" s="23"/>
      <c r="BE123" s="23"/>
      <c r="BF123" s="17"/>
      <c r="BG123" s="23"/>
      <c r="BH123" s="23"/>
      <c r="BI123" s="23"/>
      <c r="BJ123" s="17"/>
      <c r="BK123" s="23"/>
      <c r="BL123" s="23"/>
      <c r="BM123" s="23"/>
      <c r="BN123" s="17"/>
      <c r="BO123" s="23"/>
      <c r="BP123" s="23"/>
      <c r="BQ123" s="23"/>
      <c r="BR123" s="17"/>
      <c r="BS123" s="17"/>
      <c r="BT123" s="17"/>
      <c r="BU123" s="17"/>
      <c r="BV123" s="17"/>
      <c r="BW123" s="23"/>
      <c r="BX123" s="23"/>
      <c r="BY123" s="23"/>
      <c r="BZ123" s="17"/>
      <c r="CA123" s="17"/>
      <c r="CB123" s="17"/>
      <c r="CC123" s="17"/>
      <c r="CD123" s="17"/>
      <c r="CE123" s="17"/>
      <c r="CF123" s="17"/>
      <c r="CG123" s="17"/>
      <c r="CH123" s="17"/>
    </row>
    <row r="124" spans="1:136" ht="15.75" thickBot="1" x14ac:dyDescent="0.3">
      <c r="A124" s="17"/>
      <c r="B124" s="17"/>
      <c r="C124" s="26">
        <f>CA107</f>
        <v>2605</v>
      </c>
      <c r="D124" s="27">
        <f>CB107</f>
        <v>2665</v>
      </c>
      <c r="E124" s="28">
        <f>CC107</f>
        <v>2645</v>
      </c>
      <c r="F124" s="26">
        <f>CA108</f>
        <v>2506</v>
      </c>
      <c r="G124" s="27">
        <f>CB108</f>
        <v>2445</v>
      </c>
      <c r="H124" s="28">
        <f>CC108</f>
        <v>2605</v>
      </c>
      <c r="I124" s="26">
        <f>CA109</f>
        <v>2546</v>
      </c>
      <c r="J124" s="27">
        <f>CB109</f>
        <v>2506</v>
      </c>
      <c r="K124" s="28">
        <f>CC109</f>
        <v>2546</v>
      </c>
      <c r="L124" s="17"/>
      <c r="M124" s="23"/>
      <c r="N124" s="23">
        <f t="shared" si="1458"/>
        <v>2562.3172744417157</v>
      </c>
      <c r="O124" s="23"/>
      <c r="P124" s="17"/>
      <c r="Q124" s="23"/>
      <c r="R124" s="120">
        <f t="shared" ref="R124" si="1557">C124-$N$21</f>
        <v>1916.6196193165674</v>
      </c>
      <c r="S124" s="119">
        <f t="shared" ref="S124" si="1558">D124-$N$21</f>
        <v>1976.6196193165674</v>
      </c>
      <c r="T124" s="23">
        <f t="shared" ref="T124" si="1559">E124-$N$21</f>
        <v>1956.6196193165674</v>
      </c>
      <c r="U124" s="23">
        <f t="shared" ref="U124" si="1560">F124-$N$21</f>
        <v>1817.6196193165674</v>
      </c>
      <c r="V124" s="23">
        <f t="shared" ref="V124" si="1561">G124-$N$21</f>
        <v>1756.6196193165674</v>
      </c>
      <c r="W124" s="23">
        <f t="shared" ref="W124" si="1562">H124-$N$21</f>
        <v>1916.6196193165674</v>
      </c>
      <c r="X124" s="23">
        <f t="shared" ref="X124" si="1563">I124-$N$21</f>
        <v>1857.6196193165674</v>
      </c>
      <c r="Y124" s="23">
        <f t="shared" ref="Y124" si="1564">J124-$N$21</f>
        <v>1817.6196193165674</v>
      </c>
      <c r="Z124" s="23">
        <f t="shared" ref="Z124" si="1565">K124-$N$21</f>
        <v>1857.6196193165674</v>
      </c>
      <c r="AA124" s="23"/>
      <c r="AB124" s="23"/>
      <c r="AC124" s="23"/>
      <c r="AD124" s="17"/>
      <c r="AE124" s="23"/>
      <c r="AF124" s="17"/>
      <c r="AG124" s="17"/>
      <c r="AH124" s="17"/>
      <c r="AI124" s="23"/>
      <c r="AJ124" s="17"/>
      <c r="AK124" s="23"/>
      <c r="AL124" s="23"/>
      <c r="AM124" s="23"/>
      <c r="AN124" s="17"/>
      <c r="AO124" s="23"/>
      <c r="AP124" s="23"/>
      <c r="AQ124" s="23"/>
      <c r="AR124" s="23"/>
      <c r="AS124" s="23"/>
      <c r="AT124" s="17"/>
      <c r="AU124" s="23"/>
      <c r="AV124" s="23"/>
      <c r="AW124" s="23"/>
      <c r="AX124" s="17"/>
      <c r="AY124" s="23"/>
      <c r="AZ124" s="23"/>
      <c r="BA124" s="23"/>
      <c r="BB124" s="17"/>
      <c r="BC124" s="23"/>
      <c r="BD124" s="23"/>
      <c r="BE124" s="23"/>
      <c r="BF124" s="17"/>
      <c r="BG124" s="23"/>
      <c r="BH124" s="23"/>
      <c r="BI124" s="23"/>
      <c r="BJ124" s="17"/>
      <c r="BK124" s="23"/>
      <c r="BL124" s="23"/>
      <c r="BM124" s="23"/>
      <c r="BN124" s="17"/>
      <c r="BO124" s="23"/>
      <c r="BP124" s="23"/>
      <c r="BQ124" s="23"/>
      <c r="BR124" s="17"/>
      <c r="BS124" s="17"/>
      <c r="BT124" s="17"/>
      <c r="BU124" s="17"/>
      <c r="BV124" s="17"/>
      <c r="BW124" s="23"/>
      <c r="BX124" s="23"/>
      <c r="BY124" s="23"/>
      <c r="BZ124" s="17"/>
      <c r="CA124" s="17"/>
      <c r="CB124" s="17"/>
      <c r="CC124" s="17"/>
      <c r="CD124" s="17"/>
      <c r="CE124" s="17"/>
      <c r="CF124" s="17"/>
      <c r="CG124" s="17"/>
      <c r="CH124" s="17"/>
    </row>
    <row r="125" spans="1:136" x14ac:dyDescent="0.25">
      <c r="A125" s="17"/>
      <c r="B125" s="17"/>
      <c r="C125" s="23"/>
      <c r="D125" s="23"/>
      <c r="E125" s="23"/>
      <c r="F125" s="23"/>
      <c r="G125" s="23"/>
      <c r="H125" s="23"/>
      <c r="I125" s="23"/>
      <c r="J125" s="17"/>
      <c r="K125" s="23"/>
      <c r="L125" s="23"/>
      <c r="M125" s="23"/>
      <c r="N125" s="17"/>
      <c r="O125" s="23"/>
      <c r="P125" s="23"/>
      <c r="Q125" s="23"/>
      <c r="R125" s="17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17"/>
      <c r="AI125" s="17"/>
      <c r="AJ125" s="17"/>
      <c r="AK125" s="23"/>
      <c r="AL125" s="17"/>
      <c r="AM125" s="23"/>
      <c r="AN125" s="23"/>
      <c r="AO125" s="23"/>
      <c r="AP125" s="17"/>
      <c r="AQ125" s="23"/>
      <c r="AR125" s="23"/>
      <c r="AS125" s="23"/>
      <c r="AT125" s="17"/>
      <c r="AU125" s="23"/>
      <c r="AV125" s="23"/>
      <c r="AW125" s="23"/>
      <c r="AX125" s="17"/>
      <c r="AY125" s="23"/>
      <c r="AZ125" s="23"/>
      <c r="BA125" s="23"/>
      <c r="BB125" s="17"/>
      <c r="BC125" s="23"/>
      <c r="BD125" s="23"/>
      <c r="BE125" s="23"/>
      <c r="BF125" s="17"/>
      <c r="BG125" s="23"/>
      <c r="BH125" s="23"/>
      <c r="BI125" s="23"/>
      <c r="BJ125" s="17"/>
      <c r="BK125" s="23"/>
      <c r="BL125" s="23"/>
      <c r="BM125" s="23"/>
      <c r="BN125" s="17"/>
      <c r="BO125" s="23"/>
      <c r="BP125" s="23"/>
      <c r="BQ125" s="23"/>
      <c r="BR125" s="17"/>
      <c r="BS125" s="23"/>
      <c r="BT125" s="23"/>
      <c r="BU125" s="23"/>
      <c r="BV125" s="17"/>
      <c r="BW125" s="17"/>
      <c r="BX125" s="17"/>
      <c r="BY125" s="17"/>
      <c r="BZ125" s="17"/>
      <c r="CA125" s="23"/>
      <c r="CB125" s="23"/>
      <c r="CC125" s="23"/>
      <c r="CD125" s="17"/>
      <c r="CE125" s="17"/>
      <c r="CF125" s="17"/>
      <c r="CG125" s="17"/>
      <c r="CH125" s="17"/>
      <c r="CI125" s="17"/>
      <c r="CJ125" s="17"/>
      <c r="CK125" s="17"/>
      <c r="CL125" s="17"/>
    </row>
    <row r="126" spans="1:136" x14ac:dyDescent="0.25">
      <c r="A126" s="17"/>
      <c r="B126" s="17"/>
      <c r="C126" s="23"/>
      <c r="D126" s="23"/>
      <c r="E126" s="23"/>
      <c r="F126" s="23"/>
      <c r="G126" s="23"/>
      <c r="H126" s="23"/>
      <c r="I126" s="23"/>
      <c r="J126" s="17"/>
      <c r="K126" s="23"/>
      <c r="L126" s="23"/>
      <c r="M126" s="23"/>
      <c r="N126" s="17"/>
      <c r="O126" s="23"/>
      <c r="P126" s="23"/>
      <c r="Q126" s="23"/>
      <c r="R126" s="17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17"/>
      <c r="AI126" s="17"/>
      <c r="AJ126" s="17"/>
      <c r="AK126" s="23"/>
      <c r="AL126" s="17"/>
      <c r="AM126" s="23"/>
      <c r="AN126" s="23"/>
      <c r="AO126" s="23"/>
      <c r="AP126" s="17"/>
      <c r="AQ126" s="23"/>
      <c r="AR126" s="23"/>
      <c r="AS126" s="23"/>
      <c r="AT126" s="17"/>
      <c r="AU126" s="23"/>
      <c r="AV126" s="23"/>
      <c r="AW126" s="23"/>
      <c r="AX126" s="17"/>
      <c r="AY126" s="23"/>
      <c r="AZ126" s="23"/>
      <c r="BA126" s="23"/>
      <c r="BB126" s="17"/>
      <c r="BC126" s="23"/>
      <c r="BD126" s="23"/>
      <c r="BE126" s="23"/>
      <c r="BF126" s="17"/>
      <c r="BG126" s="23"/>
      <c r="BH126" s="23"/>
      <c r="BI126" s="23"/>
      <c r="BJ126" s="17"/>
      <c r="BK126" s="23"/>
      <c r="BL126" s="23"/>
      <c r="BM126" s="23"/>
      <c r="BN126" s="17"/>
      <c r="BO126" s="23"/>
      <c r="BP126" s="23"/>
      <c r="BQ126" s="23"/>
      <c r="BR126" s="17"/>
      <c r="BS126" s="23"/>
      <c r="BT126" s="23"/>
      <c r="BU126" s="23"/>
      <c r="BV126" s="17"/>
      <c r="BW126" s="17"/>
      <c r="BX126" s="17"/>
      <c r="BY126" s="17"/>
      <c r="BZ126" s="17"/>
      <c r="CA126" s="23"/>
      <c r="CB126" s="23"/>
      <c r="CC126" s="23"/>
      <c r="CD126" s="17"/>
      <c r="CE126" s="17"/>
      <c r="CF126" s="17"/>
      <c r="CG126" s="17"/>
      <c r="CH126" s="17"/>
      <c r="CI126" s="17"/>
      <c r="CJ126" s="17"/>
      <c r="CK126" s="17"/>
      <c r="CL126" s="17"/>
    </row>
    <row r="127" spans="1:136" x14ac:dyDescent="0.25">
      <c r="A127" s="17"/>
      <c r="B127" s="17"/>
      <c r="C127" s="23">
        <f>SUM(T127,AG127,AT127,BG127,BT127,CG127,CT127,DG127,DT127)</f>
        <v>5451.4450981681084</v>
      </c>
      <c r="D127" s="23">
        <f t="shared" ref="D127:D138" si="1566">SUM(U127,AH127,AU127,BH127,BU127,CH127,CU127,DH127,DU127)</f>
        <v>387.85444282911976</v>
      </c>
      <c r="E127" s="23">
        <f t="shared" ref="E127:E138" si="1567">SUM(V127,AI127,AV127,BI127,BV127,CI127,CV127,DI127,DV127)</f>
        <v>209.22424993357617</v>
      </c>
      <c r="F127" s="23">
        <f t="shared" ref="F127:F138" si="1568">SUM(W127,AJ127,AW127,BJ127,BW127,CJ127,CW127,DJ127,DW127)</f>
        <v>575.89376354910246</v>
      </c>
      <c r="G127" s="23">
        <f t="shared" ref="G127:G138" si="1569">SUM(X127,AK127,AX127,BK127,BX127,CK127,CX127,DK127,DX127)</f>
        <v>464.32353819631362</v>
      </c>
      <c r="H127" s="23">
        <f t="shared" ref="H127:H138" si="1570">SUM(Y127,AL127,AY127,BL127,BY127,CL127,CY127,DL127,DY127)</f>
        <v>598.81218353363056</v>
      </c>
      <c r="I127" s="23">
        <f t="shared" ref="I127:I138" si="1571">SUM(Z127,AM127,AZ127,BM127,BZ127,CM127,CZ127,DM127,DZ127)</f>
        <v>835.38355563513414</v>
      </c>
      <c r="J127" s="23">
        <f t="shared" ref="J127:J138" si="1572">SUM(AA127,AN127,BA127,BN127,CA127,CN127,DA127,DN127,EA127)</f>
        <v>612.51774688964497</v>
      </c>
      <c r="K127" s="23">
        <f t="shared" ref="K127:K138" si="1573">SUM(AB127,AO127,BB127,BO127,CB127,CO127,DB127,DO127,EB127)</f>
        <v>985.00483253728089</v>
      </c>
      <c r="L127" s="23">
        <f t="shared" ref="L127:L138" si="1574">SUM(AC127,AP127,BC127,BP127,CC127,CP127,DC127,DP127,EC127)</f>
        <v>-533.59971370817493</v>
      </c>
      <c r="M127" s="23">
        <f t="shared" ref="M127:M138" si="1575">SUM(AD127,AQ127,BD127,BQ127,CD127,CQ127,DD127,DQ127,ED127)</f>
        <v>414.95620215377994</v>
      </c>
      <c r="N127" s="23">
        <f t="shared" ref="N127:N138" si="1576">SUM(AE127,AR127,BE127,BR127,CE127,CR127,DE127,DR127,EE127)</f>
        <v>389.16390816983449</v>
      </c>
      <c r="O127" s="23"/>
      <c r="P127" s="23"/>
      <c r="Q127" s="23"/>
      <c r="R127" s="17"/>
      <c r="S127" s="23"/>
      <c r="T127" s="120" t="s">
        <v>241</v>
      </c>
      <c r="U127" s="120">
        <f>$R$10*AF113</f>
        <v>-5823.3440244295243</v>
      </c>
      <c r="V127" s="120">
        <f t="shared" ref="V127" si="1577">$R$10*AG113</f>
        <v>-5959.0870977488948</v>
      </c>
      <c r="W127" s="120">
        <f t="shared" ref="W127" si="1578">$R$10*AH113</f>
        <v>-5782.1162851696536</v>
      </c>
      <c r="X127" s="120">
        <f>$R$10*AI113</f>
        <v>-5942.573666723174</v>
      </c>
      <c r="Y127" s="120">
        <f t="shared" ref="Y127" si="1579">$R$10*AJ113</f>
        <v>-5559.9047468623803</v>
      </c>
      <c r="Z127" s="120">
        <f t="shared" ref="Z127" si="1580">$R$10*AK113</f>
        <v>-5699.3367059502007</v>
      </c>
      <c r="AA127" s="120">
        <f t="shared" ref="AA127" si="1581">$R$10*AL113</f>
        <v>-5714.6615688863021</v>
      </c>
      <c r="AB127" s="120">
        <f t="shared" ref="AB127" si="1582">$R$10*AM113</f>
        <v>-5703.2740566113798</v>
      </c>
      <c r="AC127" s="120">
        <f t="shared" ref="AC127" si="1583">$R$10*AN113</f>
        <v>-6717.0313562423626</v>
      </c>
      <c r="AD127" s="120">
        <f t="shared" ref="AD127" si="1584">$R$10*AO113</f>
        <v>-7424.9681991010921</v>
      </c>
      <c r="AE127" s="120">
        <f t="shared" ref="AE127" si="1585">$R$10*AP113</f>
        <v>-8027.8074084626924</v>
      </c>
      <c r="AF127" s="23"/>
      <c r="AG127" s="119">
        <f>S113*$AE$11</f>
        <v>-2779.01297938279</v>
      </c>
      <c r="AH127" s="119">
        <f>$S$10*AF114</f>
        <v>-3090.8729268984757</v>
      </c>
      <c r="AI127" s="119">
        <f t="shared" ref="AI127" si="1586">$S$10*AG114</f>
        <v>-3155.2337665529449</v>
      </c>
      <c r="AJ127" s="119">
        <f>$S$10*AH114</f>
        <v>-3097.7820467883512</v>
      </c>
      <c r="AK127" s="119">
        <f t="shared" ref="AK127" si="1587">$S$10*AI114</f>
        <v>-3083.1382210027305</v>
      </c>
      <c r="AL127" s="119">
        <f t="shared" ref="AL127" si="1588">$S$10*AJ114</f>
        <v>-3062.6508346486671</v>
      </c>
      <c r="AM127" s="119">
        <f>$S$10*AK114</f>
        <v>-3026.0785036577099</v>
      </c>
      <c r="AN127" s="119">
        <f t="shared" ref="AN127" si="1589">$S$10*AL114</f>
        <v>-3058.1595833774145</v>
      </c>
      <c r="AO127" s="119">
        <f t="shared" ref="AO127" si="1590">$S$10*AM114</f>
        <v>-3133.1849437656656</v>
      </c>
      <c r="AP127" s="119">
        <f t="shared" ref="AP127" si="1591">$S$10*AN114</f>
        <v>-3656.3124601669906</v>
      </c>
      <c r="AQ127" s="119">
        <f t="shared" ref="AQ127" si="1592">$S$10*AO114</f>
        <v>-4043.7210746244887</v>
      </c>
      <c r="AR127" s="119">
        <f t="shared" ref="AR127" si="1593">$S$10*AP114</f>
        <v>-4325.8796140270852</v>
      </c>
      <c r="AS127" s="23"/>
      <c r="AT127" s="25">
        <f>$T$10*AE115</f>
        <v>3468.8312667859332</v>
      </c>
      <c r="AU127" s="25">
        <f t="shared" ref="AU127" si="1594">$T$10*AF115</f>
        <v>3920.067074036137</v>
      </c>
      <c r="AV127" s="25">
        <f t="shared" ref="AV127" si="1595">$T$10*AG115</f>
        <v>3895.9118026776632</v>
      </c>
      <c r="AW127" s="25">
        <f t="shared" ref="AW127" si="1596">$T$10*AH115</f>
        <v>3928.9428385455581</v>
      </c>
      <c r="AX127" s="25">
        <f t="shared" ref="AX127" si="1597">$T$10*AI115</f>
        <v>3971.9831952695731</v>
      </c>
      <c r="AY127" s="25">
        <f t="shared" ref="AY127" si="1598">$T$10*AJ115</f>
        <v>3841.639572786838</v>
      </c>
      <c r="AZ127" s="25">
        <f t="shared" ref="AZ127" si="1599">$T$10*AK115</f>
        <v>3901.4932055714562</v>
      </c>
      <c r="BA127" s="25">
        <f t="shared" ref="BA127" si="1600">$T$10*AL115</f>
        <v>3973.6322310470641</v>
      </c>
      <c r="BB127" s="25">
        <f t="shared" ref="BB127" si="1601">$T$10*AM115</f>
        <v>3991.2918394309118</v>
      </c>
      <c r="BC127" s="25">
        <f t="shared" ref="BC127" si="1602">$T$10*AN115</f>
        <v>4472.1444873362389</v>
      </c>
      <c r="BD127" s="25">
        <f t="shared" ref="BD127" si="1603">$T$10*AO115</f>
        <v>5194.7449996842934</v>
      </c>
      <c r="BE127" s="25">
        <f t="shared" ref="BE127" si="1604">$T$10*AP115</f>
        <v>5500.9889639549283</v>
      </c>
      <c r="BF127" s="127"/>
      <c r="BG127" s="25">
        <f>$U$10*AE116</f>
        <v>-6214.8736741358807</v>
      </c>
      <c r="BH127" s="25">
        <f t="shared" ref="BH127" si="1605">$U$10*AF116</f>
        <v>-7213.6533379645953</v>
      </c>
      <c r="BI127" s="25">
        <f t="shared" ref="BI127" si="1606">$U$10*AG116</f>
        <v>-7381.8047420114781</v>
      </c>
      <c r="BJ127" s="25">
        <f t="shared" ref="BJ127" si="1607">$U$10*AH116</f>
        <v>-7074.3776663952849</v>
      </c>
      <c r="BK127" s="25">
        <f t="shared" ref="BK127" si="1608">$U$10*AI116</f>
        <v>-7096.7340416657034</v>
      </c>
      <c r="BL127" s="25">
        <f t="shared" ref="BL127" si="1609">$U$10*AJ116</f>
        <v>-6928.8267620474244</v>
      </c>
      <c r="BM127" s="25">
        <f t="shared" ref="BM127" si="1610">$U$10*AK116</f>
        <v>-7034.0969515161987</v>
      </c>
      <c r="BN127" s="25">
        <f t="shared" ref="BN127" si="1611">$U$10*AL116</f>
        <v>-6990.8182996057667</v>
      </c>
      <c r="BO127" s="25">
        <f t="shared" ref="BO127" si="1612">$U$10*AM116</f>
        <v>-7194.6300572317641</v>
      </c>
      <c r="BP127" s="25">
        <f t="shared" ref="BP127" si="1613">$U$10*AN116</f>
        <v>-7578.7474186195614</v>
      </c>
      <c r="BQ127" s="25">
        <f t="shared" ref="BQ127" si="1614">$U$10*AO116</f>
        <v>-9119.8335529134674</v>
      </c>
      <c r="BR127" s="25">
        <f t="shared" ref="BR127" si="1615">$U$10*AP116</f>
        <v>-9430.7631448533393</v>
      </c>
      <c r="BS127" s="23"/>
      <c r="BT127" s="25">
        <f>$V$10*AE117</f>
        <v>5657.3886147036255</v>
      </c>
      <c r="BU127" s="25">
        <f t="shared" ref="BU127" si="1616">$V$10*AF117</f>
        <v>6766.423412266774</v>
      </c>
      <c r="BV127" s="25">
        <f t="shared" ref="BV127" si="1617">$V$10*AG117</f>
        <v>6845.3717006143543</v>
      </c>
      <c r="BW127" s="25">
        <f t="shared" ref="BW127" si="1618">$V$10*AH117</f>
        <v>6642.080328564718</v>
      </c>
      <c r="BX127" s="25">
        <f t="shared" ref="BX127" si="1619">$V$10*AI117</f>
        <v>6629.1317427389868</v>
      </c>
      <c r="BY127" s="25">
        <f t="shared" ref="BY127" si="1620">$V$10*AJ117</f>
        <v>6545.5983624573373</v>
      </c>
      <c r="BZ127" s="25">
        <f t="shared" ref="BZ127" si="1621">$V$10*AK117</f>
        <v>6662.464509612917</v>
      </c>
      <c r="CA127" s="25">
        <f t="shared" ref="CA127" si="1622">$V$10*AL117</f>
        <v>6564.5931902925722</v>
      </c>
      <c r="CB127" s="25">
        <f t="shared" ref="CB127" si="1623">$V$10*AM117</f>
        <v>6811.3317334535759</v>
      </c>
      <c r="CC127" s="25">
        <f t="shared" ref="CC127" si="1624">$V$10*AN117</f>
        <v>7008.7567214733272</v>
      </c>
      <c r="CD127" s="25">
        <f t="shared" ref="CD127" si="1625">$V$10*AO117</f>
        <v>8384.9264567534792</v>
      </c>
      <c r="CE127" s="25">
        <f t="shared" ref="CE127" si="1626">$V$10*AP117</f>
        <v>8451.9330165798201</v>
      </c>
      <c r="CF127" s="17"/>
      <c r="CG127" s="25">
        <f>$W$10*AE118</f>
        <v>3457.585363065768</v>
      </c>
      <c r="CH127" s="25">
        <f t="shared" ref="CH127" si="1627">$W$10*AF118</f>
        <v>3818.8539405546535</v>
      </c>
      <c r="CI127" s="25">
        <f t="shared" ref="CI127" si="1628">$W$10*AG118</f>
        <v>3949.3298453484463</v>
      </c>
      <c r="CJ127" s="25">
        <f t="shared" ref="CJ127" si="1629">$W$10*AH118</f>
        <v>3833.3526569241567</v>
      </c>
      <c r="CK127" s="25">
        <f t="shared" ref="CK127" si="1630">$W$10*AI118</f>
        <v>3926.9995803889137</v>
      </c>
      <c r="CL127" s="25">
        <f t="shared" ref="CL127" si="1631">$W$10*AJ118</f>
        <v>3805.0903856963023</v>
      </c>
      <c r="CM127" s="25">
        <f t="shared" ref="CM127" si="1632">$W$10*AK118</f>
        <v>3893.0587777813325</v>
      </c>
      <c r="CN127" s="25">
        <f t="shared" ref="CN127" si="1633">$W$10*AL118</f>
        <v>3880.8535253557043</v>
      </c>
      <c r="CO127" s="25">
        <f t="shared" ref="CO127" si="1634">$W$10*AM118</f>
        <v>3980.045935710747</v>
      </c>
      <c r="CP127" s="25">
        <f t="shared" ref="CP127" si="1635">$W$10*AN118</f>
        <v>4508.693674426775</v>
      </c>
      <c r="CQ127" s="25">
        <f t="shared" ref="CQ127" si="1636">$W$10*AO118</f>
        <v>4941.7121659805844</v>
      </c>
      <c r="CR127" s="25">
        <f t="shared" ref="CR127" si="1637">$W$10*AP118</f>
        <v>5388.5299267532801</v>
      </c>
      <c r="CT127" s="25">
        <f t="shared" ref="CT127" si="1638">$X$10*AE119</f>
        <v>4595.9214166748206</v>
      </c>
      <c r="CU127" s="25">
        <f>$X$10*AF119</f>
        <v>5356.3026228016615</v>
      </c>
      <c r="CV127" s="25">
        <f t="shared" ref="CV127" si="1639">$X$10*AG119</f>
        <v>5422.654056351771</v>
      </c>
      <c r="CW127" s="25">
        <f t="shared" ref="CW127" si="1640">$X$10*AH119</f>
        <v>5326.4091289604885</v>
      </c>
      <c r="CX127" s="25">
        <f t="shared" ref="CX127" si="1641">$X$10*AI119</f>
        <v>5258.9795920886409</v>
      </c>
      <c r="CY127" s="25">
        <f t="shared" ref="CY127" si="1642">$X$10*AJ119</f>
        <v>5128.0124008813455</v>
      </c>
      <c r="CZ127" s="25">
        <f t="shared" ref="CZ127" si="1643">$X$10*AK119</f>
        <v>5308.2534511374542</v>
      </c>
      <c r="DA127" s="25">
        <f t="shared" ref="DA127" si="1644">$X$10*AL119</f>
        <v>5200.231550383809</v>
      </c>
      <c r="DB127" s="25">
        <f t="shared" ref="DB127" si="1645">$X$10*AM119</f>
        <v>5426.1806420224912</v>
      </c>
      <c r="DC127" s="25">
        <f t="shared" ref="DC127" si="1646">$X$10*AN119</f>
        <v>4683.0652050426261</v>
      </c>
      <c r="DD127" s="25">
        <f t="shared" ref="DD127" si="1647">$X$10*AO119</f>
        <v>6356.3725471386315</v>
      </c>
      <c r="DE127" s="25">
        <f t="shared" ref="DE127" si="1648">$X$10*AP119</f>
        <v>7080.2724661974153</v>
      </c>
      <c r="DF127" s="25"/>
      <c r="DG127" s="25">
        <f>$Y$10*AE120</f>
        <v>-4878.8409038971995</v>
      </c>
      <c r="DH127" s="25">
        <f>$Y$10*AF120</f>
        <v>-5886.171885478906</v>
      </c>
      <c r="DI127" s="25">
        <f t="shared" ref="DI127" si="1649">$Y$10*AG120</f>
        <v>-5883.6936644896368</v>
      </c>
      <c r="DJ127" s="25">
        <f t="shared" ref="DJ127" si="1650">$Y$10*AH120</f>
        <v>-5639.7064667910554</v>
      </c>
      <c r="DK127" s="25">
        <f t="shared" ref="DK127" si="1651">$Y$10*AI120</f>
        <v>-5687.0736984556879</v>
      </c>
      <c r="DL127" s="25">
        <f t="shared" ref="DL127" si="1652">$Y$10*AJ120</f>
        <v>-5656.2408004714325</v>
      </c>
      <c r="DM127" s="25">
        <f t="shared" ref="DM127" si="1653">$Y$10*AK120</f>
        <v>-5707.7137540901176</v>
      </c>
      <c r="DN127" s="25">
        <f t="shared" ref="DN127" si="1654">$Y$10*AL120</f>
        <v>-5714.6615688863021</v>
      </c>
      <c r="DO127" s="25">
        <f t="shared" ref="DO127" si="1655">$Y$10*AM120</f>
        <v>-5753.5363454508852</v>
      </c>
      <c r="DP127" s="25">
        <f t="shared" ref="DP127" si="1656">$Y$10*AN120</f>
        <v>-5979.8511199296163</v>
      </c>
      <c r="DQ127" s="25">
        <f t="shared" ref="DQ127" si="1657">$Y$10*AO120</f>
        <v>-7110.8288938541837</v>
      </c>
      <c r="DR127" s="25">
        <f t="shared" ref="DR127" si="1658">$Y$10*AP120</f>
        <v>-7613.1435255367724</v>
      </c>
      <c r="DS127" s="25"/>
      <c r="DT127" s="25">
        <f>$Z$10*AE121</f>
        <v>2144.4459943538313</v>
      </c>
      <c r="DU127" s="25">
        <f>$Z$10*AF121</f>
        <v>2540.249567941396</v>
      </c>
      <c r="DV127" s="25">
        <f t="shared" ref="DV127" si="1659">$Z$10*AG121</f>
        <v>2475.7761157442969</v>
      </c>
      <c r="DW127" s="25">
        <f t="shared" ref="DW127" si="1660">$Z$10*AH121</f>
        <v>2439.0912756985258</v>
      </c>
      <c r="DX127" s="25">
        <f t="shared" ref="DX127" si="1661">$Z$10*AI121</f>
        <v>2486.7490555574968</v>
      </c>
      <c r="DY127" s="25">
        <f t="shared" ref="DY127" si="1662">$Z$10*AJ121</f>
        <v>2486.0946057417123</v>
      </c>
      <c r="DZ127" s="25">
        <f t="shared" ref="DZ127" si="1663">$Z$10*AK121</f>
        <v>2537.3395267462001</v>
      </c>
      <c r="EA127" s="25">
        <f t="shared" ref="EA127" si="1664">$Z$10*AL121</f>
        <v>2471.5082705662808</v>
      </c>
      <c r="EB127" s="25">
        <f t="shared" ref="EB127" si="1665">$Z$10*AM121</f>
        <v>2560.7800849792502</v>
      </c>
      <c r="EC127" s="25">
        <f t="shared" ref="EC127" si="1666">$Z$10*AN121</f>
        <v>2725.6825529713897</v>
      </c>
      <c r="ED127" s="25">
        <f t="shared" ref="ED127" si="1667">$Z$10*AO121</f>
        <v>3236.5517530900229</v>
      </c>
      <c r="EE127" s="25">
        <f t="shared" ref="EE127" si="1668">$Z$10*AP121</f>
        <v>3365.0332275642809</v>
      </c>
      <c r="EF127" s="25"/>
    </row>
    <row r="128" spans="1:136" x14ac:dyDescent="0.25">
      <c r="A128" s="17"/>
      <c r="B128" s="17"/>
      <c r="C128" s="23">
        <f>SUM(T128,AG128,AT128,BG128,BT128,CG128,CT128,DG128,DT128)</f>
        <v>3741.878503548528</v>
      </c>
      <c r="D128" s="23">
        <f t="shared" si="1566"/>
        <v>4611.4577013286862</v>
      </c>
      <c r="E128" s="23">
        <f t="shared" si="1567"/>
        <v>5000.5679267348805</v>
      </c>
      <c r="F128" s="23">
        <f t="shared" si="1568"/>
        <v>4563.7648283539693</v>
      </c>
      <c r="G128" s="23">
        <f t="shared" si="1569"/>
        <v>3814.24654617437</v>
      </c>
      <c r="H128" s="23">
        <f t="shared" si="1570"/>
        <v>4547.9423310640013</v>
      </c>
      <c r="I128" s="23">
        <f t="shared" si="1571"/>
        <v>3765.3003695606631</v>
      </c>
      <c r="J128" s="23">
        <f t="shared" si="1572"/>
        <v>3682.1940939397505</v>
      </c>
      <c r="K128" s="23">
        <f t="shared" si="1573"/>
        <v>4379.275545060631</v>
      </c>
      <c r="L128" s="23">
        <f t="shared" si="1574"/>
        <v>5802.2936703187261</v>
      </c>
      <c r="M128" s="23">
        <f t="shared" si="1575"/>
        <v>6128.3542153019807</v>
      </c>
      <c r="N128" s="23">
        <f t="shared" si="1576"/>
        <v>4151.2256193484609</v>
      </c>
      <c r="O128" s="23"/>
      <c r="P128" s="23"/>
      <c r="Q128" s="23"/>
      <c r="R128" s="17"/>
      <c r="S128" s="23"/>
      <c r="T128" s="120">
        <f>$R$11*AE113</f>
        <v>-3265.9861092604565</v>
      </c>
      <c r="U128" s="120">
        <f t="shared" ref="U128" si="1669">$R$11*AF113</f>
        <v>-3740.8864519935469</v>
      </c>
      <c r="V128" s="120">
        <f t="shared" ref="V128" si="1670">$R$11*AG113</f>
        <v>-3828.0871088330068</v>
      </c>
      <c r="W128" s="120">
        <f t="shared" ref="W128" si="1671">$R$11*AH113</f>
        <v>-3714.4019629102008</v>
      </c>
      <c r="X128" s="120">
        <f t="shared" ref="X128" si="1672">$R$11*AI113</f>
        <v>-3817.4789651030646</v>
      </c>
      <c r="Y128" s="120">
        <f t="shared" ref="Y128" si="1673">$R$11*AJ113</f>
        <v>-3571.6544058977574</v>
      </c>
      <c r="Z128" s="120">
        <f t="shared" ref="Z128" si="1674">$R$11*AK113</f>
        <v>-3661.2247841097233</v>
      </c>
      <c r="AA128" s="120">
        <f t="shared" ref="AA128" si="1675">$R$11*AL113</f>
        <v>-3671.069397770847</v>
      </c>
      <c r="AB128" s="120">
        <f t="shared" ref="AB128" si="1676">$R$11*AM113</f>
        <v>-3663.7541180600037</v>
      </c>
      <c r="AC128" s="120">
        <f t="shared" ref="AC128" si="1677">$R$11*AN113</f>
        <v>-4314.9866284337359</v>
      </c>
      <c r="AD128" s="120">
        <f t="shared" ref="AD128" si="1678">$R$11*AO113</f>
        <v>-4769.7616397000056</v>
      </c>
      <c r="AE128" s="120">
        <f t="shared" ref="AE128" si="1679">$R$11*AP113</f>
        <v>-5157.0224681124637</v>
      </c>
      <c r="AF128" s="23"/>
      <c r="AG128" s="119">
        <f>$S$11*AE114</f>
        <v>21979.564967304344</v>
      </c>
      <c r="AH128" s="119">
        <f t="shared" ref="AH128" si="1680">$S$11*AF114</f>
        <v>24446.104716479433</v>
      </c>
      <c r="AI128" s="119">
        <f t="shared" ref="AI128" si="1681">$S$11*AG114</f>
        <v>24955.142733585006</v>
      </c>
      <c r="AJ128" s="119">
        <f t="shared" ref="AJ128" si="1682">$S$11*AH114</f>
        <v>24500.749819115888</v>
      </c>
      <c r="AK128" s="119">
        <f t="shared" ref="AK128" si="1683">$S$11*AI114</f>
        <v>24384.92994975478</v>
      </c>
      <c r="AL128" s="119">
        <f t="shared" ref="AL128" si="1684">$S$11*AJ114</f>
        <v>24222.892621134815</v>
      </c>
      <c r="AM128" s="119">
        <f t="shared" ref="AM128" si="1685">$S$11*AK114</f>
        <v>23933.637431977681</v>
      </c>
      <c r="AN128" s="119">
        <f t="shared" ref="AN128" si="1686">$S$11*AL114</f>
        <v>24187.370747061774</v>
      </c>
      <c r="AO128" s="119">
        <f t="shared" ref="AO128" si="1687">$S$11*AM114</f>
        <v>24780.755806823254</v>
      </c>
      <c r="AP128" s="119">
        <f t="shared" ref="AP128" si="1688">$S$11*AN114</f>
        <v>28918.23746604213</v>
      </c>
      <c r="AQ128" s="119">
        <f t="shared" ref="AQ128" si="1689">$S$11*AO114</f>
        <v>31982.301172665448</v>
      </c>
      <c r="AR128" s="119">
        <f t="shared" ref="AR128" si="1690">$S$11*AP114</f>
        <v>34213.928730323147</v>
      </c>
      <c r="AS128" s="23"/>
      <c r="AT128" s="25">
        <f>$T$11*AE115</f>
        <v>-10722.668694139284</v>
      </c>
      <c r="AU128" s="25">
        <f t="shared" ref="AU128" si="1691">$T$11*AF115</f>
        <v>-12117.505079063689</v>
      </c>
      <c r="AV128" s="25">
        <f t="shared" ref="AV128" si="1692">$T$11*AG115</f>
        <v>-12042.837575206133</v>
      </c>
      <c r="AW128" s="25">
        <f t="shared" ref="AW128" si="1693">$T$11*AH115</f>
        <v>-12144.941375303575</v>
      </c>
      <c r="AX128" s="25">
        <f t="shared" ref="AX128" si="1694">$T$11*AI115</f>
        <v>-12277.985461376058</v>
      </c>
      <c r="AY128" s="25">
        <f t="shared" ref="AY128" si="1695">$T$11*AJ115</f>
        <v>-11875.074113782228</v>
      </c>
      <c r="AZ128" s="25">
        <f t="shared" ref="AZ128" si="1696">$T$11*AK115</f>
        <v>-12060.090514157559</v>
      </c>
      <c r="BA128" s="25">
        <f t="shared" ref="BA128" si="1697">$T$11*AL115</f>
        <v>-12283.082874004951</v>
      </c>
      <c r="BB128" s="25">
        <f t="shared" ref="BB128" si="1698">$T$11*AM115</f>
        <v>-12337.671326254373</v>
      </c>
      <c r="BC128" s="25">
        <f t="shared" ref="BC128" si="1699">$T$11*AN115</f>
        <v>-13824.05773067749</v>
      </c>
      <c r="BD128" s="25">
        <f t="shared" ref="BD128" si="1700">$T$11*AO115</f>
        <v>-16057.722413740219</v>
      </c>
      <c r="BE128" s="25">
        <f t="shared" ref="BE128" si="1701">$T$11*AP115</f>
        <v>-17004.367642609028</v>
      </c>
      <c r="BF128" s="127"/>
      <c r="BG128" s="25">
        <f>$U$11*AE116</f>
        <v>6359.5566816187375</v>
      </c>
      <c r="BH128" s="25">
        <f t="shared" ref="BH128" si="1702">$U$11*AF116</f>
        <v>7381.5880562870207</v>
      </c>
      <c r="BI128" s="25">
        <f t="shared" ref="BI128" si="1703">$U$11*AG116</f>
        <v>7553.6540452676591</v>
      </c>
      <c r="BJ128" s="25">
        <f t="shared" ref="BJ128" si="1704">$U$11*AH116</f>
        <v>7239.0700303130334</v>
      </c>
      <c r="BK128" s="25">
        <f t="shared" ref="BK128" si="1705">$U$11*AI116</f>
        <v>7261.9468646917367</v>
      </c>
      <c r="BL128" s="25">
        <f t="shared" ref="BL128" si="1706">$U$11*AJ116</f>
        <v>7090.1306833857952</v>
      </c>
      <c r="BM128" s="25">
        <f t="shared" ref="BM128" si="1707">$U$11*AK116</f>
        <v>7197.8515755412573</v>
      </c>
      <c r="BN128" s="25">
        <f t="shared" ref="BN128" si="1708">$U$11*AL116</f>
        <v>7153.5653914030572</v>
      </c>
      <c r="BO128" s="25">
        <f t="shared" ref="BO128" si="1709">$U$11*AM116</f>
        <v>7362.1219112880863</v>
      </c>
      <c r="BP128" s="25">
        <f t="shared" ref="BP128" si="1710">$U$11*AN116</f>
        <v>7755.1815711015552</v>
      </c>
      <c r="BQ128" s="25">
        <f t="shared" ref="BQ128" si="1711">$U$11*AO116</f>
        <v>9332.1443761679802</v>
      </c>
      <c r="BR128" s="25">
        <f t="shared" ref="BR128" si="1712">$U$11*AP116</f>
        <v>9650.3124464480479</v>
      </c>
      <c r="BS128" s="23"/>
      <c r="BT128" s="25">
        <f>$V$11*AE117</f>
        <v>16825.055067217549</v>
      </c>
      <c r="BU128" s="25">
        <f t="shared" ref="BU128" si="1713">$V$11*AF117</f>
        <v>20123.320894663797</v>
      </c>
      <c r="BV128" s="25">
        <f t="shared" ref="BV128" si="1714">$V$11*AG117</f>
        <v>20358.112843630908</v>
      </c>
      <c r="BW128" s="25">
        <f t="shared" ref="BW128" si="1715">$V$11*AH117</f>
        <v>19753.524974143613</v>
      </c>
      <c r="BX128" s="25">
        <f t="shared" ref="BX128" si="1716">$V$11*AI117</f>
        <v>19715.015922636296</v>
      </c>
      <c r="BY128" s="25">
        <f t="shared" ref="BY128" si="1717">$V$11*AJ117</f>
        <v>19466.587925390926</v>
      </c>
      <c r="BZ128" s="25">
        <f t="shared" ref="BZ128" si="1718">$V$11*AK117</f>
        <v>19814.147461300447</v>
      </c>
      <c r="CA128" s="25">
        <f t="shared" ref="CA128" si="1719">$V$11*AL117</f>
        <v>19523.078480678138</v>
      </c>
      <c r="CB128" s="25">
        <f t="shared" ref="CB128" si="1720">$V$11*AM117</f>
        <v>20256.878093647876</v>
      </c>
      <c r="CC128" s="25">
        <f t="shared" ref="CC128" si="1721">$V$11*AN117</f>
        <v>20844.019356393019</v>
      </c>
      <c r="CD128" s="25">
        <f t="shared" ref="CD128" si="1722">$V$11*AO117</f>
        <v>24936.743606897722</v>
      </c>
      <c r="CE128" s="25">
        <f t="shared" ref="CE128" si="1723">$V$11*AP117</f>
        <v>25136.020894657824</v>
      </c>
      <c r="CF128" s="17"/>
      <c r="CG128" s="25">
        <f>$W$11*AE118</f>
        <v>-13147.52890013965</v>
      </c>
      <c r="CH128" s="25">
        <f t="shared" ref="CH128" si="1724">$W$11*AF118</f>
        <v>-14521.258993396386</v>
      </c>
      <c r="CI128" s="25">
        <f t="shared" ref="CI128" si="1725">$W$11*AG118</f>
        <v>-15017.395906564951</v>
      </c>
      <c r="CJ128" s="25">
        <f t="shared" ref="CJ128" si="1726">$W$11*AH118</f>
        <v>-14576.390616325849</v>
      </c>
      <c r="CK128" s="25">
        <f t="shared" ref="CK128" si="1727">$W$11*AI118</f>
        <v>-14932.484682958049</v>
      </c>
      <c r="CL128" s="25">
        <f t="shared" ref="CL128" si="1728">$W$11*AJ118</f>
        <v>-14468.922834988896</v>
      </c>
      <c r="CM128" s="25">
        <f t="shared" ref="CM128" si="1729">$W$11*AK118</f>
        <v>-14803.424186594355</v>
      </c>
      <c r="CN128" s="25">
        <f t="shared" ref="CN128" si="1730">$W$11*AL118</f>
        <v>-14757.013500479823</v>
      </c>
      <c r="CO128" s="25">
        <f t="shared" ref="CO128" si="1731">$W$11*AM118</f>
        <v>-15134.194378137485</v>
      </c>
      <c r="CP128" s="25">
        <f t="shared" ref="CP128" si="1732">$W$11*AN118</f>
        <v>-17144.38666348418</v>
      </c>
      <c r="CQ128" s="25">
        <f t="shared" ref="CQ128" si="1733">$W$11*AO118</f>
        <v>-18790.947061620122</v>
      </c>
      <c r="CR128" s="25">
        <f t="shared" ref="CR128" si="1734">$W$11*AP118</f>
        <v>-20489.979422645003</v>
      </c>
      <c r="CT128" s="25">
        <f t="shared" ref="CT128" si="1735">$X$11*AE119</f>
        <v>-5656.0835694011075</v>
      </c>
      <c r="CU128" s="25">
        <f t="shared" ref="CU128" si="1736">$X$11*AF119</f>
        <v>-6591.8653760376237</v>
      </c>
      <c r="CV128" s="25">
        <f t="shared" ref="CV128" si="1737">$X$11*AG119</f>
        <v>-6673.5223973581733</v>
      </c>
      <c r="CW128" s="25">
        <f t="shared" ref="CW128" si="1738">$X$11*AH119</f>
        <v>-6555.0762136438543</v>
      </c>
      <c r="CX128" s="25">
        <f t="shared" ref="CX128" si="1739">$X$11*AI119</f>
        <v>-6472.0923979916888</v>
      </c>
      <c r="CY128" s="25">
        <f t="shared" ref="CY128" si="1740">$X$11*AJ119</f>
        <v>-6310.9144075172262</v>
      </c>
      <c r="CZ128" s="25">
        <f t="shared" ref="CZ128" si="1741">$X$11*AK119</f>
        <v>-6532.7324828190358</v>
      </c>
      <c r="DA128" s="25">
        <f t="shared" ref="DA128" si="1742">$X$11*AL119</f>
        <v>-6399.7926775883752</v>
      </c>
      <c r="DB128" s="25">
        <f t="shared" ref="DB128" si="1743">$X$11*AM119</f>
        <v>-6677.8624766284311</v>
      </c>
      <c r="DC128" s="25">
        <f t="shared" ref="DC128" si="1744">$X$11*AN119</f>
        <v>-5763.3292128479707</v>
      </c>
      <c r="DD128" s="25">
        <f t="shared" ref="DD128" si="1745">$X$11*AO119</f>
        <v>-7822.6259906059731</v>
      </c>
      <c r="DE128" s="25">
        <f t="shared" ref="DE128" si="1746">$X$11*AP119</f>
        <v>-8713.5112053147877</v>
      </c>
      <c r="DF128" s="25"/>
      <c r="DG128" s="25">
        <f>$Y$11*AE120</f>
        <v>-6628.5769002690595</v>
      </c>
      <c r="DH128" s="25">
        <f t="shared" ref="DH128" si="1747">$Y$11*AF120</f>
        <v>-7997.1746895726947</v>
      </c>
      <c r="DI128" s="25">
        <f t="shared" ref="DI128" si="1748">$Y$11*AG120</f>
        <v>-7993.8076852520344</v>
      </c>
      <c r="DJ128" s="25">
        <f t="shared" ref="DJ128" si="1749">$Y$11*AH120</f>
        <v>-7662.317494347405</v>
      </c>
      <c r="DK128" s="25">
        <f t="shared" ref="DK128" si="1750">$Y$11*AI120</f>
        <v>-7726.6723982736794</v>
      </c>
      <c r="DL128" s="25">
        <f t="shared" ref="DL128" si="1751">$Y$11*AJ120</f>
        <v>-7684.7816624672441</v>
      </c>
      <c r="DM128" s="25">
        <f t="shared" ref="DM128" si="1752">$Y$11*AK120</f>
        <v>-7754.7147547869572</v>
      </c>
      <c r="DN128" s="25">
        <f t="shared" ref="DN128" si="1753">$Y$11*AL120</f>
        <v>-7764.1543174971384</v>
      </c>
      <c r="DO128" s="25">
        <f t="shared" ref="DO128" si="1754">$Y$11*AM120</f>
        <v>-7816.9710522533951</v>
      </c>
      <c r="DP128" s="25">
        <f t="shared" ref="DP128" si="1755">$Y$11*AN120</f>
        <v>-8124.4508237501477</v>
      </c>
      <c r="DQ128" s="25">
        <f t="shared" ref="DQ128" si="1756">$Y$11*AO120</f>
        <v>-9661.0397994155992</v>
      </c>
      <c r="DR128" s="25">
        <f t="shared" ref="DR128" si="1757">$Y$11*AP120</f>
        <v>-10343.503366034194</v>
      </c>
      <c r="DS128" s="25"/>
      <c r="DT128" s="25">
        <f>$Z$11*AE121</f>
        <v>-2001.4540393825453</v>
      </c>
      <c r="DU128" s="25">
        <f t="shared" ref="DU128" si="1758">$Z$11*AF121</f>
        <v>-2370.8653760376237</v>
      </c>
      <c r="DV128" s="25">
        <f t="shared" ref="DV128" si="1759">$Z$11*AG121</f>
        <v>-2310.6910225343995</v>
      </c>
      <c r="DW128" s="25">
        <f t="shared" ref="DW128" si="1760">$Z$11*AH121</f>
        <v>-2276.4523326876847</v>
      </c>
      <c r="DX128" s="25">
        <f t="shared" ref="DX128" si="1761">$Z$11*AI121</f>
        <v>-2320.9322852059026</v>
      </c>
      <c r="DY128" s="25">
        <f t="shared" ref="DY128" si="1762">$Z$11*AJ121</f>
        <v>-2320.3214741941897</v>
      </c>
      <c r="DZ128" s="25">
        <f t="shared" ref="DZ128" si="1763">$Z$11*AK121</f>
        <v>-2368.1493767910915</v>
      </c>
      <c r="EA128" s="25">
        <f t="shared" ref="EA128" si="1764">$Z$11*AL121</f>
        <v>-2306.7077578620833</v>
      </c>
      <c r="EB128" s="25">
        <f t="shared" ref="EB128" si="1765">$Z$11*AM121</f>
        <v>-2390.0269153648974</v>
      </c>
      <c r="EC128" s="25">
        <f t="shared" ref="EC128" si="1766">$Z$11*AN121</f>
        <v>-2543.9336640244587</v>
      </c>
      <c r="ED128" s="25">
        <f t="shared" ref="ED128" si="1767">$Z$11*AO121</f>
        <v>-3020.7380353472558</v>
      </c>
      <c r="EE128" s="25">
        <f t="shared" ref="EE128" si="1768">$Z$11*AP121</f>
        <v>-3140.6523473650846</v>
      </c>
      <c r="EF128" s="25"/>
    </row>
    <row r="129" spans="1:136" x14ac:dyDescent="0.25">
      <c r="A129" s="17"/>
      <c r="B129" s="17"/>
      <c r="C129" s="23">
        <f t="shared" ref="C129:C138" si="1769">SUM(T129,AG129,AT129,BG129,BT129,CG129,CT129,DG129,DT129)</f>
        <v>2156.5416255122345</v>
      </c>
      <c r="D129" s="23">
        <f t="shared" si="1566"/>
        <v>2036.4984526482219</v>
      </c>
      <c r="E129" s="23">
        <f t="shared" si="1567"/>
        <v>1970.5173019306565</v>
      </c>
      <c r="F129" s="23">
        <f t="shared" si="1568"/>
        <v>2634.139704311574</v>
      </c>
      <c r="G129" s="23">
        <f t="shared" si="1569"/>
        <v>2530.6369808867721</v>
      </c>
      <c r="H129" s="23">
        <f t="shared" si="1570"/>
        <v>2208.8871971210774</v>
      </c>
      <c r="I129" s="23">
        <f t="shared" si="1571"/>
        <v>2362.1200612540979</v>
      </c>
      <c r="J129" s="23">
        <f t="shared" si="1572"/>
        <v>2474.4577124469752</v>
      </c>
      <c r="K129" s="23">
        <f t="shared" si="1573"/>
        <v>2702.0907618220299</v>
      </c>
      <c r="L129" s="23">
        <f t="shared" si="1574"/>
        <v>3491.6056549250725</v>
      </c>
      <c r="M129" s="23">
        <f t="shared" si="1575"/>
        <v>4048.4609964254687</v>
      </c>
      <c r="N129" s="23">
        <f t="shared" si="1576"/>
        <v>2927.127320897418</v>
      </c>
      <c r="O129" s="23"/>
      <c r="P129" s="23"/>
      <c r="Q129" s="23"/>
      <c r="R129" s="17"/>
      <c r="S129" s="23"/>
      <c r="T129" s="120">
        <f>$R$12*AE113</f>
        <v>-1556.5381103013033</v>
      </c>
      <c r="U129" s="120">
        <f t="shared" ref="U129" si="1770">$R$12*AF113</f>
        <v>-1782.8711249957807</v>
      </c>
      <c r="V129" s="120">
        <f t="shared" ref="V129" si="1771">$R$12*AG113</f>
        <v>-1824.4301338443088</v>
      </c>
      <c r="W129" s="120">
        <f t="shared" ref="W129" si="1772">$R$12*AH113</f>
        <v>-1770.2488678241414</v>
      </c>
      <c r="X129" s="120">
        <f t="shared" ref="X129" si="1773">$R$12*AI113</f>
        <v>-1819.3743928084268</v>
      </c>
      <c r="Y129" s="120">
        <f t="shared" ref="Y129" si="1774">$R$12*AJ113</f>
        <v>-1702.2167313700802</v>
      </c>
      <c r="Z129" s="120">
        <f t="shared" ref="Z129" si="1775">$R$12*AK113</f>
        <v>-1744.9051270266668</v>
      </c>
      <c r="AA129" s="120">
        <f t="shared" ref="AA129" si="1776">$R$12*AL113</f>
        <v>-1749.5969768484658</v>
      </c>
      <c r="AB129" s="120">
        <f t="shared" ref="AB129" si="1777">$R$12*AM113</f>
        <v>-1746.1105836806703</v>
      </c>
      <c r="AC129" s="120">
        <f t="shared" ref="AC129" si="1778">$R$12*AN113</f>
        <v>-2056.4818428203594</v>
      </c>
      <c r="AD129" s="120">
        <f t="shared" ref="AD129" si="1779">$R$12*AO113</f>
        <v>-2273.2233147578945</v>
      </c>
      <c r="AE129" s="120">
        <f t="shared" ref="AE129" si="1780">$R$12*AP113</f>
        <v>-2457.7881652762994</v>
      </c>
      <c r="AF129" s="23"/>
      <c r="AG129" s="119">
        <f>$S$12*AE114</f>
        <v>-1628.3500315966469</v>
      </c>
      <c r="AH129" s="119">
        <f t="shared" ref="AH129" si="1781">$S$12*AF114</f>
        <v>-1811.0829512189514</v>
      </c>
      <c r="AI129" s="119">
        <f t="shared" ref="AI129" si="1782">$S$12*AG114</f>
        <v>-1848.7948928552289</v>
      </c>
      <c r="AJ129" s="119">
        <f t="shared" ref="AJ129" si="1783">$S$12*AH114</f>
        <v>-1815.1313186337311</v>
      </c>
      <c r="AK129" s="119">
        <f t="shared" ref="AK129" si="1784">$S$12*AI114</f>
        <v>-1806.5508354342583</v>
      </c>
      <c r="AL129" s="119">
        <f t="shared" ref="AL129" si="1785">$S$12*AJ114</f>
        <v>-1794.5463444640934</v>
      </c>
      <c r="AM129" s="119">
        <f t="shared" ref="AM129" si="1786">$S$12*AK114</f>
        <v>-1773.1169532498375</v>
      </c>
      <c r="AN129" s="119">
        <f t="shared" ref="AN129" si="1787">$S$12*AL114</f>
        <v>-1791.914716183222</v>
      </c>
      <c r="AO129" s="119">
        <f t="shared" ref="AO129" si="1788">$S$12*AM114</f>
        <v>-1835.8754852998497</v>
      </c>
      <c r="AP129" s="119">
        <f t="shared" ref="AP129" si="1789">$S$12*AN114</f>
        <v>-2142.3996772272881</v>
      </c>
      <c r="AQ129" s="119">
        <f t="shared" ref="AQ129" si="1790">$S$12*AO114</f>
        <v>-2369.3999950641582</v>
      </c>
      <c r="AR129" s="119">
        <f t="shared" ref="AR129" si="1791">$S$12*AP114</f>
        <v>-2534.7295095213103</v>
      </c>
      <c r="AS129" s="23"/>
      <c r="AT129" s="25">
        <f>$T$12*AE115</f>
        <v>13223.552486110855</v>
      </c>
      <c r="AU129" s="25">
        <f t="shared" ref="AU129" si="1792">$T$12*AF115</f>
        <v>14943.711214475403</v>
      </c>
      <c r="AV129" s="25">
        <f t="shared" ref="AV129" si="1793">$T$12*AG115</f>
        <v>14851.628759591113</v>
      </c>
      <c r="AW129" s="25">
        <f t="shared" ref="AW129" si="1794">$T$12*AH115</f>
        <v>14977.546569618935</v>
      </c>
      <c r="AX129" s="25">
        <f t="shared" ref="AX129" si="1795">$T$12*AI115</f>
        <v>15141.620971741208</v>
      </c>
      <c r="AY129" s="25">
        <f t="shared" ref="AY129" si="1796">$T$12*AJ115</f>
        <v>14644.737266375139</v>
      </c>
      <c r="AZ129" s="25">
        <f t="shared" ref="AZ129" si="1797">$T$12*AK115</f>
        <v>14872.905659052582</v>
      </c>
      <c r="BA129" s="25">
        <f t="shared" ref="BA129" si="1798">$T$12*AL115</f>
        <v>15147.907270923275</v>
      </c>
      <c r="BB129" s="25">
        <f t="shared" ref="BB129" si="1799">$T$12*AM115</f>
        <v>15215.227570006125</v>
      </c>
      <c r="BC129" s="25">
        <f t="shared" ref="BC129" si="1800">$T$12*AN115</f>
        <v>17048.288834341725</v>
      </c>
      <c r="BD129" s="25">
        <f t="shared" ref="BD129" si="1801">$T$12*AO115</f>
        <v>19802.918583276918</v>
      </c>
      <c r="BE129" s="25">
        <f t="shared" ref="BE129" si="1802">$T$12*AP115</f>
        <v>20970.353037025834</v>
      </c>
      <c r="BF129" s="127"/>
      <c r="BG129" s="25">
        <f>$U$12*AE116</f>
        <v>-1536.0204185026337</v>
      </c>
      <c r="BH129" s="25">
        <f t="shared" ref="BH129" si="1803">$U$12*AF116</f>
        <v>-1782.8711249957807</v>
      </c>
      <c r="BI129" s="25">
        <f t="shared" ref="BI129" si="1804">$U$12*AG116</f>
        <v>-1824.4301338443088</v>
      </c>
      <c r="BJ129" s="25">
        <f t="shared" ref="BJ129" si="1805">$U$12*AH116</f>
        <v>-1748.448820288055</v>
      </c>
      <c r="BK129" s="25">
        <f t="shared" ref="BK129" si="1806">$U$12*AI116</f>
        <v>-1753.9742502001675</v>
      </c>
      <c r="BL129" s="25">
        <f t="shared" ref="BL129" si="1807">$U$12*AJ116</f>
        <v>-1712.475577269415</v>
      </c>
      <c r="BM129" s="25">
        <f t="shared" ref="BM129" si="1808">$U$12*AK116</f>
        <v>-1738.4933483395826</v>
      </c>
      <c r="BN129" s="25">
        <f t="shared" ref="BN129" si="1809">$U$12*AL116</f>
        <v>-1727.7969293123795</v>
      </c>
      <c r="BO129" s="25">
        <f t="shared" ref="BO129" si="1810">$U$12*AM116</f>
        <v>-1778.1694771160915</v>
      </c>
      <c r="BP129" s="25">
        <f t="shared" ref="BP129" si="1811">$U$12*AN116</f>
        <v>-1873.1049723697497</v>
      </c>
      <c r="BQ129" s="25">
        <f t="shared" ref="BQ129" si="1812">$U$12*AO116</f>
        <v>-2253.9879786966417</v>
      </c>
      <c r="BR129" s="25">
        <f t="shared" ref="BR129" si="1813">$U$12*AP116</f>
        <v>-2330.8349472720311</v>
      </c>
      <c r="BS129" s="23"/>
      <c r="BT129" s="25">
        <f>$V$12*AE117</f>
        <v>12601.929118881033</v>
      </c>
      <c r="BU129" s="25">
        <f t="shared" ref="BU129" si="1814">$V$12*AF117</f>
        <v>15072.322945626402</v>
      </c>
      <c r="BV129" s="25">
        <f t="shared" ref="BV129" si="1815">$V$12*AG117</f>
        <v>15248.18159730669</v>
      </c>
      <c r="BW129" s="25">
        <f t="shared" ref="BW129" si="1816">$V$12*AH117</f>
        <v>14795.346617155021</v>
      </c>
      <c r="BX129" s="25">
        <f t="shared" ref="BX129" si="1817">$V$12*AI117</f>
        <v>14766.503422550797</v>
      </c>
      <c r="BY129" s="25">
        <f t="shared" ref="BY129" si="1818">$V$12*AJ117</f>
        <v>14580.43140079964</v>
      </c>
      <c r="BZ129" s="25">
        <f t="shared" ref="BZ129" si="1819">$V$12*AK117</f>
        <v>14840.752726264833</v>
      </c>
      <c r="CA129" s="25">
        <f t="shared" ref="CA129" si="1820">$V$12*AL117</f>
        <v>14622.742702056701</v>
      </c>
      <c r="CB129" s="25">
        <f t="shared" ref="CB129" si="1821">$V$12*AM117</f>
        <v>15172.356992955793</v>
      </c>
      <c r="CC129" s="25">
        <f t="shared" ref="CC129" si="1822">$V$12*AN117</f>
        <v>15612.124503155583</v>
      </c>
      <c r="CD129" s="25">
        <f t="shared" ref="CD129" si="1823">$V$12*AO117</f>
        <v>18677.565935705687</v>
      </c>
      <c r="CE129" s="25">
        <f t="shared" ref="CE129" si="1824">$V$12*AP117</f>
        <v>18826.824184509205</v>
      </c>
      <c r="CF129" s="17"/>
      <c r="CG129" s="25">
        <f>$W$12*AE118</f>
        <v>-1577.0558020999729</v>
      </c>
      <c r="CH129" s="25">
        <f t="shared" ref="CH129" si="1825">$W$12*AF118</f>
        <v>-1741.8357413984415</v>
      </c>
      <c r="CI129" s="25">
        <f t="shared" ref="CI129" si="1826">$W$12*AG118</f>
        <v>-1801.3477305708054</v>
      </c>
      <c r="CJ129" s="25">
        <f t="shared" ref="CJ129" si="1827">$W$12*AH118</f>
        <v>-1748.448820288055</v>
      </c>
      <c r="CK129" s="25">
        <f t="shared" ref="CK129" si="1828">$W$12*AI118</f>
        <v>-1791.1625665852562</v>
      </c>
      <c r="CL129" s="25">
        <f t="shared" ref="CL129" si="1829">$W$12*AJ118</f>
        <v>-1735.5579805429184</v>
      </c>
      <c r="CM129" s="25">
        <f t="shared" ref="CM129" si="1830">$W$12*AK118</f>
        <v>-1775.6816647246712</v>
      </c>
      <c r="CN129" s="25">
        <f t="shared" ref="CN129" si="1831">$W$12*AL118</f>
        <v>-1770.1146686471354</v>
      </c>
      <c r="CO129" s="25">
        <f t="shared" ref="CO129" si="1832">$W$12*AM118</f>
        <v>-1815.3577935011801</v>
      </c>
      <c r="CP129" s="25">
        <f t="shared" ref="CP129" si="1833">$W$12*AN118</f>
        <v>-2056.4818428203594</v>
      </c>
      <c r="CQ129" s="25">
        <f t="shared" ref="CQ129" si="1834">$W$12*AO118</f>
        <v>-2253.9879786966417</v>
      </c>
      <c r="CR129" s="25">
        <f t="shared" ref="CR129" si="1835">$W$12*AP118</f>
        <v>-2457.7881652762994</v>
      </c>
      <c r="CT129" s="25">
        <f t="shared" ref="CT129" si="1836">$X$12*AE119</f>
        <v>-1546.2792644019685</v>
      </c>
      <c r="CU129" s="25">
        <f t="shared" ref="CU129" si="1837">$X$12*AF119</f>
        <v>-1802.1064610570334</v>
      </c>
      <c r="CV129" s="25">
        <f t="shared" ref="CV129" si="1838">$X$12*AG119</f>
        <v>-1824.4301338443088</v>
      </c>
      <c r="CW129" s="25">
        <f t="shared" ref="CW129" si="1839">$X$12*AH119</f>
        <v>-1792.048915360228</v>
      </c>
      <c r="CX129" s="25">
        <f t="shared" ref="CX129" si="1840">$X$12*AI119</f>
        <v>-1769.3625190491696</v>
      </c>
      <c r="CY129" s="25">
        <f t="shared" ref="CY129" si="1841">$X$12*AJ119</f>
        <v>-1725.2991346435836</v>
      </c>
      <c r="CZ129" s="25">
        <f t="shared" ref="CZ129" si="1842">$X$12*AK119</f>
        <v>-1785.940510624006</v>
      </c>
      <c r="DA129" s="25">
        <f t="shared" ref="DA129" si="1843">$X$12*AL119</f>
        <v>-1749.5969768484658</v>
      </c>
      <c r="DB129" s="25">
        <f t="shared" ref="DB129" si="1844">$X$12*AM119</f>
        <v>-1825.6166394005149</v>
      </c>
      <c r="DC129" s="25">
        <f t="shared" ref="DC129" si="1845">$X$12*AN119</f>
        <v>-1575.5984412890405</v>
      </c>
      <c r="DD129" s="25">
        <f t="shared" ref="DD129" si="1846">$X$12*AO119</f>
        <v>-2138.5759623291251</v>
      </c>
      <c r="DE129" s="25">
        <f t="shared" ref="DE129" si="1847">$X$12*AP119</f>
        <v>-2382.1291767687053</v>
      </c>
      <c r="DF129" s="25"/>
      <c r="DG129" s="25">
        <f>$Y$12*AE120</f>
        <v>-14306.628914398332</v>
      </c>
      <c r="DH129" s="25">
        <f t="shared" ref="DH129" si="1848">$Y$12*AF120</f>
        <v>-17260.508909942815</v>
      </c>
      <c r="DI129" s="25">
        <f t="shared" ref="DI129" si="1849">$Y$12*AG120</f>
        <v>-17253.24181745922</v>
      </c>
      <c r="DJ129" s="25">
        <f t="shared" ref="DJ129" si="1850">$Y$12*AH120</f>
        <v>-16537.7779673162</v>
      </c>
      <c r="DK129" s="25">
        <f t="shared" ref="DK129" si="1851">$Y$12*AI120</f>
        <v>-16676.676820440705</v>
      </c>
      <c r="DL129" s="25">
        <f t="shared" ref="DL129" si="1852">$Y$12*AJ120</f>
        <v>-16586.26296220977</v>
      </c>
      <c r="DM129" s="25">
        <f t="shared" ref="DM129" si="1853">$Y$12*AK120</f>
        <v>-16737.201363575212</v>
      </c>
      <c r="DN129" s="25">
        <f t="shared" ref="DN129" si="1854">$Y$12*AL120</f>
        <v>-16757.575015844868</v>
      </c>
      <c r="DO129" s="25">
        <f t="shared" ref="DO129" si="1855">$Y$12*AM120</f>
        <v>-16871.570740115232</v>
      </c>
      <c r="DP129" s="25">
        <f t="shared" ref="DP129" si="1856">$Y$12*AN120</f>
        <v>-17535.212281229353</v>
      </c>
      <c r="DQ129" s="25">
        <f t="shared" ref="DQ129" si="1857">$Y$12*AO120</f>
        <v>-20851.671997930949</v>
      </c>
      <c r="DR129" s="25">
        <f t="shared" ref="DR129" si="1858">$Y$12*AP120</f>
        <v>-22324.650759754273</v>
      </c>
      <c r="DS129" s="25"/>
      <c r="DT129" s="25">
        <f>$Z$12*AE121</f>
        <v>-1518.0674381787978</v>
      </c>
      <c r="DU129" s="25">
        <f t="shared" ref="DU129" si="1859">$Z$12*AF121</f>
        <v>-1798.2593938447828</v>
      </c>
      <c r="DV129" s="25">
        <f t="shared" ref="DV129" si="1860">$Z$12*AG121</f>
        <v>-1752.6182125489652</v>
      </c>
      <c r="DW129" s="25">
        <f t="shared" ref="DW129" si="1861">$Z$12*AH121</f>
        <v>-1726.6487727519686</v>
      </c>
      <c r="DX129" s="25">
        <f t="shared" ref="DX129" si="1862">$Z$12*AI121</f>
        <v>-1760.3860288872518</v>
      </c>
      <c r="DY129" s="25">
        <f t="shared" ref="DY129" si="1863">$Z$12*AJ121</f>
        <v>-1759.9227395538385</v>
      </c>
      <c r="DZ129" s="25">
        <f t="shared" ref="DZ129" si="1864">$Z$12*AK121</f>
        <v>-1796.1993565233408</v>
      </c>
      <c r="EA129" s="25">
        <f t="shared" ref="EA129" si="1865">$Z$12*AL121</f>
        <v>-1749.5969768484658</v>
      </c>
      <c r="EB129" s="25">
        <f t="shared" ref="EB129" si="1866">$Z$12*AM121</f>
        <v>-1812.7930820263464</v>
      </c>
      <c r="EC129" s="25">
        <f t="shared" ref="EC129" si="1867">$Z$12*AN121</f>
        <v>-1929.528624816091</v>
      </c>
      <c r="ED129" s="25">
        <f t="shared" ref="ED129" si="1868">$Z$12*AO121</f>
        <v>-2291.1762950817301</v>
      </c>
      <c r="EE129" s="25">
        <f t="shared" ref="EE129" si="1869">$Z$12*AP121</f>
        <v>-2382.1291767687053</v>
      </c>
      <c r="EF129" s="25"/>
    </row>
    <row r="130" spans="1:136" x14ac:dyDescent="0.25">
      <c r="A130" s="17"/>
      <c r="B130" s="17"/>
      <c r="C130" s="23">
        <f t="shared" si="1769"/>
        <v>2396.6152527044051</v>
      </c>
      <c r="D130" s="23">
        <f t="shared" si="1566"/>
        <v>1815.9103211774564</v>
      </c>
      <c r="E130" s="23">
        <f t="shared" si="1567"/>
        <v>2205.151527615375</v>
      </c>
      <c r="F130" s="23">
        <f t="shared" si="1568"/>
        <v>2491.4973392550855</v>
      </c>
      <c r="G130" s="23">
        <f t="shared" si="1569"/>
        <v>2229.0296191279922</v>
      </c>
      <c r="H130" s="23">
        <f t="shared" si="1570"/>
        <v>1507.502280890063</v>
      </c>
      <c r="I130" s="23">
        <f t="shared" si="1571"/>
        <v>1455.6399466323091</v>
      </c>
      <c r="J130" s="23">
        <f t="shared" si="1572"/>
        <v>1883.3834005741955</v>
      </c>
      <c r="K130" s="23">
        <f t="shared" si="1573"/>
        <v>1680.8149846773431</v>
      </c>
      <c r="L130" s="23">
        <f t="shared" si="1574"/>
        <v>2139.8462280832646</v>
      </c>
      <c r="M130" s="23">
        <f t="shared" si="1575"/>
        <v>2977.790976196573</v>
      </c>
      <c r="N130" s="23">
        <f t="shared" si="1576"/>
        <v>4054.1281640268844</v>
      </c>
      <c r="O130" s="23"/>
      <c r="P130" s="23"/>
      <c r="Q130" s="23"/>
      <c r="R130" s="17"/>
      <c r="S130" s="23"/>
      <c r="T130" s="120">
        <f>$R$13*AE113</f>
        <v>6635.046036408663</v>
      </c>
      <c r="U130" s="120">
        <f t="shared" ref="U130" si="1870">$R$13*AF113</f>
        <v>7599.8344743649441</v>
      </c>
      <c r="V130" s="120">
        <f t="shared" ref="V130" si="1871">$R$13*AG113</f>
        <v>7776.9878219846323</v>
      </c>
      <c r="W130" s="120">
        <f t="shared" ref="W130" si="1872">$R$13*AH113</f>
        <v>7546.0296514293823</v>
      </c>
      <c r="X130" s="120">
        <f t="shared" ref="X130" si="1873">$R$13*AI113</f>
        <v>7755.4367437943629</v>
      </c>
      <c r="Y130" s="120">
        <f t="shared" ref="Y130" si="1874">$R$13*AJ113</f>
        <v>7256.029455262933</v>
      </c>
      <c r="Z130" s="120">
        <f t="shared" ref="Z130" si="1875">$R$13*AK113</f>
        <v>7437.9970335235466</v>
      </c>
      <c r="AA130" s="120">
        <f t="shared" ref="AA130" si="1876">$R$13*AL113</f>
        <v>7457.9969547317241</v>
      </c>
      <c r="AB130" s="120">
        <f t="shared" ref="AB130" si="1877">$R$13*AM113</f>
        <v>7443.1355266585833</v>
      </c>
      <c r="AC130" s="120">
        <f t="shared" ref="AC130" si="1878">$R$13*AN113</f>
        <v>8766.1533051126753</v>
      </c>
      <c r="AD130" s="120">
        <f t="shared" ref="AD130" si="1879">$R$13*AO113</f>
        <v>9690.0559290106194</v>
      </c>
      <c r="AE130" s="120">
        <f t="shared" ref="AE130" si="1880">$R$13*AP113</f>
        <v>10476.799454137321</v>
      </c>
      <c r="AF130" s="23"/>
      <c r="AG130" s="119">
        <f>$S$13*AE114</f>
        <v>6941.1582996447542</v>
      </c>
      <c r="AH130" s="119">
        <f t="shared" ref="AH130" si="1881">$S$13*AF114</f>
        <v>7720.092863493408</v>
      </c>
      <c r="AI130" s="119">
        <f t="shared" ref="AI130" si="1882">$S$13*AG114</f>
        <v>7880.8473398683054</v>
      </c>
      <c r="AJ130" s="119">
        <f t="shared" ref="AJ130" si="1883">$S$13*AH114</f>
        <v>7737.3498159519386</v>
      </c>
      <c r="AK130" s="119">
        <f t="shared" ref="AK130" si="1884">$S$13*AI114</f>
        <v>7700.7738396450604</v>
      </c>
      <c r="AL130" s="119">
        <f t="shared" ref="AL130" si="1885">$S$13*AJ114</f>
        <v>7649.6023651379073</v>
      </c>
      <c r="AM130" s="119">
        <f t="shared" ref="AM130" si="1886">$S$13*AK114</f>
        <v>7558.2554226520106</v>
      </c>
      <c r="AN130" s="119">
        <f t="shared" ref="AN130" si="1887">$S$13*AL114</f>
        <v>7638.3845384244205</v>
      </c>
      <c r="AO130" s="119">
        <f t="shared" ref="AO130" si="1888">$S$13*AM114</f>
        <v>7825.7758557036977</v>
      </c>
      <c r="AP130" s="119">
        <f t="shared" ref="AP130" si="1889">$S$13*AN114</f>
        <v>9132.394762912998</v>
      </c>
      <c r="AQ130" s="119">
        <f t="shared" ref="AQ130" si="1890">$S$13*AO114</f>
        <v>10100.027710130384</v>
      </c>
      <c r="AR130" s="119">
        <f t="shared" ref="AR130" si="1891">$S$13*AP114</f>
        <v>10804.776879033132</v>
      </c>
      <c r="AS130" s="23"/>
      <c r="AT130" s="25">
        <f>$T$13*AE115</f>
        <v>6744.371844707267</v>
      </c>
      <c r="AU130" s="25">
        <f t="shared" ref="AU130" si="1892">$T$13*AF115</f>
        <v>7621.6996360246649</v>
      </c>
      <c r="AV130" s="25">
        <f t="shared" ref="AV130" si="1893">$T$13*AG115</f>
        <v>7574.7350766322143</v>
      </c>
      <c r="AW130" s="25">
        <f t="shared" ref="AW130" si="1894">$T$13*AH115</f>
        <v>7638.9565884831954</v>
      </c>
      <c r="AX130" s="25">
        <f t="shared" ref="AX130" si="1895">$T$13*AI115</f>
        <v>7722.6390013047812</v>
      </c>
      <c r="AY130" s="25">
        <f t="shared" ref="AY130" si="1896">$T$13*AJ115</f>
        <v>7469.214781445211</v>
      </c>
      <c r="AZ130" s="25">
        <f t="shared" ref="AZ130" si="1897">$T$13*AK115</f>
        <v>7585.5868747266613</v>
      </c>
      <c r="BA130" s="25">
        <f t="shared" ref="BA130" si="1898">$T$13*AL115</f>
        <v>7725.8451850633037</v>
      </c>
      <c r="BB130" s="25">
        <f t="shared" ref="BB130" si="1899">$T$13*AM115</f>
        <v>7760.1803707245354</v>
      </c>
      <c r="BC130" s="25">
        <f t="shared" ref="BC130" si="1900">$T$13*AN115</f>
        <v>8695.091529718582</v>
      </c>
      <c r="BD130" s="25">
        <f t="shared" ref="BD130" si="1901">$T$13*AO115</f>
        <v>10100.027710130384</v>
      </c>
      <c r="BE130" s="25">
        <f t="shared" ref="BE130" si="1902">$T$13*AP115</f>
        <v>10695.451070734529</v>
      </c>
      <c r="BF130" s="127"/>
      <c r="BG130" s="25">
        <f>$U$13*AE116</f>
        <v>6547.5853897697798</v>
      </c>
      <c r="BH130" s="25">
        <f t="shared" ref="BH130" si="1903">$U$13*AF116</f>
        <v>7599.8344743649441</v>
      </c>
      <c r="BI130" s="25">
        <f t="shared" ref="BI130" si="1904">$U$13*AG116</f>
        <v>7776.9878219846323</v>
      </c>
      <c r="BJ130" s="25">
        <f t="shared" ref="BJ130" si="1905">$U$13*AH116</f>
        <v>7453.1027143755682</v>
      </c>
      <c r="BK130" s="25">
        <f t="shared" ref="BK130" si="1906">$U$13*AI116</f>
        <v>7476.6559326329225</v>
      </c>
      <c r="BL130" s="25">
        <f t="shared" ref="BL130" si="1907">$U$13*AJ116</f>
        <v>7299.7597785823746</v>
      </c>
      <c r="BM130" s="25">
        <f t="shared" ref="BM130" si="1908">$U$13*AK116</f>
        <v>7410.665581448895</v>
      </c>
      <c r="BN130" s="25">
        <f t="shared" ref="BN130" si="1909">$U$13*AL116</f>
        <v>7365.070017677911</v>
      </c>
      <c r="BO130" s="25">
        <f t="shared" ref="BO130" si="1910">$U$13*AM116</f>
        <v>7579.792787031839</v>
      </c>
      <c r="BP130" s="25">
        <f t="shared" ref="BP130" si="1911">$U$13*AN116</f>
        <v>7984.4737757776566</v>
      </c>
      <c r="BQ130" s="25">
        <f t="shared" ref="BQ130" si="1912">$U$13*AO116</f>
        <v>9608.0615727866661</v>
      </c>
      <c r="BR130" s="25">
        <f t="shared" ref="BR130" si="1913">$U$13*AP116</f>
        <v>9935.6367030592301</v>
      </c>
      <c r="BS130" s="23"/>
      <c r="BT130" s="25">
        <f>$V$13*AE117</f>
        <v>-7682.4107105191797</v>
      </c>
      <c r="BU130" s="25">
        <f t="shared" ref="BU130" si="1914">$V$13*AF117</f>
        <v>-9188.4166414170249</v>
      </c>
      <c r="BV130" s="25">
        <f t="shared" ref="BV130" si="1915">$V$13*AG117</f>
        <v>-9295.6239091663665</v>
      </c>
      <c r="BW130" s="25">
        <f t="shared" ref="BW130" si="1916">$V$13*AH117</f>
        <v>-9019.565833549781</v>
      </c>
      <c r="BX130" s="25">
        <f t="shared" ref="BX130" si="1917">$V$13*AI117</f>
        <v>-9001.9823933429088</v>
      </c>
      <c r="BY130" s="25">
        <f t="shared" ref="BY130" si="1918">$V$13*AJ117</f>
        <v>-8888.5488325488477</v>
      </c>
      <c r="BZ130" s="25">
        <f t="shared" ref="BZ130" si="1919">$V$13*AK117</f>
        <v>-9047.2463875076337</v>
      </c>
      <c r="CA130" s="25">
        <f t="shared" ref="CA130" si="1920">$V$13*AL117</f>
        <v>-8914.3427241734425</v>
      </c>
      <c r="CB130" s="25">
        <f t="shared" ref="CB130" si="1921">$V$13*AM117</f>
        <v>-9249.3995773921597</v>
      </c>
      <c r="CC130" s="25">
        <f t="shared" ref="CC130" si="1922">$V$13*AN117</f>
        <v>-9517.4914384577278</v>
      </c>
      <c r="CD130" s="25">
        <f t="shared" ref="CD130" si="1923">$V$13*AO117</f>
        <v>-11386.251361778362</v>
      </c>
      <c r="CE130" s="25">
        <f t="shared" ref="CE130" si="1924">$V$13*AP117</f>
        <v>-11477.24244405032</v>
      </c>
      <c r="CF130" s="17"/>
      <c r="CG130" s="25">
        <f>$W$13*AE118</f>
        <v>-8035.2310281129494</v>
      </c>
      <c r="CH130" s="25">
        <f t="shared" ref="CH130" si="1925">$W$13*AF118</f>
        <v>-8874.7985813336745</v>
      </c>
      <c r="CI130" s="25">
        <f t="shared" ref="CI130" si="1926">$W$13*AG118</f>
        <v>-9178.0171366351096</v>
      </c>
      <c r="CJ130" s="25">
        <f t="shared" ref="CJ130" si="1927">$W$13*AH118</f>
        <v>-8908.4927706035942</v>
      </c>
      <c r="CK130" s="25">
        <f t="shared" ref="CK130" si="1928">$W$13*AI118</f>
        <v>-9126.1228754592357</v>
      </c>
      <c r="CL130" s="25">
        <f t="shared" ref="CL130" si="1929">$W$13*AJ118</f>
        <v>-8842.8128654533593</v>
      </c>
      <c r="CM130" s="25">
        <f t="shared" ref="CM130" si="1930">$W$13*AK118</f>
        <v>-9047.2463875076337</v>
      </c>
      <c r="CN130" s="25">
        <f t="shared" ref="CN130" si="1931">$W$13*AL118</f>
        <v>-9018.8820775345594</v>
      </c>
      <c r="CO130" s="25">
        <f t="shared" ref="CO130" si="1932">$W$13*AM118</f>
        <v>-9249.3995773921597</v>
      </c>
      <c r="CP130" s="25">
        <f t="shared" ref="CP130" si="1933">$W$13*AN118</f>
        <v>-10477.946747462989</v>
      </c>
      <c r="CQ130" s="25">
        <f t="shared" ref="CQ130" si="1934">$W$13*AO118</f>
        <v>-11484.257005554409</v>
      </c>
      <c r="CR130" s="25">
        <f t="shared" ref="CR130" si="1935">$W$13*AP118</f>
        <v>-12522.635977661488</v>
      </c>
      <c r="CT130" s="25">
        <f t="shared" ref="CT130" si="1936">$X$13*AE119</f>
        <v>6591.3157130892214</v>
      </c>
      <c r="CU130" s="25">
        <f t="shared" ref="CU130" si="1937">$X$13*AF119</f>
        <v>7681.8288305888964</v>
      </c>
      <c r="CV130" s="25">
        <f t="shared" ref="CV130" si="1938">$X$13*AG119</f>
        <v>7776.9878219846323</v>
      </c>
      <c r="CW130" s="25">
        <f t="shared" ref="CW130" si="1939">$X$13*AH119</f>
        <v>7638.9565884831954</v>
      </c>
      <c r="CX130" s="25">
        <f t="shared" ref="CX130" si="1940">$X$13*AI119</f>
        <v>7542.2514176120849</v>
      </c>
      <c r="CY130" s="25">
        <f t="shared" ref="CY130" si="1941">$X$13*AJ119</f>
        <v>7354.4226827316761</v>
      </c>
      <c r="CZ130" s="25">
        <f t="shared" ref="CZ130" si="1942">$X$13*AK119</f>
        <v>7612.918326801313</v>
      </c>
      <c r="DA130" s="25">
        <f t="shared" ref="DA130" si="1943">$X$13*AL119</f>
        <v>7457.9969547317241</v>
      </c>
      <c r="DB130" s="25">
        <f t="shared" ref="DB130" si="1944">$X$13*AM119</f>
        <v>7782.0455323842561</v>
      </c>
      <c r="DC130" s="25">
        <f t="shared" ref="DC130" si="1945">$X$13*AN119</f>
        <v>6716.2943995138503</v>
      </c>
      <c r="DD130" s="25">
        <f t="shared" ref="DD130" si="1946">$X$13*AO119</f>
        <v>9116.0954354429487</v>
      </c>
      <c r="DE130" s="25">
        <f t="shared" ref="DE130" si="1947">$X$13*AP119</f>
        <v>10154.288319656438</v>
      </c>
      <c r="DF130" s="25"/>
      <c r="DG130" s="25">
        <f>$Y$13*AE120</f>
        <v>-7610.5399050834121</v>
      </c>
      <c r="DH130" s="25">
        <f t="shared" ref="DH130" si="1948">$Y$13*AF120</f>
        <v>-9181.8829318319549</v>
      </c>
      <c r="DI130" s="25">
        <f t="shared" ref="DI130" si="1949">$Y$13*AG120</f>
        <v>-9178.0171366351096</v>
      </c>
      <c r="DJ130" s="25">
        <f t="shared" ref="DJ130" si="1950">$Y$13*AH120</f>
        <v>-8797.4197076574073</v>
      </c>
      <c r="DK130" s="25">
        <f t="shared" ref="DK130" si="1951">$Y$13*AI120</f>
        <v>-8871.3082016415137</v>
      </c>
      <c r="DL130" s="25">
        <f t="shared" ref="DL130" si="1952">$Y$13*AJ120</f>
        <v>-8823.2117366981493</v>
      </c>
      <c r="DM130" s="25">
        <f t="shared" ref="DM130" si="1953">$Y$13*AK120</f>
        <v>-8903.5047766360967</v>
      </c>
      <c r="DN130" s="25">
        <f t="shared" ref="DN130" si="1954">$Y$13*AL120</f>
        <v>-8914.3427241734425</v>
      </c>
      <c r="DO130" s="25">
        <f t="shared" ref="DO130" si="1955">$Y$13*AM120</f>
        <v>-8974.9837748192276</v>
      </c>
      <c r="DP130" s="25">
        <f t="shared" ref="DP130" si="1956">$Y$13*AN120</f>
        <v>-9328.0138604907042</v>
      </c>
      <c r="DQ130" s="25">
        <f t="shared" ref="DQ130" si="1957">$Y$13*AO120</f>
        <v>-11092.234430450222</v>
      </c>
      <c r="DR130" s="25">
        <f t="shared" ref="DR130" si="1958">$Y$13*AP120</f>
        <v>-11875.798728739579</v>
      </c>
      <c r="DS130" s="25"/>
      <c r="DT130" s="25">
        <f>$Z$13*AE121</f>
        <v>-7734.6803871997381</v>
      </c>
      <c r="DU130" s="25">
        <f t="shared" ref="DU130" si="1959">$Z$13*AF121</f>
        <v>-9162.2818030767448</v>
      </c>
      <c r="DV130" s="25">
        <f t="shared" ref="DV130" si="1960">$Z$13*AG121</f>
        <v>-8929.7361724024577</v>
      </c>
      <c r="DW130" s="25">
        <f t="shared" ref="DW130" si="1961">$Z$13*AH121</f>
        <v>-8797.4197076574073</v>
      </c>
      <c r="DX130" s="25">
        <f t="shared" ref="DX130" si="1962">$Z$13*AI121</f>
        <v>-8969.3138454175605</v>
      </c>
      <c r="DY130" s="25">
        <f t="shared" ref="DY130" si="1963">$Z$13*AJ121</f>
        <v>-8966.9533475696844</v>
      </c>
      <c r="DZ130" s="25">
        <f t="shared" ref="DZ130" si="1964">$Z$13*AK121</f>
        <v>-9151.7857408687505</v>
      </c>
      <c r="EA130" s="25">
        <f t="shared" ref="EA130" si="1965">$Z$13*AL121</f>
        <v>-8914.3427241734425</v>
      </c>
      <c r="EB130" s="25">
        <f t="shared" ref="EB130" si="1966">$Z$13*AM121</f>
        <v>-9236.3321582220196</v>
      </c>
      <c r="EC130" s="25">
        <f t="shared" ref="EC130" si="1967">$Z$13*AN121</f>
        <v>-9831.1094985410782</v>
      </c>
      <c r="ED130" s="25">
        <f t="shared" ref="ED130" si="1968">$Z$13*AO121</f>
        <v>-11673.734583521435</v>
      </c>
      <c r="EE130" s="25">
        <f t="shared" ref="EE130" si="1969">$Z$13*AP121</f>
        <v>-12137.147112142371</v>
      </c>
      <c r="EF130" s="25"/>
    </row>
    <row r="131" spans="1:136" x14ac:dyDescent="0.25">
      <c r="A131" s="17"/>
      <c r="B131" s="17"/>
      <c r="C131" s="23">
        <f t="shared" si="1769"/>
        <v>5610.2289728846781</v>
      </c>
      <c r="D131" s="23">
        <f t="shared" si="1566"/>
        <v>3823.7582291325161</v>
      </c>
      <c r="E131" s="23">
        <f t="shared" si="1567"/>
        <v>3816.6363060841927</v>
      </c>
      <c r="F131" s="23">
        <f t="shared" si="1568"/>
        <v>4926.5824408511198</v>
      </c>
      <c r="G131" s="23">
        <f t="shared" si="1569"/>
        <v>5386.236590275731</v>
      </c>
      <c r="H131" s="23">
        <f t="shared" si="1570"/>
        <v>5072.9078488937193</v>
      </c>
      <c r="I131" s="23">
        <f t="shared" si="1571"/>
        <v>4511.0134189274195</v>
      </c>
      <c r="J131" s="23">
        <f t="shared" si="1572"/>
        <v>5483.0179337325362</v>
      </c>
      <c r="K131" s="23">
        <f t="shared" si="1573"/>
        <v>5132.1085390435746</v>
      </c>
      <c r="L131" s="23">
        <f t="shared" si="1574"/>
        <v>13376.671854493086</v>
      </c>
      <c r="M131" s="23">
        <f t="shared" si="1575"/>
        <v>9940.4899992806604</v>
      </c>
      <c r="N131" s="23">
        <f t="shared" si="1576"/>
        <v>9941.2730850210828</v>
      </c>
      <c r="O131" s="23"/>
      <c r="P131" s="23"/>
      <c r="Q131" s="23"/>
      <c r="R131" s="17"/>
      <c r="S131" s="23"/>
      <c r="T131" s="120">
        <f>$R$14*AE113</f>
        <v>-2700.6061056105896</v>
      </c>
      <c r="U131" s="120">
        <f t="shared" ref="U131" si="1970">$R$14*AF113</f>
        <v>-3093.2957014129292</v>
      </c>
      <c r="V131" s="120">
        <f t="shared" ref="V131" si="1971">$R$14*AG113</f>
        <v>-3165.4009150897946</v>
      </c>
      <c r="W131" s="120">
        <f t="shared" ref="W131" si="1972">$R$14*AH113</f>
        <v>-3071.3959839831277</v>
      </c>
      <c r="X131" s="120">
        <f t="shared" ref="X131" si="1973">$R$14*AI113</f>
        <v>-3156.6291638428906</v>
      </c>
      <c r="Y131" s="120">
        <f t="shared" ref="Y131" si="1974">$R$14*AJ113</f>
        <v>-2953.3596815825358</v>
      </c>
      <c r="Z131" s="120">
        <f t="shared" ref="Z131" si="1975">$R$14*AK113</f>
        <v>-3027.4243904296468</v>
      </c>
      <c r="AA131" s="120">
        <f t="shared" ref="AA131" si="1976">$R$14*AL113</f>
        <v>-3035.564787501522</v>
      </c>
      <c r="AB131" s="120">
        <f t="shared" ref="AB131" si="1977">$R$14*AM113</f>
        <v>-3029.5158673927262</v>
      </c>
      <c r="AC131" s="120">
        <f t="shared" ref="AC131" si="1978">$R$14*AN113</f>
        <v>-3568.0124913375394</v>
      </c>
      <c r="AD131" s="120">
        <f t="shared" ref="AD131" si="1979">$R$14*AO113</f>
        <v>-3944.0606835274684</v>
      </c>
      <c r="AE131" s="120">
        <f t="shared" ref="AE131" si="1980">$R$14*AP113</f>
        <v>-4264.2821794821202</v>
      </c>
      <c r="AF131" s="23"/>
      <c r="AG131" s="119">
        <f>$S$14*AE114</f>
        <v>14952.160297993949</v>
      </c>
      <c r="AH131" s="119">
        <f t="shared" ref="AH131" si="1981">$S$14*AF114</f>
        <v>16630.086943307477</v>
      </c>
      <c r="AI131" s="119">
        <f t="shared" ref="AI131" si="1982">$S$14*AG114</f>
        <v>16976.3730522845</v>
      </c>
      <c r="AJ131" s="119">
        <f t="shared" ref="AJ131" si="1983">$S$14*AH114</f>
        <v>16667.26066969087</v>
      </c>
      <c r="AK131" s="119">
        <f t="shared" ref="AK131" si="1984">$S$14*AI114</f>
        <v>16588.47124619882</v>
      </c>
      <c r="AL131" s="119">
        <f t="shared" ref="AL131" si="1985">$S$14*AJ114</f>
        <v>16478.241215923495</v>
      </c>
      <c r="AM131" s="119">
        <f t="shared" ref="AM131" si="1986">$S$14*AK114</f>
        <v>16281.467987620854</v>
      </c>
      <c r="AN131" s="119">
        <f t="shared" ref="AN131" si="1987">$S$14*AL114</f>
        <v>16454.076554065294</v>
      </c>
      <c r="AO131" s="119">
        <f t="shared" ref="AO131" si="1988">$S$14*AM114</f>
        <v>16857.741892537026</v>
      </c>
      <c r="AP131" s="119">
        <f t="shared" ref="AP131" si="1989">$S$14*AN114</f>
        <v>19672.369438199403</v>
      </c>
      <c r="AQ131" s="119">
        <f t="shared" ref="AQ131" si="1990">$S$14*AO114</f>
        <v>21756.77701281921</v>
      </c>
      <c r="AR131" s="119">
        <f t="shared" ref="AR131" si="1991">$S$14*AP114</f>
        <v>23274.898641575495</v>
      </c>
      <c r="AS131" s="23"/>
      <c r="AT131" s="25">
        <f>$T$14*AE115</f>
        <v>21931.125463198794</v>
      </c>
      <c r="AU131" s="25">
        <f t="shared" ref="AU131" si="1992">$T$14*AF115</f>
        <v>24783.990979330199</v>
      </c>
      <c r="AV131" s="25">
        <f t="shared" ref="AV131" si="1993">$T$14*AG115</f>
        <v>24631.273177276038</v>
      </c>
      <c r="AW131" s="25">
        <f t="shared" ref="AW131" si="1994">$T$14*AH115</f>
        <v>24840.106566992748</v>
      </c>
      <c r="AX131" s="25">
        <f t="shared" ref="AX131" si="1995">$T$14*AI115</f>
        <v>25112.222271303097</v>
      </c>
      <c r="AY131" s="25">
        <f t="shared" ref="AY131" si="1996">$T$14*AJ115</f>
        <v>24288.145768831611</v>
      </c>
      <c r="AZ131" s="25">
        <f t="shared" ref="AZ131" si="1997">$T$14*AK115</f>
        <v>24666.560695667747</v>
      </c>
      <c r="BA131" s="25">
        <f t="shared" ref="BA131" si="1998">$T$14*AL115</f>
        <v>25122.648033684723</v>
      </c>
      <c r="BB131" s="25">
        <f t="shared" ref="BB131" si="1999">$T$14*AM115</f>
        <v>25234.298055640378</v>
      </c>
      <c r="BC131" s="25">
        <f t="shared" ref="BC131" si="2000">$T$14*AN115</f>
        <v>28274.411263653004</v>
      </c>
      <c r="BD131" s="25">
        <f t="shared" ref="BD131" si="2001">$T$14*AO115</f>
        <v>32842.93630198975</v>
      </c>
      <c r="BE131" s="25">
        <f t="shared" ref="BE131" si="2002">$T$14*AP115</f>
        <v>34779.11430726634</v>
      </c>
      <c r="BF131" s="127"/>
      <c r="BG131" s="25">
        <f>$U$14*AE116</f>
        <v>-3862.8192217074766</v>
      </c>
      <c r="BH131" s="25">
        <f t="shared" ref="BH131" si="2003">$U$14*AF116</f>
        <v>-4483.6050149480006</v>
      </c>
      <c r="BI131" s="25">
        <f t="shared" ref="BI131" si="2004">$U$14*AG116</f>
        <v>-4588.1185593523778</v>
      </c>
      <c r="BJ131" s="25">
        <f t="shared" ref="BJ131" si="2005">$U$14*AH116</f>
        <v>-4397.0390170753317</v>
      </c>
      <c r="BK131" s="25">
        <f t="shared" ref="BK131" si="2006">$U$14*AI116</f>
        <v>-4410.9344943851402</v>
      </c>
      <c r="BL131" s="25">
        <f t="shared" ref="BL131" si="2007">$U$14*AJ116</f>
        <v>-4306.5726841244859</v>
      </c>
      <c r="BM131" s="25">
        <f t="shared" ref="BM131" si="2008">$U$14*AK116</f>
        <v>-4372.0027688975779</v>
      </c>
      <c r="BN131" s="25">
        <f t="shared" ref="BN131" si="2009">$U$14*AL116</f>
        <v>-4345.1031700875592</v>
      </c>
      <c r="BO131" s="25">
        <f t="shared" ref="BO131" si="2010">$U$14*AM116</f>
        <v>-4471.781203503444</v>
      </c>
      <c r="BP131" s="25">
        <f t="shared" ref="BP131" si="2011">$U$14*AN116</f>
        <v>-4710.5271547100301</v>
      </c>
      <c r="BQ131" s="25">
        <f t="shared" ref="BQ131" si="2012">$U$14*AO116</f>
        <v>-5668.3804360456425</v>
      </c>
      <c r="BR131" s="25">
        <f t="shared" ref="BR131" si="2013">$U$14*AP116</f>
        <v>-5861.6369473310469</v>
      </c>
      <c r="BS131" s="23"/>
      <c r="BT131" s="25">
        <f>$V$14*AE117</f>
        <v>-3791.8714769368898</v>
      </c>
      <c r="BU131" s="25">
        <f t="shared" ref="BU131" si="2014">$V$14*AF117</f>
        <v>-4535.2033747811547</v>
      </c>
      <c r="BV131" s="25">
        <f t="shared" ref="BV131" si="2015">$V$14*AG117</f>
        <v>-4588.1185593523778</v>
      </c>
      <c r="BW131" s="25">
        <f t="shared" ref="BW131" si="2016">$V$14*AH117</f>
        <v>-4451.8622743980577</v>
      </c>
      <c r="BX131" s="25">
        <f t="shared" ref="BX131" si="2017">$V$14*AI117</f>
        <v>-4443.1834692808616</v>
      </c>
      <c r="BY131" s="25">
        <f t="shared" ref="BY131" si="2018">$V$14*AJ117</f>
        <v>-4387.1951213637894</v>
      </c>
      <c r="BZ131" s="25">
        <f t="shared" ref="BZ131" si="2019">$V$14*AK117</f>
        <v>-4465.5247960951701</v>
      </c>
      <c r="CA131" s="25">
        <f t="shared" ref="CA131" si="2020">$V$14*AL117</f>
        <v>-4399.9264274102861</v>
      </c>
      <c r="CB131" s="25">
        <f t="shared" ref="CB131" si="2021">$V$14*AM117</f>
        <v>-4565.3032307010353</v>
      </c>
      <c r="CC131" s="25">
        <f t="shared" ref="CC131" si="2022">$V$14*AN117</f>
        <v>-4697.6275647517414</v>
      </c>
      <c r="CD131" s="25">
        <f t="shared" ref="CD131" si="2023">$V$14*AO117</f>
        <v>-5620.0069737020613</v>
      </c>
      <c r="CE131" s="25">
        <f t="shared" ref="CE131" si="2024">$V$14*AP117</f>
        <v>-5664.9182004671475</v>
      </c>
      <c r="CF131" s="17"/>
      <c r="CG131" s="25">
        <f>$W$14*AE118</f>
        <v>8332.0988179266278</v>
      </c>
      <c r="CH131" s="25">
        <f t="shared" ref="CH131" si="2025">$W$14*AF118</f>
        <v>9202.6848400690178</v>
      </c>
      <c r="CI131" s="25">
        <f t="shared" ref="CI131" si="2026">$W$14*AG118</f>
        <v>9517.1060380857525</v>
      </c>
      <c r="CJ131" s="25">
        <f t="shared" ref="CJ131" si="2027">$W$14*AH118</f>
        <v>9237.6238870739708</v>
      </c>
      <c r="CK131" s="25">
        <f t="shared" ref="CK131" si="2028">$W$14*AI118</f>
        <v>9463.2945035215471</v>
      </c>
      <c r="CL131" s="25">
        <f t="shared" ref="CL131" si="2029">$W$14*AJ118</f>
        <v>9169.517387316946</v>
      </c>
      <c r="CM131" s="25">
        <f t="shared" ref="CM131" si="2030">$W$14*AK118</f>
        <v>9381.5038630627496</v>
      </c>
      <c r="CN131" s="25">
        <f t="shared" ref="CN131" si="2031">$W$14*AL118</f>
        <v>9352.0916118442001</v>
      </c>
      <c r="CO131" s="25">
        <f t="shared" ref="CO131" si="2032">$W$14*AM118</f>
        <v>9591.1257580131096</v>
      </c>
      <c r="CP131" s="25">
        <f t="shared" ref="CP131" si="2033">$W$14*AN118</f>
        <v>10865.062548094209</v>
      </c>
      <c r="CQ131" s="25">
        <f t="shared" ref="CQ131" si="2034">$W$14*AO118</f>
        <v>11908.551712571922</v>
      </c>
      <c r="CR131" s="25">
        <f t="shared" ref="CR131" si="2035">$W$14*AP118</f>
        <v>12985.294394366987</v>
      </c>
      <c r="CT131" s="25">
        <f t="shared" ref="CT131" si="2036">$X$14*AE119</f>
        <v>-15946.733160924467</v>
      </c>
      <c r="CU131" s="25">
        <f t="shared" ref="CU131" si="2037">$X$14*AF119</f>
        <v>-18585.071612642292</v>
      </c>
      <c r="CV131" s="25">
        <f t="shared" ref="CV131" si="2038">$X$14*AG119</f>
        <v>-18815.295001978211</v>
      </c>
      <c r="CW131" s="25">
        <f t="shared" ref="CW131" si="2039">$X$14*AH119</f>
        <v>-18481.348435870084</v>
      </c>
      <c r="CX131" s="25">
        <f t="shared" ref="CX131" si="2040">$X$14*AI119</f>
        <v>-18247.384289364283</v>
      </c>
      <c r="CY131" s="25">
        <f t="shared" ref="CY131" si="2041">$X$14*AJ119</f>
        <v>-17792.959885273936</v>
      </c>
      <c r="CZ131" s="25">
        <f t="shared" ref="CZ131" si="2042">$X$14*AK119</f>
        <v>-18418.352635169667</v>
      </c>
      <c r="DA131" s="25">
        <f t="shared" ref="DA131" si="2043">$X$14*AL119</f>
        <v>-18043.542826497924</v>
      </c>
      <c r="DB131" s="25">
        <f t="shared" ref="DB131" si="2044">$X$14*AM119</f>
        <v>-18827.531399331758</v>
      </c>
      <c r="DC131" s="25">
        <f t="shared" ref="DC131" si="2045">$X$14*AN119</f>
        <v>-16249.10098094235</v>
      </c>
      <c r="DD131" s="25">
        <f t="shared" ref="DD131" si="2046">$X$14*AO119</f>
        <v>-22055.071810601716</v>
      </c>
      <c r="DE131" s="25">
        <f t="shared" ref="DE131" si="2047">$X$14*AP119</f>
        <v>-24566.829040079607</v>
      </c>
      <c r="DF131" s="25"/>
      <c r="DG131" s="25">
        <f>$Y$14*AE120</f>
        <v>-15404.512363852009</v>
      </c>
      <c r="DH131" s="25">
        <f t="shared" ref="DH131" si="2048">$Y$14*AF120</f>
        <v>-18585.071612642292</v>
      </c>
      <c r="DI131" s="25">
        <f t="shared" ref="DI131" si="2049">$Y$14*AG120</f>
        <v>-18577.246847165912</v>
      </c>
      <c r="DJ131" s="25">
        <f t="shared" ref="DJ131" si="2050">$Y$14*AH120</f>
        <v>-17806.878663901909</v>
      </c>
      <c r="DK131" s="25">
        <f t="shared" ref="DK131" si="2051">$Y$14*AI120</f>
        <v>-17956.436544593696</v>
      </c>
      <c r="DL131" s="25">
        <f t="shared" ref="DL131" si="2052">$Y$14*AJ120</f>
        <v>-17859.084372721798</v>
      </c>
      <c r="DM131" s="25">
        <f t="shared" ref="DM131" si="2053">$Y$14*AK120</f>
        <v>-18021.605710482505</v>
      </c>
      <c r="DN131" s="25">
        <f t="shared" ref="DN131" si="2054">$Y$14*AL120</f>
        <v>-18043.542826497924</v>
      </c>
      <c r="DO131" s="25">
        <f t="shared" ref="DO131" si="2055">$Y$14*AM120</f>
        <v>-18166.286524853153</v>
      </c>
      <c r="DP131" s="25">
        <f t="shared" ref="DP131" si="2056">$Y$14*AN120</f>
        <v>-18880.855581367203</v>
      </c>
      <c r="DQ131" s="25">
        <f t="shared" ref="DQ131" si="2057">$Y$14*AO120</f>
        <v>-22451.818735288878</v>
      </c>
      <c r="DR131" s="25">
        <f t="shared" ref="DR131" si="2058">$Y$14*AP120</f>
        <v>-24037.833140496721</v>
      </c>
      <c r="DS131" s="25"/>
      <c r="DT131" s="25">
        <f>$Z$14*AE121</f>
        <v>2101.3867227967394</v>
      </c>
      <c r="DU131" s="25">
        <f t="shared" ref="DU131" si="2059">$Z$14*AF121</f>
        <v>2489.2427828524887</v>
      </c>
      <c r="DV131" s="25">
        <f t="shared" ref="DV131" si="2060">$Z$14*AG121</f>
        <v>2426.0639213765776</v>
      </c>
      <c r="DW131" s="25">
        <f t="shared" ref="DW131" si="2061">$Z$14*AH121</f>
        <v>2390.1156923220456</v>
      </c>
      <c r="DX131" s="25">
        <f t="shared" ref="DX131" si="2062">$Z$14*AI121</f>
        <v>2436.8165307191384</v>
      </c>
      <c r="DY131" s="25">
        <f t="shared" ref="DY131" si="2063">$Z$14*AJ121</f>
        <v>2436.1752218882107</v>
      </c>
      <c r="DZ131" s="25">
        <f t="shared" ref="DZ131" si="2064">$Z$14*AK121</f>
        <v>2486.3911736506361</v>
      </c>
      <c r="EA131" s="25">
        <f t="shared" ref="EA131" si="2065">$Z$14*AL121</f>
        <v>2421.8817721335336</v>
      </c>
      <c r="EB131" s="25">
        <f t="shared" ref="EB131" si="2066">$Z$14*AM121</f>
        <v>2509.3610586351806</v>
      </c>
      <c r="EC131" s="25">
        <f t="shared" ref="EC131" si="2067">$Z$14*AN121</f>
        <v>2670.9523776553228</v>
      </c>
      <c r="ED131" s="25">
        <f t="shared" ref="ED131" si="2068">$Z$14*AO121</f>
        <v>3171.5636110655473</v>
      </c>
      <c r="EE131" s="25">
        <f t="shared" ref="EE131" si="2069">$Z$14*AP121</f>
        <v>3297.465249668905</v>
      </c>
      <c r="EF131" s="25"/>
    </row>
    <row r="132" spans="1:136" x14ac:dyDescent="0.25">
      <c r="A132" s="17"/>
      <c r="B132" s="17"/>
      <c r="C132" s="23">
        <f t="shared" si="1769"/>
        <v>3221.823604591862</v>
      </c>
      <c r="D132" s="23">
        <f t="shared" si="1566"/>
        <v>2467.9732013178191</v>
      </c>
      <c r="E132" s="23">
        <f t="shared" si="1567"/>
        <v>2651.8189791029035</v>
      </c>
      <c r="F132" s="23">
        <f t="shared" si="1568"/>
        <v>2991.8249333787362</v>
      </c>
      <c r="G132" s="23">
        <f t="shared" si="1569"/>
        <v>3158.3258899886168</v>
      </c>
      <c r="H132" s="23">
        <f t="shared" si="1570"/>
        <v>3185.2463851649109</v>
      </c>
      <c r="I132" s="23">
        <f t="shared" si="1571"/>
        <v>2807.0955149128904</v>
      </c>
      <c r="J132" s="23">
        <f t="shared" si="1572"/>
        <v>2953.2297949050044</v>
      </c>
      <c r="K132" s="23">
        <f t="shared" si="1573"/>
        <v>3067.1713113597743</v>
      </c>
      <c r="L132" s="23">
        <f t="shared" si="1574"/>
        <v>7308.7361501800851</v>
      </c>
      <c r="M132" s="23">
        <f t="shared" si="1575"/>
        <v>4837.3880921431191</v>
      </c>
      <c r="N132" s="23">
        <f t="shared" si="1576"/>
        <v>5528.4285185894714</v>
      </c>
      <c r="O132" s="23"/>
      <c r="P132" s="23"/>
      <c r="Q132" s="23"/>
      <c r="R132" s="17"/>
      <c r="S132" s="23"/>
      <c r="T132" s="120">
        <f>$R$15*AE113</f>
        <v>4143.7370794673707</v>
      </c>
      <c r="U132" s="120">
        <f t="shared" ref="U132" si="2070">$R$15*AF113</f>
        <v>4746.2693908128304</v>
      </c>
      <c r="V132" s="120">
        <f t="shared" ref="V132" si="2071">$R$15*AG113</f>
        <v>4856.9056835009833</v>
      </c>
      <c r="W132" s="120">
        <f t="shared" ref="W132" si="2072">$R$15*AH113</f>
        <v>4712.6670557832249</v>
      </c>
      <c r="X132" s="120">
        <f t="shared" ref="X132" si="2073">$R$15*AI113</f>
        <v>4843.446545265997</v>
      </c>
      <c r="Y132" s="120">
        <f t="shared" ref="Y132" si="2074">$R$15*AJ113</f>
        <v>4531.5553409113627</v>
      </c>
      <c r="Z132" s="120">
        <f t="shared" ref="Z132" si="2075">$R$15*AK113</f>
        <v>4645.1982300732161</v>
      </c>
      <c r="AA132" s="120">
        <f t="shared" ref="AA132" si="2076">$R$15*AL113</f>
        <v>4657.6886355115494</v>
      </c>
      <c r="AB132" s="120">
        <f t="shared" ref="AB132" si="2077">$R$15*AM113</f>
        <v>4648.4073358457163</v>
      </c>
      <c r="AC132" s="120">
        <f t="shared" ref="AC132" si="2078">$R$15*AN113</f>
        <v>5474.6620137020473</v>
      </c>
      <c r="AD132" s="120">
        <f t="shared" ref="AD132" si="2079">$R$15*AO113</f>
        <v>6051.6602047402666</v>
      </c>
      <c r="AE132" s="120">
        <f t="shared" ref="AE132" si="2080">$R$15*AP113</f>
        <v>6542.9994206566862</v>
      </c>
      <c r="AF132" s="23"/>
      <c r="AG132" s="119">
        <f>$S$15*AE114</f>
        <v>17033.025905788672</v>
      </c>
      <c r="AH132" s="119">
        <f t="shared" ref="AH132" si="2081">$S$15*AF114</f>
        <v>18944.466623921748</v>
      </c>
      <c r="AI132" s="119">
        <f t="shared" ref="AI132" si="2082">$S$15*AG114</f>
        <v>19338.944756008903</v>
      </c>
      <c r="AJ132" s="119">
        <f t="shared" ref="AJ132" si="2083">$S$15*AH114</f>
        <v>18986.81375182058</v>
      </c>
      <c r="AK132" s="119">
        <f t="shared" ref="AK132" si="2084">$S$15*AI114</f>
        <v>18897.059344116544</v>
      </c>
      <c r="AL132" s="119">
        <f t="shared" ref="AL132" si="2085">$S$15*AJ114</f>
        <v>18771.488796191948</v>
      </c>
      <c r="AM132" s="119">
        <f t="shared" ref="AM132" si="2086">$S$15*AK114</f>
        <v>18547.330986989342</v>
      </c>
      <c r="AN132" s="119">
        <f t="shared" ref="AN132" si="2087">$S$15*AL114</f>
        <v>18743.961181236496</v>
      </c>
      <c r="AO132" s="119">
        <f t="shared" ref="AO132" si="2088">$S$15*AM114</f>
        <v>19203.803908335969</v>
      </c>
      <c r="AP132" s="119">
        <f t="shared" ref="AP132" si="2089">$S$15*AN114</f>
        <v>22410.138173415093</v>
      </c>
      <c r="AQ132" s="119">
        <f t="shared" ref="AQ132" si="2090">$S$15*AO114</f>
        <v>24784.629050260806</v>
      </c>
      <c r="AR132" s="119">
        <f t="shared" ref="AR132" si="2091">$S$15*AP114</f>
        <v>26514.024971344741</v>
      </c>
      <c r="AS132" s="23"/>
      <c r="AT132" s="25">
        <f>$T$15*AE115</f>
        <v>-3190.8553236054167</v>
      </c>
      <c r="AU132" s="25">
        <f t="shared" ref="AU132" si="2092">$T$15*AF115</f>
        <v>-3605.931199896103</v>
      </c>
      <c r="AV132" s="25">
        <f t="shared" ref="AV132" si="2093">$T$15*AG115</f>
        <v>-3583.7116192133171</v>
      </c>
      <c r="AW132" s="25">
        <f t="shared" ref="AW132" si="2094">$T$15*AH115</f>
        <v>-3614.0957020750152</v>
      </c>
      <c r="AX132" s="25">
        <f t="shared" ref="AX132" si="2095">$T$15*AI115</f>
        <v>-3653.6870055488075</v>
      </c>
      <c r="AY132" s="25">
        <f t="shared" ref="AY132" si="2096">$T$15*AJ115</f>
        <v>-3533.7885124513291</v>
      </c>
      <c r="AZ132" s="25">
        <f t="shared" ref="AZ132" si="2097">$T$15*AK115</f>
        <v>-3588.8457545364654</v>
      </c>
      <c r="BA132" s="25">
        <f t="shared" ref="BA132" si="2098">$T$15*AL115</f>
        <v>-3655.2038952977568</v>
      </c>
      <c r="BB132" s="25">
        <f t="shared" ref="BB132" si="2099">$T$15*AM115</f>
        <v>-3671.4483451111369</v>
      </c>
      <c r="BC132" s="25">
        <f t="shared" ref="BC132" si="2100">$T$15*AN115</f>
        <v>-4113.7677067156346</v>
      </c>
      <c r="BD132" s="25">
        <f t="shared" ref="BD132" si="2101">$T$15*AO115</f>
        <v>-4778.4623875272964</v>
      </c>
      <c r="BE132" s="25">
        <f t="shared" ref="BE132" si="2102">$T$15*AP115</f>
        <v>-5060.1653902277985</v>
      </c>
      <c r="BF132" s="127"/>
      <c r="BG132" s="25">
        <f>$U$15*AE116</f>
        <v>-15075.867697419259</v>
      </c>
      <c r="BH132" s="25">
        <f t="shared" ref="BH132" si="2103">$U$15*AF116</f>
        <v>-17498.679625748304</v>
      </c>
      <c r="BI132" s="25">
        <f t="shared" ref="BI132" si="2104">$U$15*AG116</f>
        <v>-17906.576624700348</v>
      </c>
      <c r="BJ132" s="25">
        <f t="shared" ref="BJ132" si="2105">$U$15*AH116</f>
        <v>-17160.828575487001</v>
      </c>
      <c r="BK132" s="25">
        <f t="shared" ref="BK132" si="2106">$U$15*AI116</f>
        <v>-17215.060048794872</v>
      </c>
      <c r="BL132" s="25">
        <f t="shared" ref="BL132" si="2107">$U$15*AJ116</f>
        <v>-16807.755240091625</v>
      </c>
      <c r="BM132" s="25">
        <f t="shared" ref="BM132" si="2108">$U$15*AK116</f>
        <v>-17063.116737706321</v>
      </c>
      <c r="BN132" s="25">
        <f t="shared" ref="BN132" si="2109">$U$15*AL116</f>
        <v>-16958.132587660013</v>
      </c>
      <c r="BO132" s="25">
        <f t="shared" ref="BO132" si="2110">$U$15*AM116</f>
        <v>-17452.533480462589</v>
      </c>
      <c r="BP132" s="25">
        <f t="shared" ref="BP132" si="2111">$U$15*AN116</f>
        <v>-18384.314691827178</v>
      </c>
      <c r="BQ132" s="25">
        <f t="shared" ref="BQ132" si="2112">$U$15*AO116</f>
        <v>-22122.63857242843</v>
      </c>
      <c r="BR132" s="25">
        <f t="shared" ref="BR132" si="2113">$U$15*AP116</f>
        <v>-22876.882928320319</v>
      </c>
      <c r="BS132" s="23"/>
      <c r="BT132" s="25">
        <f>$V$15*AE117</f>
        <v>2838.2003437731555</v>
      </c>
      <c r="BU132" s="25">
        <f t="shared" ref="BU132" si="2114">$V$15*AF117</f>
        <v>3394.5812392837279</v>
      </c>
      <c r="BV132" s="25">
        <f t="shared" ref="BV132" si="2115">$V$15*AG117</f>
        <v>3434.1880392384001</v>
      </c>
      <c r="BW132" s="25">
        <f t="shared" ref="BW132" si="2116">$V$15*AH117</f>
        <v>3332.2007653682945</v>
      </c>
      <c r="BX132" s="25">
        <f t="shared" ref="BX132" si="2117">$V$15*AI117</f>
        <v>3325.7047151152765</v>
      </c>
      <c r="BY132" s="25">
        <f t="shared" ref="BY132" si="2118">$V$15*AJ117</f>
        <v>3283.7976649232983</v>
      </c>
      <c r="BZ132" s="25">
        <f t="shared" ref="BZ132" si="2119">$V$15*AK117</f>
        <v>3342.4271071663757</v>
      </c>
      <c r="CA132" s="25">
        <f t="shared" ref="CA132" si="2120">$V$15*AL117</f>
        <v>3293.3269956027857</v>
      </c>
      <c r="CB132" s="25">
        <f t="shared" ref="CB132" si="2121">$V$15*AM117</f>
        <v>3417.1108587444432</v>
      </c>
      <c r="CC132" s="25">
        <f t="shared" ref="CC132" si="2122">$V$15*AN117</f>
        <v>3516.1550833909105</v>
      </c>
      <c r="CD132" s="25">
        <f t="shared" ref="CD132" si="2123">$V$15*AO117</f>
        <v>4206.5523111173206</v>
      </c>
      <c r="CE132" s="25">
        <f t="shared" ref="CE132" si="2124">$V$15*AP117</f>
        <v>4240.1681812804381</v>
      </c>
      <c r="CF132" s="17"/>
      <c r="CG132" s="25">
        <f>$W$15*AE118</f>
        <v>5428.1697174033798</v>
      </c>
      <c r="CH132" s="25">
        <f t="shared" ref="CH132" si="2125">$W$15*AF118</f>
        <v>5995.3363803359653</v>
      </c>
      <c r="CI132" s="25">
        <f t="shared" ref="CI132" si="2126">$W$15*AG118</f>
        <v>6200.1745205068528</v>
      </c>
      <c r="CJ132" s="25">
        <f t="shared" ref="CJ132" si="2127">$W$15*AH118</f>
        <v>6018.0983615668138</v>
      </c>
      <c r="CK132" s="25">
        <f t="shared" ref="CK132" si="2128">$W$15*AI118</f>
        <v>6165.1175500182189</v>
      </c>
      <c r="CL132" s="25">
        <f t="shared" ref="CL132" si="2129">$W$15*AJ118</f>
        <v>5973.7285517964337</v>
      </c>
      <c r="CM132" s="25">
        <f t="shared" ref="CM132" si="2130">$W$15*AK118</f>
        <v>6111.8328389979597</v>
      </c>
      <c r="CN132" s="25">
        <f t="shared" ref="CN132" si="2131">$W$15*AL118</f>
        <v>6092.671437426281</v>
      </c>
      <c r="CO132" s="25">
        <f t="shared" ref="CO132" si="2132">$W$15*AM118</f>
        <v>6248.3966564872726</v>
      </c>
      <c r="CP132" s="25">
        <f t="shared" ref="CP132" si="2133">$W$15*AN118</f>
        <v>7078.3370180833526</v>
      </c>
      <c r="CQ132" s="25">
        <f t="shared" ref="CQ132" si="2134">$W$15*AO118</f>
        <v>7758.1460802214278</v>
      </c>
      <c r="CR132" s="25">
        <f t="shared" ref="CR132" si="2135">$W$15*AP118</f>
        <v>8459.6190399732532</v>
      </c>
      <c r="CT132" s="25">
        <f t="shared" ref="CT132" si="2136">$X$15*AE119</f>
        <v>-4324.253833045902</v>
      </c>
      <c r="CU132" s="25">
        <f t="shared" ref="CU132" si="2137">$X$15*AF119</f>
        <v>-5039.6884645520704</v>
      </c>
      <c r="CV132" s="25">
        <f t="shared" ref="CV132" si="2138">$X$15*AG119</f>
        <v>-5102.1178263370994</v>
      </c>
      <c r="CW132" s="25">
        <f t="shared" ref="CW132" si="2139">$X$15*AH119</f>
        <v>-5011.5619924899456</v>
      </c>
      <c r="CX132" s="25">
        <f t="shared" ref="CX132" si="2140">$X$15*AI119</f>
        <v>-4948.1182546965447</v>
      </c>
      <c r="CY132" s="25">
        <f t="shared" ref="CY132" si="2141">$X$15*AJ119</f>
        <v>-4824.8926102095356</v>
      </c>
      <c r="CZ132" s="25">
        <f t="shared" ref="CZ132" si="2142">$X$15*AK119</f>
        <v>-4994.4795073253927</v>
      </c>
      <c r="DA132" s="25">
        <f t="shared" ref="DA132" si="2143">$X$15*AL119</f>
        <v>-4892.8428438497976</v>
      </c>
      <c r="DB132" s="25">
        <f t="shared" ref="DB132" si="2144">$X$15*AM119</f>
        <v>-5105.4359534810592</v>
      </c>
      <c r="DC132" s="25">
        <f t="shared" ref="DC132" si="2145">$X$15*AN119</f>
        <v>-4406.2465014819663</v>
      </c>
      <c r="DD132" s="25">
        <f t="shared" ref="DD132" si="2146">$X$15*AO119</f>
        <v>-5980.6436749561926</v>
      </c>
      <c r="DE132" s="25">
        <f t="shared" ref="DE132" si="2147">$X$15*AP119</f>
        <v>-6661.7534494562933</v>
      </c>
      <c r="DF132" s="25"/>
      <c r="DG132" s="25">
        <f>$Y$15*AE120</f>
        <v>-7671.654988476319</v>
      </c>
      <c r="DH132" s="25">
        <f t="shared" ref="DH132" si="2148">$Y$15*AF120</f>
        <v>-9255.6164051572832</v>
      </c>
      <c r="DI132" s="25">
        <f t="shared" ref="DI132" si="2149">$Y$15*AG120</f>
        <v>-9251.7195663815637</v>
      </c>
      <c r="DJ132" s="25">
        <f t="shared" ref="DJ132" si="2150">$Y$15*AH120</f>
        <v>-8868.0658176287598</v>
      </c>
      <c r="DK132" s="25">
        <f t="shared" ref="DK132" si="2151">$Y$15*AI120</f>
        <v>-8942.547659986034</v>
      </c>
      <c r="DL132" s="25">
        <f t="shared" ref="DL132" si="2152">$Y$15*AJ120</f>
        <v>-8894.0649649587904</v>
      </c>
      <c r="DM132" s="25">
        <f t="shared" ref="DM132" si="2153">$Y$15*AK120</f>
        <v>-8975.0027838339593</v>
      </c>
      <c r="DN132" s="25">
        <f t="shared" ref="DN132" si="2154">$Y$15*AL120</f>
        <v>-8985.92776357609</v>
      </c>
      <c r="DO132" s="25">
        <f t="shared" ref="DO132" si="2155">$Y$15*AM120</f>
        <v>-9047.0557813639534</v>
      </c>
      <c r="DP132" s="25">
        <f t="shared" ref="DP132" si="2156">$Y$15*AN120</f>
        <v>-9402.9208121766551</v>
      </c>
      <c r="DQ132" s="25">
        <f t="shared" ref="DQ132" si="2157">$Y$15*AO120</f>
        <v>-11181.308640780273</v>
      </c>
      <c r="DR132" s="25">
        <f t="shared" ref="DR132" si="2158">$Y$15*AP120</f>
        <v>-11971.165212420916</v>
      </c>
      <c r="DS132" s="25"/>
      <c r="DT132" s="25">
        <f>$Z$15*AE121</f>
        <v>4041.3224007061808</v>
      </c>
      <c r="DU132" s="25">
        <f t="shared" ref="DU132" si="2159">$Z$15*AF121</f>
        <v>4787.2352623173065</v>
      </c>
      <c r="DV132" s="25">
        <f t="shared" ref="DV132" si="2160">$Z$15*AG121</f>
        <v>4665.731616480095</v>
      </c>
      <c r="DW132" s="25">
        <f t="shared" ref="DW132" si="2161">$Z$15*AH121</f>
        <v>4596.5970865205427</v>
      </c>
      <c r="DX132" s="25">
        <f t="shared" ref="DX132" si="2162">$Z$15*AI121</f>
        <v>4686.4107044988396</v>
      </c>
      <c r="DY132" s="25">
        <f t="shared" ref="DY132" si="2163">$Z$15*AJ121</f>
        <v>4685.1773590531475</v>
      </c>
      <c r="DZ132" s="25">
        <f t="shared" ref="DZ132" si="2164">$Z$15*AK121</f>
        <v>4781.7511350881359</v>
      </c>
      <c r="EA132" s="25">
        <f t="shared" ref="EA132" si="2165">$Z$15*AL121</f>
        <v>4657.6886355115494</v>
      </c>
      <c r="EB132" s="25">
        <f t="shared" ref="EB132" si="2166">$Z$15*AM121</f>
        <v>4825.9261123651122</v>
      </c>
      <c r="EC132" s="25">
        <f t="shared" ref="EC132" si="2167">$Z$15*AN121</f>
        <v>5136.6935737901194</v>
      </c>
      <c r="ED132" s="25">
        <f t="shared" ref="ED132" si="2168">$Z$15*AO121</f>
        <v>6099.4537214954889</v>
      </c>
      <c r="EE132" s="25">
        <f t="shared" ref="EE132" si="2169">$Z$15*AP121</f>
        <v>6341.5838857596791</v>
      </c>
      <c r="EF132" s="25"/>
    </row>
    <row r="133" spans="1:136" x14ac:dyDescent="0.25">
      <c r="A133" s="17"/>
      <c r="B133" s="17"/>
      <c r="C133" s="23">
        <f t="shared" si="1769"/>
        <v>2594.8226221316872</v>
      </c>
      <c r="D133" s="23">
        <f t="shared" si="1566"/>
        <v>1877.8117199736389</v>
      </c>
      <c r="E133" s="23">
        <f t="shared" si="1567"/>
        <v>1528.9141874825209</v>
      </c>
      <c r="F133" s="23">
        <f t="shared" si="1568"/>
        <v>2391.0183035965274</v>
      </c>
      <c r="G133" s="23">
        <f t="shared" si="1569"/>
        <v>2480.0114502492315</v>
      </c>
      <c r="H133" s="23">
        <f t="shared" si="1570"/>
        <v>2537.4328773131419</v>
      </c>
      <c r="I133" s="23">
        <f t="shared" si="1571"/>
        <v>2369.6864061968681</v>
      </c>
      <c r="J133" s="23">
        <f t="shared" si="1572"/>
        <v>2624.7935811889065</v>
      </c>
      <c r="K133" s="23">
        <f t="shared" si="1573"/>
        <v>2670.2660629268485</v>
      </c>
      <c r="L133" s="23">
        <f t="shared" si="1574"/>
        <v>5144.4022819866577</v>
      </c>
      <c r="M133" s="23">
        <f t="shared" si="1575"/>
        <v>4392.8068750297316</v>
      </c>
      <c r="N133" s="23">
        <f t="shared" si="1576"/>
        <v>4841.7637546821079</v>
      </c>
      <c r="O133" s="23"/>
      <c r="P133" s="23"/>
      <c r="Q133" s="23"/>
      <c r="R133" s="17"/>
      <c r="S133" s="23"/>
      <c r="T133" s="120">
        <f>$R$16*AE113</f>
        <v>-2788.2877131617124</v>
      </c>
      <c r="U133" s="120">
        <f t="shared" ref="U133" si="2170">$R$16*AF113</f>
        <v>-3193.7269117132337</v>
      </c>
      <c r="V133" s="120">
        <f t="shared" ref="V133" si="2171">$R$16*AG113</f>
        <v>-3268.1731928396875</v>
      </c>
      <c r="W133" s="120">
        <f t="shared" ref="W133" si="2172">$R$16*AH113</f>
        <v>-3171.1161678123112</v>
      </c>
      <c r="X133" s="120">
        <f t="shared" ref="X133" si="2173">$R$16*AI113</f>
        <v>-3259.1166458023986</v>
      </c>
      <c r="Y133" s="120">
        <f t="shared" ref="Y133" si="2174">$R$16*AJ113</f>
        <v>-3049.2475358015727</v>
      </c>
      <c r="Z133" s="120">
        <f t="shared" ref="Z133" si="2175">$R$16*AK113</f>
        <v>-3125.7169317746698</v>
      </c>
      <c r="AA133" s="120">
        <f t="shared" ref="AA133" si="2176">$R$16*AL113</f>
        <v>-3134.1216262203388</v>
      </c>
      <c r="AB133" s="120">
        <f t="shared" ref="AB133" si="2177">$R$16*AM113</f>
        <v>-3127.8763135173085</v>
      </c>
      <c r="AC133" s="120">
        <f t="shared" ref="AC133" si="2178">$R$16*AN113</f>
        <v>-3683.8565125567052</v>
      </c>
      <c r="AD133" s="120">
        <f t="shared" ref="AD133" si="2179">$R$16*AO113</f>
        <v>-4072.1140047031904</v>
      </c>
      <c r="AE133" s="120">
        <f t="shared" ref="AE133" si="2180">$R$16*AP113</f>
        <v>-4402.7322539938423</v>
      </c>
      <c r="AF133" s="23"/>
      <c r="AG133" s="119">
        <f>$S$16*AE114</f>
        <v>8511.3760614930106</v>
      </c>
      <c r="AH133" s="119">
        <f t="shared" ref="AH133" si="2181">$S$16*AF114</f>
        <v>9466.5199602498287</v>
      </c>
      <c r="AI133" s="119">
        <f t="shared" ref="AI133" si="2182">$S$16*AG114</f>
        <v>9663.6400579236088</v>
      </c>
      <c r="AJ133" s="119">
        <f t="shared" ref="AJ133" si="2183">$S$16*AH114</f>
        <v>9487.6807529747803</v>
      </c>
      <c r="AK133" s="119">
        <f t="shared" ref="AK133" si="2184">$S$16*AI114</f>
        <v>9442.8306176335318</v>
      </c>
      <c r="AL133" s="119">
        <f t="shared" ref="AL133" si="2185">$S$16*AJ114</f>
        <v>9380.0832137638099</v>
      </c>
      <c r="AM133" s="119">
        <f t="shared" ref="AM133" si="2186">$S$16*AK114</f>
        <v>9268.071911614883</v>
      </c>
      <c r="AN133" s="119">
        <f t="shared" ref="AN133" si="2187">$S$16*AL114</f>
        <v>9366.3277081796714</v>
      </c>
      <c r="AO133" s="119">
        <f t="shared" ref="AO133" si="2188">$S$16*AM114</f>
        <v>9596.110390430862</v>
      </c>
      <c r="AP133" s="119">
        <f t="shared" ref="AP133" si="2189">$S$16*AN114</f>
        <v>11198.310543233107</v>
      </c>
      <c r="AQ133" s="119">
        <f t="shared" ref="AQ133" si="2190">$S$16*AO114</f>
        <v>12384.839872737017</v>
      </c>
      <c r="AR133" s="119">
        <f t="shared" ref="AR133" si="2191">$S$16*AP114</f>
        <v>13249.016274802785</v>
      </c>
      <c r="AS133" s="23"/>
      <c r="AT133" s="25">
        <f>$T$16*AE115</f>
        <v>10737.695840384582</v>
      </c>
      <c r="AU133" s="25">
        <f t="shared" ref="AU133" si="2192">$T$16*AF115</f>
        <v>12134.487000835714</v>
      </c>
      <c r="AV133" s="25">
        <f t="shared" ref="AV133" si="2193">$T$16*AG115</f>
        <v>12059.714855164424</v>
      </c>
      <c r="AW133" s="25">
        <f t="shared" ref="AW133" si="2194">$T$16*AH115</f>
        <v>12161.961747320385</v>
      </c>
      <c r="AX133" s="25">
        <f t="shared" ref="AX133" si="2195">$T$16*AI115</f>
        <v>12295.192286317555</v>
      </c>
      <c r="AY133" s="25">
        <f t="shared" ref="AY133" si="2196">$T$16*AJ115</f>
        <v>11891.716283793419</v>
      </c>
      <c r="AZ133" s="25">
        <f t="shared" ref="AZ133" si="2197">$T$16*AK115</f>
        <v>12076.991973025426</v>
      </c>
      <c r="BA133" s="25">
        <f t="shared" ref="BA133" si="2198">$T$16*AL115</f>
        <v>12300.296842649872</v>
      </c>
      <c r="BB133" s="25">
        <f t="shared" ref="BB133" si="2199">$T$16*AM115</f>
        <v>12354.961797184187</v>
      </c>
      <c r="BC133" s="25">
        <f t="shared" ref="BC133" si="2200">$T$16*AN115</f>
        <v>13843.431278732358</v>
      </c>
      <c r="BD133" s="25">
        <f t="shared" ref="BD133" si="2201">$T$16*AO115</f>
        <v>16080.226302460529</v>
      </c>
      <c r="BE133" s="25">
        <f t="shared" ref="BE133" si="2202">$T$16*AP115</f>
        <v>17028.19819512008</v>
      </c>
      <c r="BF133" s="127"/>
      <c r="BG133" s="25">
        <f>$U$16*AE116</f>
        <v>-9938.4024233946329</v>
      </c>
      <c r="BH133" s="25">
        <f t="shared" ref="BH133" si="2203">$U$16*AF116</f>
        <v>-11535.58279292366</v>
      </c>
      <c r="BI133" s="25">
        <f t="shared" ref="BI133" si="2204">$U$16*AG116</f>
        <v>-11804.479058415187</v>
      </c>
      <c r="BJ133" s="25">
        <f t="shared" ref="BJ133" si="2205">$U$16*AH116</f>
        <v>-11312.862630870357</v>
      </c>
      <c r="BK133" s="25">
        <f t="shared" ref="BK133" si="2206">$U$16*AI116</f>
        <v>-11348.613422570357</v>
      </c>
      <c r="BL133" s="25">
        <f t="shared" ref="BL133" si="2207">$U$16*AJ116</f>
        <v>-11080.107544227476</v>
      </c>
      <c r="BM133" s="25">
        <f t="shared" ref="BM133" si="2208">$U$16*AK116</f>
        <v>-11248.448456848382</v>
      </c>
      <c r="BN133" s="25">
        <f t="shared" ref="BN133" si="2209">$U$16*AL116</f>
        <v>-11179.240186241386</v>
      </c>
      <c r="BO133" s="25">
        <f t="shared" ref="BO133" si="2210">$U$16*AM116</f>
        <v>-11505.162058850996</v>
      </c>
      <c r="BP133" s="25">
        <f t="shared" ref="BP133" si="2211">$U$16*AN116</f>
        <v>-12119.416364802793</v>
      </c>
      <c r="BQ133" s="25">
        <f t="shared" ref="BQ133" si="2212">$U$16*AO116</f>
        <v>-14583.816282610609</v>
      </c>
      <c r="BR133" s="25">
        <f t="shared" ref="BR133" si="2213">$U$16*AP116</f>
        <v>-15081.033695556656</v>
      </c>
      <c r="BS133" s="23"/>
      <c r="BT133" s="25">
        <f>$V$16*AE117</f>
        <v>-1525.1851420317671</v>
      </c>
      <c r="BU133" s="25">
        <f t="shared" ref="BU133" si="2214">$V$16*AF117</f>
        <v>-1824.1717435254909</v>
      </c>
      <c r="BV133" s="25">
        <f t="shared" ref="BV133" si="2215">$V$16*AG117</f>
        <v>-1845.4555485771045</v>
      </c>
      <c r="BW133" s="25">
        <f t="shared" ref="BW133" si="2216">$V$16*AH117</f>
        <v>-1790.649877397381</v>
      </c>
      <c r="BX133" s="25">
        <f t="shared" ref="BX133" si="2217">$V$16*AI117</f>
        <v>-1787.1590458394428</v>
      </c>
      <c r="BY133" s="25">
        <f t="shared" ref="BY133" si="2218">$V$16*AJ117</f>
        <v>-1764.6391379550635</v>
      </c>
      <c r="BZ133" s="25">
        <f t="shared" ref="BZ133" si="2219">$V$16*AK117</f>
        <v>-1796.1452838798696</v>
      </c>
      <c r="CA133" s="25">
        <f t="shared" ref="CA133" si="2220">$V$16*AL117</f>
        <v>-1769.7599863115752</v>
      </c>
      <c r="CB133" s="25">
        <f t="shared" ref="CB133" si="2221">$V$16*AM117</f>
        <v>-1836.278655193126</v>
      </c>
      <c r="CC133" s="25">
        <f t="shared" ref="CC133" si="2222">$V$16*AN117</f>
        <v>-1889.5027977968243</v>
      </c>
      <c r="CD133" s="25">
        <f t="shared" ref="CD133" si="2223">$V$16*AO117</f>
        <v>-2260.5067673151943</v>
      </c>
      <c r="CE133" s="25">
        <f t="shared" ref="CE133" si="2224">$V$16*AP117</f>
        <v>-2278.5711812039958</v>
      </c>
      <c r="CF133" s="17"/>
      <c r="CG133" s="25">
        <f>$W$16*AE118</f>
        <v>2094.204045211125</v>
      </c>
      <c r="CH133" s="25">
        <f t="shared" ref="CH133" si="2225">$W$16*AF118</f>
        <v>2313.018633121706</v>
      </c>
      <c r="CI133" s="25">
        <f t="shared" ref="CI133" si="2226">$W$16*AG118</f>
        <v>2392.0457977263891</v>
      </c>
      <c r="CJ133" s="25">
        <f t="shared" ref="CJ133" si="2227">$W$16*AH118</f>
        <v>2321.8002732789455</v>
      </c>
      <c r="CK133" s="25">
        <f t="shared" ref="CK133" si="2228">$W$16*AI118</f>
        <v>2378.5207140918887</v>
      </c>
      <c r="CL133" s="25">
        <f t="shared" ref="CL133" si="2229">$W$16*AJ118</f>
        <v>2304.6822685105117</v>
      </c>
      <c r="CM133" s="25">
        <f t="shared" ref="CM133" si="2230">$W$16*AK118</f>
        <v>2357.9633138675067</v>
      </c>
      <c r="CN133" s="25">
        <f t="shared" ref="CN133" si="2231">$W$16*AL118</f>
        <v>2350.5707880673885</v>
      </c>
      <c r="CO133" s="25">
        <f t="shared" ref="CO133" si="2232">$W$16*AM118</f>
        <v>2410.6500414211173</v>
      </c>
      <c r="CP133" s="25">
        <f t="shared" ref="CP133" si="2233">$W$16*AN118</f>
        <v>2730.8435049685163</v>
      </c>
      <c r="CQ133" s="25">
        <f t="shared" ref="CQ133" si="2234">$W$16*AO118</f>
        <v>2993.115866006955</v>
      </c>
      <c r="CR133" s="25">
        <f t="shared" ref="CR133" si="2235">$W$16*AP118</f>
        <v>3263.746223272427</v>
      </c>
      <c r="CT133" s="25">
        <f t="shared" ref="CT133" si="2236">$X$16*AE119</f>
        <v>-1564.099164558007</v>
      </c>
      <c r="CU133" s="25">
        <f t="shared" ref="CU133" si="2237">$X$16*AF119</f>
        <v>-1822.8746094412829</v>
      </c>
      <c r="CV133" s="25">
        <f t="shared" ref="CV133" si="2238">$X$16*AG119</f>
        <v>-1845.4555485771045</v>
      </c>
      <c r="CW133" s="25">
        <f t="shared" ref="CW133" si="2239">$X$16*AH119</f>
        <v>-1812.701156828917</v>
      </c>
      <c r="CX133" s="25">
        <f t="shared" ref="CX133" si="2240">$X$16*AI119</f>
        <v>-1789.7533140078588</v>
      </c>
      <c r="CY133" s="25">
        <f t="shared" ref="CY133" si="2241">$X$16*AJ119</f>
        <v>-1745.1821266919435</v>
      </c>
      <c r="CZ133" s="25">
        <f t="shared" ref="CZ133" si="2242">$X$16*AK119</f>
        <v>-1806.5223565535334</v>
      </c>
      <c r="DA133" s="25">
        <f t="shared" ref="DA133" si="2243">$X$16*AL119</f>
        <v>-1769.7599863115752</v>
      </c>
      <c r="DB133" s="25">
        <f t="shared" ref="DB133" si="2244">$X$16*AM119</f>
        <v>-1846.6557278667899</v>
      </c>
      <c r="DC133" s="25">
        <f t="shared" ref="DC133" si="2245">$X$16*AN119</f>
        <v>-1593.7562265974011</v>
      </c>
      <c r="DD133" s="25">
        <f t="shared" ref="DD133" si="2246">$X$16*AO119</f>
        <v>-2163.2217109995945</v>
      </c>
      <c r="DE133" s="25">
        <f t="shared" ref="DE133" si="2247">$X$16*AP119</f>
        <v>-2409.5817237090032</v>
      </c>
      <c r="DF133" s="25"/>
      <c r="DG133" s="25">
        <f>$Y$16*AE120</f>
        <v>-8499.7855226857264</v>
      </c>
      <c r="DH133" s="25">
        <f t="shared" ref="DH133" si="2248">$Y$16*AF120</f>
        <v>-10254.730490651709</v>
      </c>
      <c r="DI133" s="25">
        <f t="shared" ref="DI133" si="2249">$Y$16*AG120</f>
        <v>-10250.41300063686</v>
      </c>
      <c r="DJ133" s="25">
        <f t="shared" ref="DJ133" si="2250">$Y$16*AH120</f>
        <v>-9825.3450610238906</v>
      </c>
      <c r="DK133" s="25">
        <f t="shared" ref="DK133" si="2251">$Y$16*AI120</f>
        <v>-9907.8669792178498</v>
      </c>
      <c r="DL133" s="25">
        <f t="shared" ref="DL133" si="2252">$Y$16*AJ120</f>
        <v>-9854.1507328652224</v>
      </c>
      <c r="DM133" s="25">
        <f t="shared" ref="DM133" si="2253">$Y$16*AK120</f>
        <v>-9943.8255295220461</v>
      </c>
      <c r="DN133" s="25">
        <f t="shared" ref="DN133" si="2254">$Y$16*AL120</f>
        <v>-9955.9298257641585</v>
      </c>
      <c r="DO133" s="25">
        <f t="shared" ref="DO133" si="2255">$Y$16*AM120</f>
        <v>-10023.656416884876</v>
      </c>
      <c r="DP133" s="25">
        <f t="shared" ref="DP133" si="2256">$Y$16*AN120</f>
        <v>-10417.935935642625</v>
      </c>
      <c r="DQ133" s="25">
        <f t="shared" ref="DQ133" si="2257">$Y$16*AO120</f>
        <v>-12388.295022696373</v>
      </c>
      <c r="DR133" s="25">
        <f t="shared" ref="DR133" si="2258">$Y$16*AP120</f>
        <v>-13263.414076240088</v>
      </c>
      <c r="DS133" s="25"/>
      <c r="DT133" s="25">
        <f>$Z$16*AE121</f>
        <v>5567.3066408748164</v>
      </c>
      <c r="DU133" s="25">
        <f t="shared" ref="DU133" si="2259">$Z$16*AF121</f>
        <v>6594.8726740217671</v>
      </c>
      <c r="DV133" s="25">
        <f t="shared" ref="DV133" si="2260">$Z$16*AG121</f>
        <v>6427.489825714043</v>
      </c>
      <c r="DW133" s="25">
        <f t="shared" ref="DW133" si="2261">$Z$16*AH121</f>
        <v>6332.2504239552718</v>
      </c>
      <c r="DX133" s="25">
        <f t="shared" ref="DX133" si="2262">$Z$16*AI121</f>
        <v>6455.977239644164</v>
      </c>
      <c r="DY133" s="25">
        <f t="shared" ref="DY133" si="2263">$Z$16*AJ121</f>
        <v>6454.2781887866786</v>
      </c>
      <c r="DZ133" s="25">
        <f t="shared" ref="DZ133" si="2264">$Z$16*AK121</f>
        <v>6587.3177662675544</v>
      </c>
      <c r="EA133" s="25">
        <f t="shared" ref="EA133" si="2265">$Z$16*AL121</f>
        <v>6416.4098531410082</v>
      </c>
      <c r="EB133" s="25">
        <f t="shared" ref="EB133" si="2266">$Z$16*AM121</f>
        <v>6648.1730062037768</v>
      </c>
      <c r="EC133" s="25">
        <f t="shared" ref="EC133" si="2267">$Z$16*AN121</f>
        <v>7076.2847924490243</v>
      </c>
      <c r="ED133" s="25">
        <f t="shared" ref="ED133" si="2268">$Z$16*AO121</f>
        <v>8402.578622150193</v>
      </c>
      <c r="EE133" s="25">
        <f t="shared" ref="EE133" si="2269">$Z$16*AP121</f>
        <v>8736.1359921904004</v>
      </c>
      <c r="EF133" s="25"/>
    </row>
    <row r="134" spans="1:136" x14ac:dyDescent="0.25">
      <c r="A134" s="17"/>
      <c r="B134" s="17"/>
      <c r="C134" s="23">
        <f t="shared" si="1769"/>
        <v>8412.5666390381011</v>
      </c>
      <c r="D134" s="23">
        <f t="shared" si="1566"/>
        <v>7098.5459020299131</v>
      </c>
      <c r="E134" s="23">
        <f t="shared" si="1567"/>
        <v>8044.2582101725857</v>
      </c>
      <c r="F134" s="23">
        <f t="shared" si="1568"/>
        <v>8850.0837936965509</v>
      </c>
      <c r="G134" s="23">
        <f t="shared" si="1569"/>
        <v>8953.5088778575373</v>
      </c>
      <c r="H134" s="23">
        <f t="shared" si="1570"/>
        <v>7484.7129045202746</v>
      </c>
      <c r="I134" s="23">
        <f t="shared" si="1571"/>
        <v>7636.1980992477074</v>
      </c>
      <c r="J134" s="23">
        <f t="shared" si="1572"/>
        <v>8586.6846832257761</v>
      </c>
      <c r="K134" s="23">
        <f t="shared" si="1573"/>
        <v>8039.060165886538</v>
      </c>
      <c r="L134" s="23">
        <f t="shared" si="1574"/>
        <v>11204.512990040676</v>
      </c>
      <c r="M134" s="23">
        <f t="shared" si="1575"/>
        <v>10143.591309058676</v>
      </c>
      <c r="N134" s="23">
        <f t="shared" si="1576"/>
        <v>14701.397931320942</v>
      </c>
      <c r="O134" s="23"/>
      <c r="P134" s="23"/>
      <c r="Q134" s="23"/>
      <c r="R134" s="17"/>
      <c r="S134" s="23"/>
      <c r="T134" s="120">
        <f>$R$17*AE113</f>
        <v>12577.077430712352</v>
      </c>
      <c r="U134" s="120">
        <f t="shared" ref="U134" si="2270">$R$17*AF113</f>
        <v>14405.88446865116</v>
      </c>
      <c r="V134" s="120">
        <f t="shared" ref="V134" si="2271">$R$17*AG113</f>
        <v>14741.687921693772</v>
      </c>
      <c r="W134" s="120">
        <f t="shared" ref="W134" si="2272">$R$17*AH113</f>
        <v>14303.894607466624</v>
      </c>
      <c r="X134" s="120">
        <f t="shared" ref="X134" si="2273">$R$17*AI113</f>
        <v>14700.836723732669</v>
      </c>
      <c r="Y134" s="120">
        <f t="shared" ref="Y134" si="2274">$R$17*AJ113</f>
        <v>13754.184039959937</v>
      </c>
      <c r="Z134" s="120">
        <f t="shared" ref="Z134" si="2275">$R$17*AK113</f>
        <v>14099.113119442511</v>
      </c>
      <c r="AA134" s="120">
        <f t="shared" ref="AA134" si="2276">$R$17*AL113</f>
        <v>14137.024018065236</v>
      </c>
      <c r="AB134" s="120">
        <f t="shared" ref="AB134" si="2277">$R$17*AM113</f>
        <v>14108.853402431041</v>
      </c>
      <c r="AC134" s="120">
        <f t="shared" ref="AC134" si="2278">$R$17*AN113</f>
        <v>16616.702926084487</v>
      </c>
      <c r="AD134" s="120">
        <f t="shared" ref="AD134" si="2279">$R$17*AO113</f>
        <v>18368.00876110659</v>
      </c>
      <c r="AE134" s="120">
        <f t="shared" ref="AE134" si="2280">$R$17*AP113</f>
        <v>19859.322337430454</v>
      </c>
      <c r="AF134" s="23"/>
      <c r="AG134" s="119">
        <f>$S$17*AE114</f>
        <v>13157.329265603132</v>
      </c>
      <c r="AH134" s="119">
        <f t="shared" ref="AH134" si="2281">$S$17*AF114</f>
        <v>14633.840546643965</v>
      </c>
      <c r="AI134" s="119">
        <f t="shared" ref="AI134" si="2282">$S$17*AG114</f>
        <v>14938.559079960285</v>
      </c>
      <c r="AJ134" s="119">
        <f t="shared" ref="AJ134" si="2283">$S$17*AH114</f>
        <v>14666.552004273361</v>
      </c>
      <c r="AK134" s="119">
        <f t="shared" ref="AK134" si="2284">$S$17*AI114</f>
        <v>14597.22032464503</v>
      </c>
      <c r="AL134" s="119">
        <f t="shared" ref="AL134" si="2285">$S$17*AJ114</f>
        <v>14500.222113390939</v>
      </c>
      <c r="AM134" s="119">
        <f t="shared" ref="AM134" si="2286">$S$17*AK114</f>
        <v>14327.069197435318</v>
      </c>
      <c r="AN134" s="119">
        <f t="shared" ref="AN134" si="2287">$S$17*AL114</f>
        <v>14478.958135054445</v>
      </c>
      <c r="AO134" s="119">
        <f t="shared" ref="AO134" si="2288">$S$17*AM114</f>
        <v>14834.168196044517</v>
      </c>
      <c r="AP134" s="119">
        <f t="shared" ref="AP134" si="2289">$S$17*AN114</f>
        <v>17310.93279997167</v>
      </c>
      <c r="AQ134" s="119">
        <f t="shared" ref="AQ134" si="2290">$S$17*AO114</f>
        <v>19145.131754263883</v>
      </c>
      <c r="AR134" s="119">
        <f t="shared" ref="AR134" si="2291">$S$17*AP114</f>
        <v>20481.020731956291</v>
      </c>
      <c r="AS134" s="23"/>
      <c r="AT134" s="25">
        <f>$T$17*AE115</f>
        <v>12784.310228887631</v>
      </c>
      <c r="AU134" s="25">
        <f t="shared" ref="AU134" si="2292">$T$17*AF115</f>
        <v>14447.331028286215</v>
      </c>
      <c r="AV134" s="25">
        <f t="shared" ref="AV134" si="2293">$T$17*AG115</f>
        <v>14358.307245069507</v>
      </c>
      <c r="AW134" s="25">
        <f t="shared" ref="AW134" si="2294">$T$17*AH115</f>
        <v>14480.04248591561</v>
      </c>
      <c r="AX134" s="25">
        <f t="shared" ref="AX134" si="2295">$T$17*AI115</f>
        <v>14638.666884280086</v>
      </c>
      <c r="AY134" s="25">
        <f t="shared" ref="AY134" si="2296">$T$17*AJ115</f>
        <v>14158.287996401728</v>
      </c>
      <c r="AZ134" s="25">
        <f t="shared" ref="AZ134" si="2297">$T$17*AK115</f>
        <v>14378.877396979136</v>
      </c>
      <c r="BA134" s="25">
        <f t="shared" ref="BA134" si="2298">$T$17*AL115</f>
        <v>14644.744373594667</v>
      </c>
      <c r="BB134" s="25">
        <f t="shared" ref="BB134" si="2299">$T$17*AM115</f>
        <v>14709.828517139349</v>
      </c>
      <c r="BC134" s="25">
        <f t="shared" ref="BC134" si="2300">$T$17*AN115</f>
        <v>16482.001607270555</v>
      </c>
      <c r="BD134" s="25">
        <f t="shared" ref="BD134" si="2301">$T$17*AO115</f>
        <v>19145.131754263883</v>
      </c>
      <c r="BE134" s="25">
        <f t="shared" ref="BE134" si="2302">$T$17*AP115</f>
        <v>20273.787933781012</v>
      </c>
      <c r="BF134" s="127"/>
      <c r="BG134" s="25">
        <f>$U$17*AE116</f>
        <v>-28314.298989449275</v>
      </c>
      <c r="BH134" s="25">
        <f t="shared" ref="BH134" si="2303">$U$17*AF116</f>
        <v>-32864.632191541255</v>
      </c>
      <c r="BI134" s="25">
        <f t="shared" ref="BI134" si="2304">$U$17*AG116</f>
        <v>-33630.711983234061</v>
      </c>
      <c r="BJ134" s="25">
        <f t="shared" ref="BJ134" si="2305">$U$17*AH116</f>
        <v>-32230.107145089991</v>
      </c>
      <c r="BK134" s="25">
        <f t="shared" ref="BK134" si="2306">$U$17*AI116</f>
        <v>-32331.960396968836</v>
      </c>
      <c r="BL134" s="25">
        <f t="shared" ref="BL134" si="2307">$U$17*AJ116</f>
        <v>-31566.992810032636</v>
      </c>
      <c r="BM134" s="25">
        <f t="shared" ref="BM134" si="2308">$U$17*AK116</f>
        <v>-32046.592521238239</v>
      </c>
      <c r="BN134" s="25">
        <f t="shared" ref="BN134" si="2309">$U$17*AL116</f>
        <v>-31849.419617281725</v>
      </c>
      <c r="BO134" s="25">
        <f t="shared" ref="BO134" si="2310">$U$17*AM116</f>
        <v>-32777.964161477954</v>
      </c>
      <c r="BP134" s="25">
        <f t="shared" ref="BP134" si="2311">$U$17*AN116</f>
        <v>-34527.961729833136</v>
      </c>
      <c r="BQ134" s="25">
        <f t="shared" ref="BQ134" si="2312">$U$17*AO116</f>
        <v>-41548.985142824589</v>
      </c>
      <c r="BR134" s="25">
        <f t="shared" ref="BR134" si="2313">$U$17*AP116</f>
        <v>-42965.547070300461</v>
      </c>
      <c r="BS134" s="23"/>
      <c r="BT134" s="25">
        <f>$V$17*AE117</f>
        <v>-4278.0255488412558</v>
      </c>
      <c r="BU134" s="25">
        <f t="shared" ref="BU134" si="2314">$V$17*AF117</f>
        <v>-5116.6596822996107</v>
      </c>
      <c r="BV134" s="25">
        <f t="shared" ref="BV134" si="2315">$V$17*AG117</f>
        <v>-5176.3590979823939</v>
      </c>
      <c r="BW134" s="25">
        <f t="shared" ref="BW134" si="2316">$V$17*AH117</f>
        <v>-5022.6334583423986</v>
      </c>
      <c r="BX134" s="25">
        <f t="shared" ref="BX134" si="2317">$V$17*AI117</f>
        <v>-5012.8419476726403</v>
      </c>
      <c r="BY134" s="25">
        <f t="shared" ref="BY134" si="2318">$V$17*AJ117</f>
        <v>-4949.6753598060777</v>
      </c>
      <c r="BZ134" s="25">
        <f t="shared" ref="BZ134" si="2319">$V$17*AK117</f>
        <v>-5038.0476455682428</v>
      </c>
      <c r="CA134" s="25">
        <f t="shared" ref="CA134" si="2320">$V$17*AL117</f>
        <v>-4964.0389406574586</v>
      </c>
      <c r="CB134" s="25">
        <f t="shared" ref="CB134" si="2321">$V$17*AM117</f>
        <v>-5150.6186266955092</v>
      </c>
      <c r="CC134" s="25">
        <f t="shared" ref="CC134" si="2322">$V$17*AN117</f>
        <v>-5299.9082018420841</v>
      </c>
      <c r="CD134" s="25">
        <f t="shared" ref="CD134" si="2323">$V$17*AO117</f>
        <v>-6340.5454442209184</v>
      </c>
      <c r="CE134" s="25">
        <f t="shared" ref="CE134" si="2324">$V$17*AP117</f>
        <v>-6391.2147184037149</v>
      </c>
      <c r="CF134" s="17"/>
      <c r="CG134" s="25">
        <f>$W$17*AE118</f>
        <v>12742.863669252574</v>
      </c>
      <c r="CH134" s="25">
        <f t="shared" ref="CH134" si="2325">$W$17*AF118</f>
        <v>14074.311991570714</v>
      </c>
      <c r="CI134" s="25">
        <f t="shared" ref="CI134" si="2326">$W$17*AG118</f>
        <v>14555.17840333602</v>
      </c>
      <c r="CJ134" s="25">
        <f t="shared" ref="CJ134" si="2327">$W$17*AH118</f>
        <v>14127.746729017637</v>
      </c>
      <c r="CK134" s="25">
        <f t="shared" ref="CK134" si="2328">$W$17*AI118</f>
        <v>14472.880645739864</v>
      </c>
      <c r="CL134" s="25">
        <f t="shared" ref="CL134" si="2329">$W$17*AJ118</f>
        <v>14023.586677587798</v>
      </c>
      <c r="CM134" s="25">
        <f t="shared" ref="CM134" si="2330">$W$17*AK118</f>
        <v>14347.792477252846</v>
      </c>
      <c r="CN134" s="25">
        <f t="shared" ref="CN134" si="2331">$W$17*AL118</f>
        <v>14302.810256605459</v>
      </c>
      <c r="CO134" s="25">
        <f t="shared" ref="CO134" si="2332">$W$17*AM118</f>
        <v>14668.381957504293</v>
      </c>
      <c r="CP134" s="25">
        <f t="shared" ref="CP134" si="2333">$W$17*AN118</f>
        <v>16616.702926084487</v>
      </c>
      <c r="CQ134" s="25">
        <f t="shared" ref="CQ134" si="2334">$W$17*AO118</f>
        <v>18212.58416247513</v>
      </c>
      <c r="CR134" s="25">
        <f t="shared" ref="CR134" si="2335">$W$17*AP118</f>
        <v>19859.322337430454</v>
      </c>
      <c r="CT134" s="25">
        <f t="shared" ref="CT134" si="2336">$X$17*AE119</f>
        <v>12494.184311442241</v>
      </c>
      <c r="CU134" s="25">
        <f t="shared" ref="CU134" si="2337">$X$17*AF119</f>
        <v>14561.309067282618</v>
      </c>
      <c r="CV134" s="25">
        <f t="shared" ref="CV134" si="2338">$X$17*AG119</f>
        <v>14741.687921693772</v>
      </c>
      <c r="CW134" s="25">
        <f t="shared" ref="CW134" si="2339">$X$17*AH119</f>
        <v>14480.04248591561</v>
      </c>
      <c r="CX134" s="25">
        <f t="shared" ref="CX134" si="2340">$X$17*AI119</f>
        <v>14296.732767290878</v>
      </c>
      <c r="CY134" s="25">
        <f t="shared" ref="CY134" si="2341">$X$17*AJ119</f>
        <v>13940.693558317687</v>
      </c>
      <c r="CZ134" s="25">
        <f t="shared" ref="CZ134" si="2342">$X$17*AK119</f>
        <v>14430.685596522957</v>
      </c>
      <c r="DA134" s="25">
        <f t="shared" ref="DA134" si="2343">$X$17*AL119</f>
        <v>14137.024018065236</v>
      </c>
      <c r="DB134" s="25">
        <f t="shared" ref="DB134" si="2344">$X$17*AM119</f>
        <v>14751.275076774406</v>
      </c>
      <c r="DC134" s="25">
        <f t="shared" ref="DC134" si="2345">$X$17*AN119</f>
        <v>12731.087960298017</v>
      </c>
      <c r="DD134" s="25">
        <f t="shared" ref="DD134" si="2346">$X$17*AO119</f>
        <v>17280.036570686378</v>
      </c>
      <c r="DE134" s="25">
        <f t="shared" ref="DE134" si="2347">$X$17*AP119</f>
        <v>19247.985582813384</v>
      </c>
      <c r="DF134" s="25"/>
      <c r="DG134" s="25">
        <f>$Y$17*AE120</f>
        <v>-4238.0035878376584</v>
      </c>
      <c r="DH134" s="25">
        <f t="shared" ref="DH134" si="2348">$Y$17*AF120</f>
        <v>-5113.0213222083739</v>
      </c>
      <c r="DI134" s="25">
        <f t="shared" ref="DI134" si="2349">$Y$17*AG120</f>
        <v>-5110.8686163401444</v>
      </c>
      <c r="DJ134" s="25">
        <f t="shared" ref="DJ134" si="2350">$Y$17*AH120</f>
        <v>-4898.9292152403723</v>
      </c>
      <c r="DK134" s="25">
        <f t="shared" ref="DK134" si="2351">$Y$17*AI120</f>
        <v>-4940.0747458479191</v>
      </c>
      <c r="DL134" s="25">
        <f t="shared" ref="DL134" si="2352">$Y$17*AJ120</f>
        <v>-4913.2917588937171</v>
      </c>
      <c r="DM134" s="25">
        <f t="shared" ref="DM134" si="2353">$Y$17*AK120</f>
        <v>-4958.0037235610498</v>
      </c>
      <c r="DN134" s="25">
        <f t="shared" ref="DN134" si="2354">$Y$17*AL120</f>
        <v>-4964.0389406574586</v>
      </c>
      <c r="DO134" s="25">
        <f t="shared" ref="DO134" si="2355">$Y$17*AM120</f>
        <v>-4997.807502863594</v>
      </c>
      <c r="DP134" s="25">
        <f t="shared" ref="DP134" si="2356">$Y$17*AN120</f>
        <v>-5194.395759196238</v>
      </c>
      <c r="DQ134" s="25">
        <f t="shared" ref="DQ134" si="2357">$Y$17*AO120</f>
        <v>-6176.8192401152946</v>
      </c>
      <c r="DR134" s="25">
        <f t="shared" ref="DR134" si="2358">$Y$17*AP120</f>
        <v>-6613.1546839691164</v>
      </c>
      <c r="DS134" s="25"/>
      <c r="DT134" s="25">
        <f>$Z$17*AE121</f>
        <v>-18512.87014073164</v>
      </c>
      <c r="DU134" s="25">
        <f t="shared" ref="DU134" si="2359">$Z$17*AF121</f>
        <v>-21929.818004355518</v>
      </c>
      <c r="DV134" s="25">
        <f t="shared" ref="DV134" si="2360">$Z$17*AG121</f>
        <v>-21373.222664024172</v>
      </c>
      <c r="DW134" s="25">
        <f t="shared" ref="DW134" si="2361">$Z$17*AH121</f>
        <v>-21056.524700219536</v>
      </c>
      <c r="DX134" s="25">
        <f t="shared" ref="DX134" si="2362">$Z$17*AI121</f>
        <v>-21467.951377341593</v>
      </c>
      <c r="DY134" s="25">
        <f t="shared" ref="DY134" si="2363">$Z$17*AJ121</f>
        <v>-21462.301552405388</v>
      </c>
      <c r="DZ134" s="25">
        <f t="shared" ref="DZ134" si="2364">$Z$17*AK121</f>
        <v>-21904.695798017525</v>
      </c>
      <c r="EA134" s="25">
        <f t="shared" ref="EA134" si="2365">$Z$17*AL121</f>
        <v>-21336.378619562623</v>
      </c>
      <c r="EB134" s="25">
        <f t="shared" ref="EB134" si="2366">$Z$17*AM121</f>
        <v>-22107.056692970011</v>
      </c>
      <c r="EC134" s="25">
        <f t="shared" ref="EC134" si="2367">$Z$17*AN121</f>
        <v>-23530.649538797079</v>
      </c>
      <c r="ED134" s="25">
        <f t="shared" ref="ED134" si="2368">$Z$17*AO121</f>
        <v>-27940.951866576383</v>
      </c>
      <c r="EE134" s="25">
        <f t="shared" ref="EE134" si="2369">$Z$17*AP121</f>
        <v>-29050.124519417368</v>
      </c>
      <c r="EF134" s="25"/>
    </row>
    <row r="135" spans="1:136" x14ac:dyDescent="0.25">
      <c r="A135" s="17"/>
      <c r="B135" s="17"/>
      <c r="C135" s="23">
        <f t="shared" si="1769"/>
        <v>3288.4743034478379</v>
      </c>
      <c r="D135" s="23">
        <f t="shared" si="1566"/>
        <v>2819.6480844707567</v>
      </c>
      <c r="E135" s="23">
        <f t="shared" si="1567"/>
        <v>2419.3826576338538</v>
      </c>
      <c r="F135" s="23">
        <f t="shared" si="1568"/>
        <v>3122.4211567838993</v>
      </c>
      <c r="G135" s="23">
        <f t="shared" si="1569"/>
        <v>2890.6197112010041</v>
      </c>
      <c r="H135" s="23">
        <f t="shared" si="1570"/>
        <v>3727.6056477433126</v>
      </c>
      <c r="I135" s="23">
        <f t="shared" si="1571"/>
        <v>3071.0587804399006</v>
      </c>
      <c r="J135" s="23">
        <f t="shared" si="1572"/>
        <v>3383.9472754353678</v>
      </c>
      <c r="K135" s="23">
        <f t="shared" si="1573"/>
        <v>3606.8184143363433</v>
      </c>
      <c r="L135" s="23">
        <f t="shared" si="1574"/>
        <v>6191.6992362914843</v>
      </c>
      <c r="M135" s="23">
        <f t="shared" si="1575"/>
        <v>5273.3290311125893</v>
      </c>
      <c r="N135" s="23">
        <f t="shared" si="1576"/>
        <v>5728.5248587855804</v>
      </c>
      <c r="O135" s="23"/>
      <c r="P135" s="23"/>
      <c r="Q135" s="23"/>
      <c r="R135" s="17"/>
      <c r="S135" s="23"/>
      <c r="T135" s="120">
        <f>$R$18*AE113</f>
        <v>-10143.945255385115</v>
      </c>
      <c r="U135" s="120">
        <f>$R$18*AF113</f>
        <v>-11618.955533227028</v>
      </c>
      <c r="V135" s="120">
        <f t="shared" ref="V135" si="2370">$R$18*AG113</f>
        <v>-11889.795230525497</v>
      </c>
      <c r="W135" s="120">
        <f t="shared" ref="W135" si="2371">$R$18*AH113</f>
        <v>-11536.696393601005</v>
      </c>
      <c r="X135" s="120">
        <f t="shared" ref="X135" si="2372">$R$18*AI113</f>
        <v>-11856.847010399064</v>
      </c>
      <c r="Y135" s="120">
        <f t="shared" ref="Y135" si="2373">$R$18*AJ113</f>
        <v>-11093.331555162646</v>
      </c>
      <c r="Z135" s="120">
        <f t="shared" ref="Z135" si="2374">$R$18*AK113</f>
        <v>-11371.531456414541</v>
      </c>
      <c r="AA135" s="120">
        <f t="shared" ref="AA135" si="2375">$R$18*AL113</f>
        <v>-11402.108200680446</v>
      </c>
      <c r="AB135" s="120">
        <f t="shared" ref="AB135" si="2376">$R$18*AM113</f>
        <v>-11379.387406888882</v>
      </c>
      <c r="AC135" s="120">
        <f t="shared" ref="AC135" si="2377">$R$18*AN113</f>
        <v>-13402.074188999542</v>
      </c>
      <c r="AD135" s="120">
        <f t="shared" ref="AD135" si="2378">$R$18*AO113</f>
        <v>-14814.576466557241</v>
      </c>
      <c r="AE135" s="120">
        <f t="shared" ref="AE135" si="2379">$R$18*AP113</f>
        <v>-16017.383983659811</v>
      </c>
      <c r="AF135" s="23"/>
      <c r="AG135" s="119">
        <f>$S$18*AE114</f>
        <v>19863.532503735081</v>
      </c>
      <c r="AH135" s="119">
        <f t="shared" ref="AH135" si="2380">$S$18*AF114</f>
        <v>22092.611766785791</v>
      </c>
      <c r="AI135" s="119">
        <f t="shared" ref="AI135" si="2381">$S$18*AG114</f>
        <v>22552.643310333373</v>
      </c>
      <c r="AJ135" s="119">
        <f t="shared" ref="AJ135" si="2382">$S$18*AH114</f>
        <v>22141.996036856821</v>
      </c>
      <c r="AK135" s="119">
        <f t="shared" ref="AK135" si="2383">$S$18*AI114</f>
        <v>22037.326461137061</v>
      </c>
      <c r="AL135" s="119">
        <f t="shared" ref="AL135" si="2384">$S$18*AJ114</f>
        <v>21890.888906588145</v>
      </c>
      <c r="AM135" s="119">
        <f t="shared" ref="AM135" si="2385">$S$18*AK114</f>
        <v>21629.481100735582</v>
      </c>
      <c r="AN135" s="119">
        <f t="shared" ref="AN135" si="2386">$S$18*AL114</f>
        <v>21858.786819886562</v>
      </c>
      <c r="AO135" s="119">
        <f t="shared" ref="AO135" si="2387">$S$18*AM114</f>
        <v>22395.045087024071</v>
      </c>
      <c r="AP135" s="119">
        <f t="shared" ref="AP135" si="2388">$S$18*AN114</f>
        <v>26134.200140536552</v>
      </c>
      <c r="AQ135" s="119">
        <f t="shared" ref="AQ135" si="2389">$S$18*AO114</f>
        <v>28903.278105480993</v>
      </c>
      <c r="AR135" s="119">
        <f t="shared" ref="AR135" si="2390">$S$18*AP114</f>
        <v>30920.060812222669</v>
      </c>
      <c r="AS135" s="23"/>
      <c r="AT135" s="25">
        <f>$T$18*AE115</f>
        <v>5728.4619091337099</v>
      </c>
      <c r="AU135" s="25">
        <f t="shared" ref="AU135" si="2391">$T$18*AF115</f>
        <v>6473.6371382145517</v>
      </c>
      <c r="AV135" s="25">
        <f t="shared" ref="AV135" si="2392">$T$18*AG115</f>
        <v>6433.746886645753</v>
      </c>
      <c r="AW135" s="25">
        <f t="shared" ref="AW135" si="2393">$T$18*AH115</f>
        <v>6488.2946626071316</v>
      </c>
      <c r="AX135" s="25">
        <f t="shared" ref="AX135" si="2394">$T$18*AI115</f>
        <v>6559.3719290080126</v>
      </c>
      <c r="AY135" s="25">
        <f t="shared" ref="AY135" si="2395">$T$18*AJ115</f>
        <v>6344.1211949523649</v>
      </c>
      <c r="AZ135" s="25">
        <f t="shared" ref="AZ135" si="2396">$T$18*AK115</f>
        <v>6442.9640700189429</v>
      </c>
      <c r="BA135" s="25">
        <f t="shared" ref="BA135" si="2397">$T$18*AL115</f>
        <v>6562.0951628327894</v>
      </c>
      <c r="BB135" s="25">
        <f t="shared" ref="BB135" si="2398">$T$18*AM115</f>
        <v>6591.2584129815405</v>
      </c>
      <c r="BC135" s="25">
        <f t="shared" ref="BC135" si="2399">$T$18*AN115</f>
        <v>7385.3431826290398</v>
      </c>
      <c r="BD135" s="25">
        <f t="shared" ref="BD135" si="2400">$T$18*AO115</f>
        <v>8578.6527420016719</v>
      </c>
      <c r="BE135" s="25">
        <f t="shared" ref="BE135" si="2401">$T$18*AP115</f>
        <v>9084.3870223121412</v>
      </c>
      <c r="BF135" s="127"/>
      <c r="BG135" s="25">
        <f>$U$18*AE116</f>
        <v>-13603.66606511787</v>
      </c>
      <c r="BH135" s="25">
        <f t="shared" ref="BH135" si="2402">$U$18*AF116</f>
        <v>-15789.88347383224</v>
      </c>
      <c r="BI135" s="25">
        <f t="shared" ref="BI135" si="2403">$U$18*AG116</f>
        <v>-16157.948163313247</v>
      </c>
      <c r="BJ135" s="25">
        <f t="shared" ref="BJ135" si="2404">$U$18*AH116</f>
        <v>-15485.02454565984</v>
      </c>
      <c r="BK135" s="25">
        <f t="shared" ref="BK135" si="2405">$U$18*AI116</f>
        <v>-15533.96016037248</v>
      </c>
      <c r="BL135" s="25">
        <f t="shared" ref="BL135" si="2406">$U$18*AJ116</f>
        <v>-15166.42983206745</v>
      </c>
      <c r="BM135" s="25">
        <f t="shared" ref="BM135" si="2407">$U$18*AK116</f>
        <v>-15396.85454851899</v>
      </c>
      <c r="BN135" s="25">
        <f t="shared" ref="BN135" si="2408">$U$18*AL116</f>
        <v>-15302.122401220782</v>
      </c>
      <c r="BO135" s="25">
        <f t="shared" ref="BO135" si="2409">$U$18*AM116</f>
        <v>-15748.243631717765</v>
      </c>
      <c r="BP135" s="25">
        <f t="shared" ref="BP135" si="2410">$U$18*AN116</f>
        <v>-16589.033740755716</v>
      </c>
      <c r="BQ135" s="25">
        <f t="shared" ref="BQ135" si="2411">$U$18*AO116</f>
        <v>-19962.299594213724</v>
      </c>
      <c r="BR135" s="25">
        <f t="shared" ref="BR135" si="2412">$U$18*AP116</f>
        <v>-20642.889829879539</v>
      </c>
      <c r="BS135" s="23"/>
      <c r="BT135" s="25">
        <f>$V$18*AE117</f>
        <v>-419.88360505853143</v>
      </c>
      <c r="BU135" s="25">
        <f t="shared" ref="BU135" si="2413">$V$18*AF117</f>
        <v>-502.19464300383055</v>
      </c>
      <c r="BV135" s="25">
        <f t="shared" ref="BV135" si="2414">$V$18*AG117</f>
        <v>-508.05407642483118</v>
      </c>
      <c r="BW135" s="25">
        <f t="shared" ref="BW135" si="2415">$V$18*AH117</f>
        <v>-492.96607028156421</v>
      </c>
      <c r="BX135" s="25">
        <f t="shared" ref="BX135" si="2416">$V$18*AI117</f>
        <v>-492.00504404363051</v>
      </c>
      <c r="BY135" s="25">
        <f t="shared" ref="BY135" si="2417">$V$18*AJ117</f>
        <v>-485.80531140298677</v>
      </c>
      <c r="BZ135" s="25">
        <f t="shared" ref="BZ135" si="2418">$V$18*AK117</f>
        <v>-494.47895617426013</v>
      </c>
      <c r="CA135" s="25">
        <f t="shared" ref="CA135" si="2419">$V$18*AL117</f>
        <v>-487.21508141033542</v>
      </c>
      <c r="CB135" s="25">
        <f t="shared" ref="CB135" si="2420">$V$18*AM117</f>
        <v>-505.52767686118892</v>
      </c>
      <c r="CC135" s="25">
        <f t="shared" ref="CC135" si="2421">$V$18*AN117</f>
        <v>-520.18028804701487</v>
      </c>
      <c r="CD135" s="25">
        <f t="shared" ref="CD135" si="2422">$V$18*AO117</f>
        <v>-622.31771380562088</v>
      </c>
      <c r="CE135" s="25">
        <f t="shared" ref="CE135" si="2423">$V$18*AP117</f>
        <v>-627.2908485535736</v>
      </c>
      <c r="CF135" s="17"/>
      <c r="CG135" s="25">
        <f>$W$18*AE118</f>
        <v>790.64440992788684</v>
      </c>
      <c r="CH135" s="25">
        <f t="shared" ref="CH135" si="2424">$W$18*AF118</f>
        <v>873.25552470334969</v>
      </c>
      <c r="CI135" s="25">
        <f t="shared" ref="CI135" si="2425">$W$18*AG118</f>
        <v>903.09138815229312</v>
      </c>
      <c r="CJ135" s="25">
        <f t="shared" ref="CJ135" si="2426">$W$18*AH118</f>
        <v>876.57093931932138</v>
      </c>
      <c r="CK135" s="25">
        <f t="shared" ref="CK135" si="2427">$W$18*AI118</f>
        <v>897.98513702367075</v>
      </c>
      <c r="CL135" s="25">
        <f t="shared" ref="CL135" si="2428">$W$18*AJ118</f>
        <v>870.10821912248559</v>
      </c>
      <c r="CM135" s="25">
        <f t="shared" ref="CM135" si="2429">$W$18*AK118</f>
        <v>890.22390974153188</v>
      </c>
      <c r="CN135" s="25">
        <f t="shared" ref="CN135" si="2430">$W$18*AL118</f>
        <v>887.43294044105869</v>
      </c>
      <c r="CO135" s="25">
        <f t="shared" ref="CO135" si="2431">$W$18*AM118</f>
        <v>910.11522201022547</v>
      </c>
      <c r="CP135" s="25">
        <f t="shared" ref="CP135" si="2432">$W$18*AN118</f>
        <v>1031.0008504322057</v>
      </c>
      <c r="CQ135" s="25">
        <f t="shared" ref="CQ135" si="2433">$W$18*AO118</f>
        <v>1130.0189841273514</v>
      </c>
      <c r="CR135" s="25">
        <f t="shared" ref="CR135" si="2434">$W$18*AP118</f>
        <v>1232.192590189296</v>
      </c>
      <c r="CT135" s="25">
        <f t="shared" ref="CT135" si="2435">$X$18*AE119</f>
        <v>-2842.2195907761825</v>
      </c>
      <c r="CU135" s="25">
        <f t="shared" ref="CU135" si="2436">$X$18*AF119</f>
        <v>-3312.4561689453867</v>
      </c>
      <c r="CV135" s="25">
        <f t="shared" ref="CV135" si="2437">$X$18*AG119</f>
        <v>-3353.4893649499977</v>
      </c>
      <c r="CW135" s="25">
        <f t="shared" ref="CW135" si="2438">$X$18*AH119</f>
        <v>-3293.96937029738</v>
      </c>
      <c r="CX135" s="25">
        <f t="shared" ref="CX135" si="2439">$X$18*AI119</f>
        <v>-3252.2694513216575</v>
      </c>
      <c r="CY135" s="25">
        <f t="shared" ref="CY135" si="2440">$X$18*AJ119</f>
        <v>-3171.2764397249489</v>
      </c>
      <c r="CZ135" s="25">
        <f t="shared" ref="CZ135" si="2441">$X$18*AK119</f>
        <v>-3282.7414970345289</v>
      </c>
      <c r="DA135" s="25">
        <f t="shared" ref="DA135" si="2442">$X$18*AL119</f>
        <v>-3215.938361227863</v>
      </c>
      <c r="DB135" s="25">
        <f t="shared" ref="DB135" si="2443">$X$18*AM119</f>
        <v>-3355.6702836327026</v>
      </c>
      <c r="DC135" s="25">
        <f t="shared" ref="DC135" si="2444">$X$18*AN119</f>
        <v>-2896.1112394921061</v>
      </c>
      <c r="DD135" s="25">
        <f t="shared" ref="DD135" si="2445">$X$18*AO119</f>
        <v>-3930.9215588852126</v>
      </c>
      <c r="DE135" s="25">
        <f t="shared" ref="DE135" si="2446">$X$18*AP119</f>
        <v>-4378.5973011738552</v>
      </c>
      <c r="DF135" s="25"/>
      <c r="DG135" s="25">
        <f>$Y$18*AE120</f>
        <v>-1580.7669685741309</v>
      </c>
      <c r="DH135" s="25">
        <f t="shared" ref="DH135" si="2447">$Y$18*AF120</f>
        <v>-1907.146855410316</v>
      </c>
      <c r="DI135" s="25">
        <f t="shared" ref="DI135" si="2448">$Y$18*AG120</f>
        <v>-1906.3439003728733</v>
      </c>
      <c r="DJ135" s="25">
        <f t="shared" ref="DJ135" si="2449">$Y$18*AH120</f>
        <v>-1827.2909223245836</v>
      </c>
      <c r="DK135" s="25">
        <f t="shared" ref="DK135" si="2450">$Y$18*AI120</f>
        <v>-1842.6381239823461</v>
      </c>
      <c r="DL135" s="25">
        <f t="shared" ref="DL135" si="2451">$Y$18*AJ120</f>
        <v>-1832.6481227425038</v>
      </c>
      <c r="DM135" s="25">
        <f t="shared" ref="DM135" si="2452">$Y$18*AK120</f>
        <v>-1849.3255972611687</v>
      </c>
      <c r="DN135" s="25">
        <f t="shared" ref="DN135" si="2453">$Y$18*AL120</f>
        <v>-1851.5767213190993</v>
      </c>
      <c r="DO135" s="25">
        <f t="shared" ref="DO135" si="2454">$Y$18*AM120</f>
        <v>-1864.1723283320077</v>
      </c>
      <c r="DP135" s="25">
        <f t="shared" ref="DP135" si="2455">$Y$18*AN120</f>
        <v>-1937.4993596993374</v>
      </c>
      <c r="DQ135" s="25">
        <f t="shared" ref="DQ135" si="2456">$Y$18*AO120</f>
        <v>-2303.9413778810249</v>
      </c>
      <c r="DR135" s="25">
        <f t="shared" ref="DR135" si="2457">$Y$18*AP120</f>
        <v>-2466.6936367138633</v>
      </c>
      <c r="DS135" s="25"/>
      <c r="DT135" s="25">
        <f>$Z$18*AE121</f>
        <v>5496.3169655629899</v>
      </c>
      <c r="DU135" s="25">
        <f t="shared" ref="DU135" si="2458">$Z$18*AF121</f>
        <v>6510.7803291858663</v>
      </c>
      <c r="DV135" s="25">
        <f t="shared" ref="DV135" si="2459">$Z$18*AG121</f>
        <v>6345.5318080888792</v>
      </c>
      <c r="DW135" s="25">
        <f t="shared" ref="DW135" si="2460">$Z$18*AH121</f>
        <v>6251.5068201649974</v>
      </c>
      <c r="DX135" s="25">
        <f t="shared" ref="DX135" si="2461">$Z$18*AI121</f>
        <v>6373.6559741514366</v>
      </c>
      <c r="DY135" s="25">
        <f t="shared" ref="DY135" si="2462">$Z$18*AJ121</f>
        <v>6371.9785881808511</v>
      </c>
      <c r="DZ135" s="25">
        <f t="shared" ref="DZ135" si="2463">$Z$18*AK121</f>
        <v>6503.3217553473305</v>
      </c>
      <c r="EA135" s="25">
        <f t="shared" ref="EA135" si="2464">$Z$18*AL121</f>
        <v>6334.5931181334845</v>
      </c>
      <c r="EB135" s="25">
        <f t="shared" ref="EB135" si="2465">$Z$18*AM121</f>
        <v>6563.4010197530542</v>
      </c>
      <c r="EC135" s="25">
        <f t="shared" ref="EC135" si="2466">$Z$18*AN121</f>
        <v>6986.0538796874025</v>
      </c>
      <c r="ED135" s="25">
        <f t="shared" ref="ED135" si="2467">$Z$18*AO121</f>
        <v>8295.4359108453937</v>
      </c>
      <c r="EE135" s="25">
        <f t="shared" ref="EE135" si="2468">$Z$18*AP121</f>
        <v>8624.7400340421173</v>
      </c>
      <c r="EF135" s="25"/>
    </row>
    <row r="136" spans="1:136" x14ac:dyDescent="0.25">
      <c r="A136" s="17"/>
      <c r="B136" s="17"/>
      <c r="C136" s="23">
        <f t="shared" si="1769"/>
        <v>172269.5003796235</v>
      </c>
      <c r="D136" s="23">
        <f t="shared" si="1566"/>
        <v>176920.63900822779</v>
      </c>
      <c r="E136" s="23">
        <f t="shared" si="1567"/>
        <v>179873.80319575459</v>
      </c>
      <c r="F136" s="23">
        <f t="shared" si="1568"/>
        <v>180770.93201533685</v>
      </c>
      <c r="G136" s="23">
        <f t="shared" si="1569"/>
        <v>192462.92619458504</v>
      </c>
      <c r="H136" s="23">
        <f t="shared" si="1570"/>
        <v>185235.60647690645</v>
      </c>
      <c r="I136" s="23">
        <f t="shared" si="1571"/>
        <v>178751.52966618486</v>
      </c>
      <c r="J136" s="23">
        <f t="shared" si="1572"/>
        <v>189294.06946518167</v>
      </c>
      <c r="K136" s="23">
        <f t="shared" si="1573"/>
        <v>183938.98045822303</v>
      </c>
      <c r="L136" s="23">
        <f t="shared" si="1574"/>
        <v>322973.03554876935</v>
      </c>
      <c r="M136" s="23">
        <f t="shared" si="1575"/>
        <v>282388.83949055464</v>
      </c>
      <c r="N136" s="23">
        <f t="shared" si="1576"/>
        <v>278346.57091089227</v>
      </c>
      <c r="O136" s="23"/>
      <c r="P136" s="23"/>
      <c r="Q136" s="23"/>
      <c r="R136" s="17"/>
      <c r="S136" s="23"/>
      <c r="T136" s="120">
        <f>$R$19*AE113</f>
        <v>74861.828096063895</v>
      </c>
      <c r="U136" s="120">
        <f>$R$19*AF113</f>
        <v>85747.333003645006</v>
      </c>
      <c r="V136" s="120">
        <f t="shared" ref="V136" si="2469">$R$19*AG113</f>
        <v>87746.116943255111</v>
      </c>
      <c r="W136" s="120">
        <f t="shared" ref="W136" si="2470">$R$19*AH113</f>
        <v>85140.264509585031</v>
      </c>
      <c r="X136" s="120">
        <f t="shared" ref="X136" si="2471">$R$19*AI113</f>
        <v>87502.960663417456</v>
      </c>
      <c r="Y136" s="120">
        <f t="shared" ref="Y136" si="2472">$R$19*AJ113</f>
        <v>81868.253326225051</v>
      </c>
      <c r="Z136" s="120">
        <f t="shared" ref="Z136" si="2473">$R$19*AK113</f>
        <v>83921.355217011092</v>
      </c>
      <c r="AA136" s="120">
        <f t="shared" ref="AA136" si="2474">$R$19*AL113</f>
        <v>84147.010119057843</v>
      </c>
      <c r="AB136" s="120">
        <f t="shared" ref="AB136" si="2475">$R$19*AM113</f>
        <v>83979.331753667677</v>
      </c>
      <c r="AC136" s="120">
        <f t="shared" ref="AC136" si="2476">$R$19*AN113</f>
        <v>98906.662921406736</v>
      </c>
      <c r="AD136" s="120">
        <f t="shared" ref="AD136" si="2477">$R$19*AO113</f>
        <v>109330.86179330893</v>
      </c>
      <c r="AE136" s="120">
        <f t="shared" ref="AE136" si="2478">$R$19*AP113</f>
        <v>118207.52341864491</v>
      </c>
      <c r="AF136" s="23"/>
      <c r="AG136" s="119">
        <f>$S$19*AE114</f>
        <v>158313.75132500959</v>
      </c>
      <c r="AH136" s="119">
        <f t="shared" ref="AH136" si="2479">$S$19*AF114</f>
        <v>176079.66985274319</v>
      </c>
      <c r="AI136" s="119">
        <f t="shared" ref="AI136" si="2480">$S$19*AG114</f>
        <v>179746.15361504265</v>
      </c>
      <c r="AJ136" s="119">
        <f t="shared" ref="AJ136" si="2481">$S$19*AH114</f>
        <v>176473.26595907132</v>
      </c>
      <c r="AK136" s="119">
        <f t="shared" ref="AK136" si="2482">$S$19*AI114</f>
        <v>175639.04207776135</v>
      </c>
      <c r="AL136" s="119">
        <f t="shared" ref="AL136" si="2483">$S$19*AJ114</f>
        <v>174471.92446707754</v>
      </c>
      <c r="AM136" s="119">
        <f t="shared" ref="AM136" si="2484">$S$19*AK114</f>
        <v>172388.48586609471</v>
      </c>
      <c r="AN136" s="119">
        <f t="shared" ref="AN136" si="2485">$S$19*AL114</f>
        <v>174216.06857789305</v>
      </c>
      <c r="AO136" s="119">
        <f t="shared" ref="AO136" si="2486">$S$19*AM114</f>
        <v>178490.08468925816</v>
      </c>
      <c r="AP136" s="119">
        <f t="shared" ref="AP136" si="2487">$S$19*AN114</f>
        <v>208291.41349097644</v>
      </c>
      <c r="AQ136" s="119">
        <f t="shared" ref="AQ136" si="2488">$S$19*AO114</f>
        <v>230361.15965819746</v>
      </c>
      <c r="AR136" s="119">
        <f t="shared" ref="AR136" si="2489">$S$19*AP114</f>
        <v>246435.05969846697</v>
      </c>
      <c r="AS136" s="23"/>
      <c r="AT136" s="25">
        <f>$T$19*AE115</f>
        <v>158760.69707100277</v>
      </c>
      <c r="AU136" s="25">
        <f t="shared" ref="AU136" si="2490">$T$19*AF115</f>
        <v>179412.75702801999</v>
      </c>
      <c r="AV136" s="25">
        <f t="shared" ref="AV136" si="2491">$T$19*AG115</f>
        <v>178307.22394673989</v>
      </c>
      <c r="AW136" s="25">
        <f t="shared" ref="AW136" si="2492">$T$19*AH115</f>
        <v>179818.98104186755</v>
      </c>
      <c r="AX136" s="25">
        <f t="shared" ref="AX136" si="2493">$T$19*AI115</f>
        <v>181788.84250532827</v>
      </c>
      <c r="AY136" s="25">
        <f t="shared" ref="AY136" si="2494">$T$19*AJ115</f>
        <v>175823.30461299594</v>
      </c>
      <c r="AZ136" s="25">
        <f t="shared" ref="AZ136" si="2495">$T$19*AK115</f>
        <v>178562.6723516644</v>
      </c>
      <c r="BA136" s="25">
        <f t="shared" ref="BA136" si="2496">$T$19*AL115</f>
        <v>181864.31520762897</v>
      </c>
      <c r="BB136" s="25">
        <f t="shared" ref="BB136" si="2497">$T$19*AM115</f>
        <v>182672.55623216814</v>
      </c>
      <c r="BC136" s="25">
        <f t="shared" ref="BC136" si="2498">$T$19*AN115</f>
        <v>204680.11315799723</v>
      </c>
      <c r="BD136" s="25">
        <f t="shared" ref="BD136" si="2499">$T$19*AO115</f>
        <v>237751.93251764448</v>
      </c>
      <c r="BE136" s="25">
        <f t="shared" ref="BE136" si="2500">$T$19*AP115</f>
        <v>251768.03808810713</v>
      </c>
      <c r="BF136" s="127"/>
      <c r="BG136" s="25">
        <f>$U$19*AE116</f>
        <v>3204.1509460905768</v>
      </c>
      <c r="BH136" s="25">
        <f t="shared" ref="BH136" si="2501">$U$19*AF116</f>
        <v>3719.0835050758192</v>
      </c>
      <c r="BI136" s="25">
        <f t="shared" ref="BI136" si="2502">$U$19*AG116</f>
        <v>3805.7759317627042</v>
      </c>
      <c r="BJ136" s="25">
        <f t="shared" ref="BJ136" si="2503">$U$19*AH116</f>
        <v>3647.2783006219643</v>
      </c>
      <c r="BK136" s="25">
        <f t="shared" ref="BK136" si="2504">$U$19*AI116</f>
        <v>3658.8043918556414</v>
      </c>
      <c r="BL136" s="25">
        <f t="shared" ref="BL136" si="2505">$U$19*AJ116</f>
        <v>3572.2378263784744</v>
      </c>
      <c r="BM136" s="25">
        <f t="shared" ref="BM136" si="2506">$U$19*AK116</f>
        <v>3626.5111060728373</v>
      </c>
      <c r="BN136" s="25">
        <f t="shared" ref="BN136" si="2507">$U$19*AL116</f>
        <v>3604.1982899585796</v>
      </c>
      <c r="BO136" s="25">
        <f t="shared" ref="BO136" si="2508">$U$19*AM116</f>
        <v>3709.2758297868563</v>
      </c>
      <c r="BP136" s="25">
        <f t="shared" ref="BP136" si="2509">$U$19*AN116</f>
        <v>3907.3120363830676</v>
      </c>
      <c r="BQ136" s="25">
        <f t="shared" ref="BQ136" si="2510">$U$19*AO116</f>
        <v>4701.8370507457212</v>
      </c>
      <c r="BR136" s="25">
        <f t="shared" ref="BR136" si="2511">$U$19*AP116</f>
        <v>4862.1404452182114</v>
      </c>
      <c r="BS136" s="23"/>
      <c r="BT136" s="25">
        <f>$V$19*AE117</f>
        <v>30188.964796092812</v>
      </c>
      <c r="BU136" s="25">
        <f t="shared" ref="BU136" si="2512">$V$19*AF117</f>
        <v>36106.997786483334</v>
      </c>
      <c r="BV136" s="25">
        <f t="shared" ref="BV136" si="2513">$V$19*AG117</f>
        <v>36528.281749802118</v>
      </c>
      <c r="BW136" s="25">
        <f t="shared" ref="BW136" si="2514">$V$19*AH117</f>
        <v>35443.478054647545</v>
      </c>
      <c r="BX136" s="25">
        <f t="shared" ref="BX136" si="2515">$V$19*AI117</f>
        <v>35374.381793408531</v>
      </c>
      <c r="BY136" s="25">
        <f t="shared" ref="BY136" si="2516">$V$19*AJ117</f>
        <v>34928.630856294687</v>
      </c>
      <c r="BZ136" s="25">
        <f t="shared" ref="BZ136" si="2517">$V$19*AK117</f>
        <v>35552.252149193904</v>
      </c>
      <c r="CA136" s="25">
        <f t="shared" ref="CA136" si="2518">$V$19*AL117</f>
        <v>35029.991082342342</v>
      </c>
      <c r="CB136" s="25">
        <f t="shared" ref="CB136" si="2519">$V$19*AM117</f>
        <v>36346.637630887242</v>
      </c>
      <c r="CC136" s="25">
        <f t="shared" ref="CC136" si="2520">$V$19*AN117</f>
        <v>37400.137119627871</v>
      </c>
      <c r="CD136" s="25">
        <f t="shared" ref="CD136" si="2521">$V$19*AO117</f>
        <v>44743.655926846535</v>
      </c>
      <c r="CE136" s="25">
        <f t="shared" ref="CE136" si="2522">$V$19*AP117</f>
        <v>45101.216422239639</v>
      </c>
      <c r="CF136" s="17"/>
      <c r="CG136" s="25">
        <f>$W$19*AE118</f>
        <v>111513.16096813598</v>
      </c>
      <c r="CH136" s="25">
        <f t="shared" ref="CH136" si="2523">$W$19*AF118</f>
        <v>123164.7029559603</v>
      </c>
      <c r="CI136" s="25">
        <f t="shared" ref="CI136" si="2524">$W$19*AG118</f>
        <v>127372.77854800654</v>
      </c>
      <c r="CJ136" s="25">
        <f t="shared" ref="CJ136" si="2525">$W$19*AH118</f>
        <v>123632.31185713582</v>
      </c>
      <c r="CK136" s="25">
        <f t="shared" ref="CK136" si="2526">$W$19*AI118</f>
        <v>126652.58853983114</v>
      </c>
      <c r="CL136" s="25">
        <f t="shared" ref="CL136" si="2527">$W$19*AJ118</f>
        <v>122720.8042962748</v>
      </c>
      <c r="CM136" s="25">
        <f t="shared" ref="CM136" si="2528">$W$19*AK118</f>
        <v>125557.93843372038</v>
      </c>
      <c r="CN136" s="25">
        <f t="shared" ref="CN136" si="2529">$W$19*AL118</f>
        <v>125164.29774651288</v>
      </c>
      <c r="CO136" s="25">
        <f t="shared" ref="CO136" si="2530">$W$19*AM118</f>
        <v>128363.42605752918</v>
      </c>
      <c r="CP136" s="25">
        <f t="shared" ref="CP136" si="2531">$W$19*AN118</f>
        <v>145413.23804846458</v>
      </c>
      <c r="CQ136" s="25">
        <f t="shared" ref="CQ136" si="2532">$W$19*AO118</f>
        <v>159378.83995858027</v>
      </c>
      <c r="CR136" s="25">
        <f t="shared" ref="CR136" si="2533">$W$19*AP118</f>
        <v>173789.49237882535</v>
      </c>
      <c r="CT136" s="25">
        <f t="shared" ref="CT136" si="2534">$X$19*AE119</f>
        <v>-333195.85080334049</v>
      </c>
      <c r="CU136" s="25">
        <f t="shared" ref="CU136" si="2535">$X$19*AF119</f>
        <v>-388322.08990548941</v>
      </c>
      <c r="CV136" s="25">
        <f t="shared" ref="CV136" si="2536">$X$19*AG119</f>
        <v>-393132.44681749801</v>
      </c>
      <c r="CW136" s="25">
        <f t="shared" ref="CW136" si="2537">$X$19*AH119</f>
        <v>-386154.86657617916</v>
      </c>
      <c r="CX136" s="25">
        <f t="shared" ref="CX136" si="2538">$X$19*AI119</f>
        <v>-381266.34915597807</v>
      </c>
      <c r="CY136" s="25">
        <f t="shared" ref="CY136" si="2539">$X$19*AJ119</f>
        <v>-371771.46864228754</v>
      </c>
      <c r="CZ136" s="25">
        <f t="shared" ref="CZ136" si="2540">$X$19*AK119</f>
        <v>-384838.61332232482</v>
      </c>
      <c r="DA136" s="25">
        <f t="shared" ref="DA136" si="2541">$X$19*AL119</f>
        <v>-377007.22417010437</v>
      </c>
      <c r="DB136" s="25">
        <f t="shared" ref="DB136" si="2542">$X$19*AM119</f>
        <v>-393388.11779322947</v>
      </c>
      <c r="DC136" s="25">
        <f t="shared" ref="DC136" si="2543">$X$19*AN119</f>
        <v>-339513.61520246393</v>
      </c>
      <c r="DD136" s="25">
        <f t="shared" ref="DD136" si="2544">$X$19*AO119</f>
        <v>-460825.32029000175</v>
      </c>
      <c r="DE136" s="25">
        <f t="shared" ref="DE136" si="2545">$X$19*AP119</f>
        <v>-513306.73316885188</v>
      </c>
      <c r="DF136" s="25"/>
      <c r="DG136" s="25">
        <f>$Y$19*AE120</f>
        <v>-83080.173417315556</v>
      </c>
      <c r="DH136" s="25">
        <f t="shared" ref="DH136" si="2546">$Y$19*AF120</f>
        <v>-100233.68063079985</v>
      </c>
      <c r="DI136" s="25">
        <f t="shared" ref="DI136" si="2547">$Y$19*AG120</f>
        <v>-100191.47982253195</v>
      </c>
      <c r="DJ136" s="25">
        <f t="shared" ref="DJ136" si="2548">$Y$19*AH120</f>
        <v>-96036.702264565058</v>
      </c>
      <c r="DK136" s="25">
        <f t="shared" ref="DK136" si="2549">$Y$19*AI120</f>
        <v>-96843.303237729066</v>
      </c>
      <c r="DL136" s="25">
        <f t="shared" ref="DL136" si="2550">$Y$19*AJ120</f>
        <v>-96318.259982179559</v>
      </c>
      <c r="DM136" s="25">
        <f t="shared" ref="DM136" si="2551">$Y$19*AK120</f>
        <v>-97194.77594102663</v>
      </c>
      <c r="DN136" s="25">
        <f t="shared" ref="DN136" si="2552">$Y$19*AL120</f>
        <v>-97313.087988807762</v>
      </c>
      <c r="DO136" s="25">
        <f t="shared" ref="DO136" si="2553">$Y$19*AM120</f>
        <v>-97975.073743654779</v>
      </c>
      <c r="DP136" s="25">
        <f t="shared" ref="DP136" si="2554">$Y$19*AN120</f>
        <v>-101828.91343241661</v>
      </c>
      <c r="DQ136" s="25">
        <f t="shared" ref="DQ136" si="2555">$Y$19*AO120</f>
        <v>-121087.96111190256</v>
      </c>
      <c r="DR136" s="25">
        <f t="shared" ref="DR136" si="2556">$Y$19*AP120</f>
        <v>-129641.71138420778</v>
      </c>
      <c r="DS136" s="25"/>
      <c r="DT136" s="25">
        <f>$Z$19*AE121</f>
        <v>51702.971397883994</v>
      </c>
      <c r="DU136" s="25">
        <f t="shared" ref="DU136" si="2557">$Z$19*AF121</f>
        <v>61245.865412589388</v>
      </c>
      <c r="DV136" s="25">
        <f t="shared" ref="DV136" si="2558">$Z$19*AG121</f>
        <v>59691.399101175521</v>
      </c>
      <c r="DW136" s="25">
        <f t="shared" ref="DW136" si="2559">$Z$19*AH121</f>
        <v>58806.921133151911</v>
      </c>
      <c r="DX136" s="25">
        <f t="shared" ref="DX136" si="2560">$Z$19*AI121</f>
        <v>59955.958616689706</v>
      </c>
      <c r="DY136" s="25">
        <f t="shared" ref="DY136" si="2561">$Z$19*AJ121</f>
        <v>59940.179716127066</v>
      </c>
      <c r="DZ136" s="25">
        <f t="shared" ref="DZ136" si="2562">$Z$19*AK121</f>
        <v>61175.703805779049</v>
      </c>
      <c r="EA136" s="25">
        <f t="shared" ref="EA136" si="2563">$Z$19*AL121</f>
        <v>59588.500600700092</v>
      </c>
      <c r="EB136" s="25">
        <f t="shared" ref="EB136" si="2564">$Z$19*AM121</f>
        <v>61740.859801810089</v>
      </c>
      <c r="EC136" s="25">
        <f t="shared" ref="EC136" si="2565">$Z$19*AN121</f>
        <v>65716.687408794023</v>
      </c>
      <c r="ED136" s="25">
        <f t="shared" ref="ED136" si="2566">$Z$19*AO121</f>
        <v>78033.833987135586</v>
      </c>
      <c r="EE136" s="25">
        <f t="shared" ref="EE136" si="2567">$Z$19*AP121</f>
        <v>81131.545012449686</v>
      </c>
      <c r="EF136" s="25"/>
    </row>
    <row r="137" spans="1:136" x14ac:dyDescent="0.25">
      <c r="A137" s="17"/>
      <c r="B137" s="17"/>
      <c r="C137" s="23">
        <f t="shared" si="1769"/>
        <v>19047.167765860249</v>
      </c>
      <c r="D137" s="23">
        <f t="shared" si="1566"/>
        <v>13439.332134178741</v>
      </c>
      <c r="E137" s="23">
        <f t="shared" si="1567"/>
        <v>13577.858078029534</v>
      </c>
      <c r="F137" s="23">
        <f t="shared" si="1568"/>
        <v>16645.626809245441</v>
      </c>
      <c r="G137" s="23">
        <f t="shared" si="1569"/>
        <v>18526.416987148132</v>
      </c>
      <c r="H137" s="23">
        <f t="shared" si="1570"/>
        <v>18110.310919907741</v>
      </c>
      <c r="I137" s="23">
        <f t="shared" si="1571"/>
        <v>15662.220172500409</v>
      </c>
      <c r="J137" s="23">
        <f t="shared" si="1572"/>
        <v>18544.758853792617</v>
      </c>
      <c r="K137" s="23">
        <f t="shared" si="1573"/>
        <v>17536.04559210944</v>
      </c>
      <c r="L137" s="23">
        <f t="shared" si="1574"/>
        <v>49487.733768187922</v>
      </c>
      <c r="M137" s="23">
        <f t="shared" si="1575"/>
        <v>34014.804066844998</v>
      </c>
      <c r="N137" s="23">
        <f t="shared" si="1576"/>
        <v>33512.49252924246</v>
      </c>
      <c r="O137" s="23"/>
      <c r="P137" s="23"/>
      <c r="Q137" s="23"/>
      <c r="R137" s="17"/>
      <c r="S137" s="23"/>
      <c r="T137" s="120">
        <f>$R$20*AE113</f>
        <v>-372.37932144491464</v>
      </c>
      <c r="U137" s="120">
        <f>$R$20*AF113</f>
        <v>-426.52623495427719</v>
      </c>
      <c r="V137" s="120">
        <f t="shared" ref="V137" si="2568">$R$20*AG113</f>
        <v>-436.4686291767627</v>
      </c>
      <c r="W137" s="120">
        <f t="shared" ref="W137" si="2569">$R$20*AH113</f>
        <v>-423.50654174562948</v>
      </c>
      <c r="X137" s="120">
        <f t="shared" ref="X137" si="2570">$R$20*AI113</f>
        <v>-435.25911596029636</v>
      </c>
      <c r="Y137" s="120">
        <f t="shared" ref="Y137" si="2571">$R$20*AJ113</f>
        <v>-407.23083308064395</v>
      </c>
      <c r="Z137" s="120">
        <f t="shared" ref="Z137" si="2572">$R$20*AK113</f>
        <v>-417.44341682849364</v>
      </c>
      <c r="AA137" s="120">
        <f t="shared" ref="AA137" si="2573">$R$20*AL113</f>
        <v>-418.56587431372975</v>
      </c>
      <c r="AB137" s="120">
        <f t="shared" ref="AB137" si="2574">$R$20*AM113</f>
        <v>-417.73180496873783</v>
      </c>
      <c r="AC137" s="120">
        <f t="shared" ref="AC137" si="2575">$R$20*AN113</f>
        <v>-491.98365791698905</v>
      </c>
      <c r="AD137" s="120">
        <f t="shared" ref="AD137" si="2576">$R$20*AO113</f>
        <v>-543.8359329849269</v>
      </c>
      <c r="AE137" s="120">
        <f t="shared" ref="AE137" si="2577">$R$20*AP113</f>
        <v>-587.99041487250611</v>
      </c>
      <c r="AF137" s="23"/>
      <c r="AG137" s="119">
        <f>$S$20*AE114</f>
        <v>66910.448935105625</v>
      </c>
      <c r="AH137" s="119">
        <f t="shared" ref="AH137" si="2578">$S$20*AF114</f>
        <v>74419.118109363117</v>
      </c>
      <c r="AI137" s="119">
        <f t="shared" ref="AI137" si="2579">$S$20*AG114</f>
        <v>75968.73759911352</v>
      </c>
      <c r="AJ137" s="119">
        <f t="shared" ref="AJ137" si="2580">$S$20*AH114</f>
        <v>74585.46937040714</v>
      </c>
      <c r="AK137" s="119">
        <f t="shared" ref="AK137" si="2581">$S$20*AI114</f>
        <v>74232.889168474809</v>
      </c>
      <c r="AL137" s="119">
        <f t="shared" ref="AL137" si="2582">$S$20*AJ114</f>
        <v>73739.613236110585</v>
      </c>
      <c r="AM137" s="119">
        <f t="shared" ref="AM137" si="2583">$S$20*AK114</f>
        <v>72859.05920366713</v>
      </c>
      <c r="AN137" s="119">
        <f t="shared" ref="AN137" si="2584">$S$20*AL114</f>
        <v>73631.477131288717</v>
      </c>
      <c r="AO137" s="119">
        <f t="shared" ref="AO137" si="2585">$S$20*AM114</f>
        <v>75437.86687553917</v>
      </c>
      <c r="AP137" s="119">
        <f t="shared" ref="AP137" si="2586">$S$20*AN114</f>
        <v>88033.236970029873</v>
      </c>
      <c r="AQ137" s="119">
        <f t="shared" ref="AQ137" si="2587">$S$20*AO114</f>
        <v>97360.89556931988</v>
      </c>
      <c r="AR137" s="119">
        <f t="shared" ref="AR137" si="2588">$S$20*AP114</f>
        <v>104154.44230061094</v>
      </c>
      <c r="AS137" s="23"/>
      <c r="AT137" s="25">
        <f>$T$20*AE115</f>
        <v>48973.944012991866</v>
      </c>
      <c r="AU137" s="25">
        <f t="shared" ref="AU137" si="2589">$T$20*AF115</f>
        <v>55344.619165895587</v>
      </c>
      <c r="AV137" s="25">
        <f t="shared" ref="AV137" si="2590">$T$20*AG115</f>
        <v>55003.58819144158</v>
      </c>
      <c r="AW137" s="25">
        <f t="shared" ref="AW137" si="2591">$T$20*AH115</f>
        <v>55469.92972750144</v>
      </c>
      <c r="AX137" s="25">
        <f t="shared" ref="AX137" si="2592">$T$20*AI115</f>
        <v>56077.585695286281</v>
      </c>
      <c r="AY137" s="25">
        <f t="shared" ref="AY137" si="2593">$T$20*AJ115</f>
        <v>54237.357451542775</v>
      </c>
      <c r="AZ137" s="25">
        <f t="shared" ref="AZ137" si="2594">$T$20*AK115</f>
        <v>55082.388021070612</v>
      </c>
      <c r="BA137" s="25">
        <f t="shared" ref="BA137" si="2595">$T$20*AL115</f>
        <v>56100.867250262891</v>
      </c>
      <c r="BB137" s="25">
        <f t="shared" ref="BB137" si="2596">$T$20*AM115</f>
        <v>56350.190611869708</v>
      </c>
      <c r="BC137" s="25">
        <f t="shared" ref="BC137" si="2597">$T$20*AN115</f>
        <v>63139.004724132392</v>
      </c>
      <c r="BD137" s="25">
        <f t="shared" ref="BD137" si="2598">$T$20*AO115</f>
        <v>73340.883776117058</v>
      </c>
      <c r="BE137" s="25">
        <f t="shared" ref="BE137" si="2599">$T$20*AP115</f>
        <v>77664.52295226045</v>
      </c>
      <c r="BF137" s="127"/>
      <c r="BG137" s="25">
        <f>$U$20*AE116</f>
        <v>-32708.380609344131</v>
      </c>
      <c r="BH137" s="25">
        <f t="shared" ref="BH137" si="2600">$U$20*AF116</f>
        <v>-37964.877700401194</v>
      </c>
      <c r="BI137" s="25">
        <f t="shared" ref="BI137" si="2601">$U$20*AG116</f>
        <v>-38849.845024266513</v>
      </c>
      <c r="BJ137" s="25">
        <f t="shared" ref="BJ137" si="2602">$U$20*AH116</f>
        <v>-37231.881035598606</v>
      </c>
      <c r="BK137" s="25">
        <f t="shared" ref="BK137" si="2603">$U$20*AI116</f>
        <v>-37349.540841691422</v>
      </c>
      <c r="BL137" s="25">
        <f t="shared" ref="BL137" si="2604">$U$20*AJ116</f>
        <v>-36465.858325071669</v>
      </c>
      <c r="BM137" s="25">
        <f t="shared" ref="BM137" si="2605">$U$20*AK116</f>
        <v>-37019.886870863658</v>
      </c>
      <c r="BN137" s="25">
        <f t="shared" ref="BN137" si="2606">$U$20*AL116</f>
        <v>-36792.114804500212</v>
      </c>
      <c r="BO137" s="25">
        <f t="shared" ref="BO137" si="2607">$U$20*AM116</f>
        <v>-37864.759702953022</v>
      </c>
      <c r="BP137" s="25">
        <f t="shared" ref="BP137" si="2608">$U$20*AN116</f>
        <v>-39886.338501443395</v>
      </c>
      <c r="BQ137" s="25">
        <f t="shared" ref="BQ137" si="2609">$U$20*AO116</f>
        <v>-47996.950957178691</v>
      </c>
      <c r="BR137" s="25">
        <f t="shared" ref="BR137" si="2610">$U$20*AP116</f>
        <v>-49633.348407733705</v>
      </c>
      <c r="BS137" s="23"/>
      <c r="BT137" s="25">
        <f>$V$20*AE117</f>
        <v>-360.72148619165631</v>
      </c>
      <c r="BU137" s="25">
        <f t="shared" ref="BU137" si="2611">$V$20*AF117</f>
        <v>-431.43479716617543</v>
      </c>
      <c r="BV137" s="25">
        <f t="shared" ref="BV137" si="2612">$V$20*AG117</f>
        <v>-436.4686291767627</v>
      </c>
      <c r="BW137" s="25">
        <f t="shared" ref="BW137" si="2613">$V$20*AH117</f>
        <v>-423.50654174562948</v>
      </c>
      <c r="BX137" s="25">
        <f t="shared" ref="BX137" si="2614">$V$20*AI117</f>
        <v>-422.68092529230711</v>
      </c>
      <c r="BY137" s="25">
        <f t="shared" ref="BY137" si="2615">$V$20*AJ117</f>
        <v>-417.35474264268407</v>
      </c>
      <c r="BZ137" s="25">
        <f t="shared" ref="BZ137" si="2616">$V$20*AK117</f>
        <v>-424.806260146341</v>
      </c>
      <c r="CA137" s="25">
        <f t="shared" ref="CA137" si="2617">$V$20*AL117</f>
        <v>-418.56587431372975</v>
      </c>
      <c r="CB137" s="25">
        <f t="shared" ref="CB137" si="2618">$V$20*AM117</f>
        <v>-434.2982024338944</v>
      </c>
      <c r="CC137" s="25">
        <f t="shared" ref="CC137" si="2619">$V$20*AN117</f>
        <v>-446.88624259517394</v>
      </c>
      <c r="CD137" s="25">
        <f t="shared" ref="CD137" si="2620">$V$20*AO117</f>
        <v>-534.63237883761769</v>
      </c>
      <c r="CE137" s="25">
        <f t="shared" ref="CE137" si="2621">$V$20*AP117</f>
        <v>-538.90479275352368</v>
      </c>
      <c r="CF137" s="17"/>
      <c r="CG137" s="25">
        <f>$W$20*AE118</f>
        <v>32827.621966454302</v>
      </c>
      <c r="CH137" s="25">
        <f t="shared" ref="CH137" si="2622">$W$20*AF118</f>
        <v>36257.642354916432</v>
      </c>
      <c r="CI137" s="25">
        <f t="shared" ref="CI137" si="2623">$W$20*AG118</f>
        <v>37496.429898401373</v>
      </c>
      <c r="CJ137" s="25">
        <f t="shared" ref="CJ137" si="2624">$W$20*AH118</f>
        <v>36395.298646807627</v>
      </c>
      <c r="CK137" s="25">
        <f t="shared" ref="CK137" si="2625">$W$20*AI118</f>
        <v>37284.417924862617</v>
      </c>
      <c r="CL137" s="25">
        <f t="shared" ref="CL137" si="2626">$W$20*AJ118</f>
        <v>36126.965964210096</v>
      </c>
      <c r="CM137" s="25">
        <f t="shared" ref="CM137" si="2627">$W$20*AK118</f>
        <v>36962.171119580045</v>
      </c>
      <c r="CN137" s="25">
        <f t="shared" ref="CN137" si="2628">$W$20*AL118</f>
        <v>36846.289841010999</v>
      </c>
      <c r="CO137" s="25">
        <f t="shared" ref="CO137" si="2629">$W$20*AM118</f>
        <v>37788.060067094295</v>
      </c>
      <c r="CP137" s="25">
        <f t="shared" ref="CP137" si="2630">$W$20*AN118</f>
        <v>42807.241460378253</v>
      </c>
      <c r="CQ137" s="25">
        <f t="shared" ref="CQ137" si="2631">$W$20*AO118</f>
        <v>46918.482645356147</v>
      </c>
      <c r="CR137" s="25">
        <f t="shared" ref="CR137" si="2632">$W$20*AP118</f>
        <v>51160.739306674812</v>
      </c>
      <c r="CT137" s="25">
        <f t="shared" ref="CT137" si="2633">$X$20*AE119</f>
        <v>-65483.744740561197</v>
      </c>
      <c r="CU137" s="25">
        <f t="shared" ref="CU137" si="2634">$X$20*AF119</f>
        <v>-76317.830942921762</v>
      </c>
      <c r="CV137" s="25">
        <f t="shared" ref="CV137" si="2635">$X$20*AG119</f>
        <v>-77263.221419356254</v>
      </c>
      <c r="CW137" s="25">
        <f t="shared" ref="CW137" si="2636">$X$20*AH119</f>
        <v>-75891.901571502007</v>
      </c>
      <c r="CX137" s="25">
        <f t="shared" ref="CX137" si="2637">$X$20*AI119</f>
        <v>-74931.150031131896</v>
      </c>
      <c r="CY137" s="25">
        <f t="shared" ref="CY137" si="2638">$X$20*AJ119</f>
        <v>-73065.099387339171</v>
      </c>
      <c r="CZ137" s="25">
        <f t="shared" ref="CZ137" si="2639">$X$20*AK119</f>
        <v>-75633.215300705066</v>
      </c>
      <c r="DA137" s="25">
        <f t="shared" ref="DA137" si="2640">$X$20*AL119</f>
        <v>-74094.094429386983</v>
      </c>
      <c r="DB137" s="25">
        <f t="shared" ref="DB137" si="2641">$X$20*AM119</f>
        <v>-77313.469022596226</v>
      </c>
      <c r="DC137" s="25">
        <f t="shared" ref="DC137" si="2642">$X$20*AN119</f>
        <v>-66725.389467666115</v>
      </c>
      <c r="DD137" s="25">
        <f t="shared" ref="DD137" si="2643">$X$20*AO119</f>
        <v>-90567.057096004195</v>
      </c>
      <c r="DE137" s="25">
        <f t="shared" ref="DE137" si="2644">$X$20*AP119</f>
        <v>-100881.34953481077</v>
      </c>
      <c r="DF137" s="25"/>
      <c r="DG137" s="25">
        <f>$Y$20*AE120</f>
        <v>-46949.805886872629</v>
      </c>
      <c r="DH137" s="25">
        <f t="shared" ref="DH137" si="2645">$Y$20*AF120</f>
        <v>-56643.500553430771</v>
      </c>
      <c r="DI137" s="25">
        <f t="shared" ref="DI137" si="2646">$Y$20*AG120</f>
        <v>-56619.652267191705</v>
      </c>
      <c r="DJ137" s="25">
        <f t="shared" ref="DJ137" si="2647">$Y$20*AH120</f>
        <v>-54271.727463642557</v>
      </c>
      <c r="DK137" s="25">
        <f t="shared" ref="DK137" si="2648">$Y$20*AI120</f>
        <v>-54727.549322944549</v>
      </c>
      <c r="DL137" s="25">
        <f t="shared" ref="DL137" si="2649">$Y$20*AJ120</f>
        <v>-54430.83979627517</v>
      </c>
      <c r="DM137" s="25">
        <f t="shared" ref="DM137" si="2650">$Y$20*AK120</f>
        <v>-54926.171623736664</v>
      </c>
      <c r="DN137" s="25">
        <f t="shared" ref="DN137" si="2651">$Y$20*AL120</f>
        <v>-54993.031470664282</v>
      </c>
      <c r="DO137" s="25">
        <f t="shared" ref="DO137" si="2652">$Y$20*AM120</f>
        <v>-55367.129181484241</v>
      </c>
      <c r="DP137" s="25">
        <f t="shared" ref="DP137" si="2653">$Y$20*AN120</f>
        <v>-57544.989648838324</v>
      </c>
      <c r="DQ137" s="25">
        <f t="shared" ref="DQ137" si="2654">$Y$20*AO120</f>
        <v>-68428.555642086911</v>
      </c>
      <c r="DR137" s="25">
        <f t="shared" ref="DR137" si="2655">$Y$20*AP120</f>
        <v>-73262.403458849076</v>
      </c>
      <c r="DS137" s="25"/>
      <c r="DT137" s="25">
        <f>$Z$20*AE121</f>
        <v>16210.184895722972</v>
      </c>
      <c r="DU137" s="25">
        <f t="shared" ref="DU137" si="2656">$Z$20*AF121</f>
        <v>19202.122732877793</v>
      </c>
      <c r="DV137" s="25">
        <f t="shared" ref="DV137" si="2657">$Z$20*AG121</f>
        <v>18714.758358241048</v>
      </c>
      <c r="DW137" s="25">
        <f t="shared" ref="DW137" si="2658">$Z$20*AH121</f>
        <v>18437.452218763676</v>
      </c>
      <c r="DX137" s="25">
        <f t="shared" ref="DX137" si="2659">$Z$20*AI121</f>
        <v>18797.7044355449</v>
      </c>
      <c r="DY137" s="25">
        <f t="shared" ref="DY137" si="2660">$Z$20*AJ121</f>
        <v>18792.757352453616</v>
      </c>
      <c r="DZ137" s="25">
        <f t="shared" ref="DZ137" si="2661">$Z$20*AK121</f>
        <v>19180.125300462849</v>
      </c>
      <c r="EA137" s="25">
        <f t="shared" ref="EA137" si="2662">$Z$20*AL121</f>
        <v>18682.497084408966</v>
      </c>
      <c r="EB137" s="25">
        <f t="shared" ref="EB137" si="2663">$Z$20*AM121</f>
        <v>19357.315952042394</v>
      </c>
      <c r="EC137" s="25">
        <f t="shared" ref="EC137" si="2664">$Z$20*AN121</f>
        <v>20603.838132107405</v>
      </c>
      <c r="ED137" s="25">
        <f t="shared" ref="ED137" si="2665">$Z$20*AO121</f>
        <v>24465.574083144253</v>
      </c>
      <c r="EE137" s="25">
        <f t="shared" ref="EE137" si="2666">$Z$20*AP121</f>
        <v>25436.784578715811</v>
      </c>
      <c r="EF137" s="25"/>
    </row>
    <row r="138" spans="1:136" x14ac:dyDescent="0.25">
      <c r="A138" s="17"/>
      <c r="B138" s="17"/>
      <c r="C138" s="23">
        <f t="shared" si="1769"/>
        <v>15232.170939764248</v>
      </c>
      <c r="D138" s="23">
        <f t="shared" si="1566"/>
        <v>9508.0013915595409</v>
      </c>
      <c r="E138" s="23">
        <f t="shared" si="1567"/>
        <v>8059.1671733588664</v>
      </c>
      <c r="F138" s="23">
        <f t="shared" si="1568"/>
        <v>11344.757358083094</v>
      </c>
      <c r="G138" s="23">
        <f t="shared" si="1569"/>
        <v>13220.439408070277</v>
      </c>
      <c r="H138" s="23">
        <f t="shared" si="1570"/>
        <v>13715.828355018712</v>
      </c>
      <c r="I138" s="23">
        <f t="shared" si="1571"/>
        <v>11954.322556851075</v>
      </c>
      <c r="J138" s="23">
        <f t="shared" si="1572"/>
        <v>13904.37588629777</v>
      </c>
      <c r="K138" s="23">
        <f t="shared" si="1573"/>
        <v>13357.380654921304</v>
      </c>
      <c r="L138" s="23">
        <f t="shared" si="1574"/>
        <v>36228.379386181361</v>
      </c>
      <c r="M138" s="23">
        <f t="shared" si="1575"/>
        <v>27159.849986149718</v>
      </c>
      <c r="N138" s="23">
        <f t="shared" si="1576"/>
        <v>29640.433223367683</v>
      </c>
      <c r="O138" s="23"/>
      <c r="P138" s="23"/>
      <c r="Q138" s="23"/>
      <c r="R138" s="17"/>
      <c r="S138" s="23"/>
      <c r="T138" s="120">
        <f>$R$21*AE113</f>
        <v>-18668.882577723332</v>
      </c>
      <c r="U138" s="120">
        <f t="shared" ref="U138" si="2667">$R$21*AF113</f>
        <v>-21383.486509891369</v>
      </c>
      <c r="V138" s="120">
        <f t="shared" ref="V138" si="2668">$R$21*AG113</f>
        <v>-21881.938973795099</v>
      </c>
      <c r="W138" s="120">
        <f t="shared" ref="W138" si="2669">$R$21*AH113</f>
        <v>-21232.097067227776</v>
      </c>
      <c r="X138" s="120">
        <f t="shared" ref="X138" si="2670">$R$21*AI113</f>
        <v>-21821.301180786621</v>
      </c>
      <c r="Y138" s="120">
        <f t="shared" ref="Y138" si="2671">$R$21*AJ113</f>
        <v>-20416.129916428836</v>
      </c>
      <c r="Z138" s="120">
        <f t="shared" ref="Z138" si="2672">$R$21*AK113</f>
        <v>-20928.128074822751</v>
      </c>
      <c r="AA138" s="120">
        <f t="shared" ref="AA138" si="2673">$R$21*AL113</f>
        <v>-20984.4014116693</v>
      </c>
      <c r="AB138" s="120">
        <f t="shared" ref="AB138" si="2674">$R$21*AM113</f>
        <v>-20942.586139535197</v>
      </c>
      <c r="AC138" s="120">
        <f t="shared" ref="AC138" si="2675">$R$21*AN113</f>
        <v>-24665.132059890064</v>
      </c>
      <c r="AD138" s="120">
        <f t="shared" ref="AD138" si="2676">$R$21*AO113</f>
        <v>-27264.696479511953</v>
      </c>
      <c r="AE138" s="120">
        <f t="shared" ref="AE138" si="2677">$R$21*AP113</f>
        <v>-29478.339370424652</v>
      </c>
      <c r="AF138" s="23"/>
      <c r="AG138" s="119">
        <f>$S$21*AE114</f>
        <v>50309.44728015671</v>
      </c>
      <c r="AH138" s="119">
        <f t="shared" ref="AH138" si="2678">$S$21*AF114</f>
        <v>55955.157359502016</v>
      </c>
      <c r="AI138" s="119">
        <f t="shared" ref="AI138" si="2679">$S$21*AG114</f>
        <v>57120.304227661756</v>
      </c>
      <c r="AJ138" s="119">
        <f t="shared" ref="AJ138" si="2680">$S$21*AH114</f>
        <v>56080.235581673238</v>
      </c>
      <c r="AK138" s="119">
        <f t="shared" ref="AK138" si="2681">$S$21*AI114</f>
        <v>55815.133264121236</v>
      </c>
      <c r="AL138" s="119">
        <f t="shared" ref="AL138" si="2682">$S$21*AJ114</f>
        <v>55444.242918759533</v>
      </c>
      <c r="AM138" s="119">
        <f t="shared" ref="AM138" si="2683">$S$21*AK114</f>
        <v>54782.161175510293</v>
      </c>
      <c r="AN138" s="119">
        <f t="shared" ref="AN138" si="2684">$S$21*AL114</f>
        <v>55362.936220759431</v>
      </c>
      <c r="AO138" s="119">
        <f t="shared" ref="AO138" si="2685">$S$21*AM114</f>
        <v>56721.146650552313</v>
      </c>
      <c r="AP138" s="119">
        <f t="shared" ref="AP138" si="2686">$S$21*AN114</f>
        <v>66191.507675291738</v>
      </c>
      <c r="AQ138" s="119">
        <f t="shared" ref="AQ138" si="2687">$S$21*AO114</f>
        <v>73204.90178662719</v>
      </c>
      <c r="AR138" s="119">
        <f t="shared" ref="AR138" si="2688">$S$21*AP114</f>
        <v>78312.91685098059</v>
      </c>
      <c r="AS138" s="23"/>
      <c r="AT138" s="25">
        <f>$T$21*AE115</f>
        <v>48883.140984760284</v>
      </c>
      <c r="AU138" s="25">
        <f t="shared" ref="AU138" si="2689">$T$21*AF115</f>
        <v>55242.004211803804</v>
      </c>
      <c r="AV138" s="25">
        <f t="shared" ref="AV138" si="2690">$T$21*AG115</f>
        <v>54901.605545933991</v>
      </c>
      <c r="AW138" s="25">
        <f t="shared" ref="AW138" si="2691">$T$21*AH115</f>
        <v>55367.082433975032</v>
      </c>
      <c r="AX138" s="25">
        <f t="shared" ref="AX138" si="2692">$T$21*AI115</f>
        <v>55973.611741387504</v>
      </c>
      <c r="AY138" s="25">
        <f t="shared" ref="AY138" si="2693">$T$21*AJ115</f>
        <v>54136.795481312809</v>
      </c>
      <c r="AZ138" s="25">
        <f t="shared" ref="AZ138" si="2694">$T$21*AK115</f>
        <v>54980.259272093128</v>
      </c>
      <c r="BA138" s="25">
        <f t="shared" ref="BA138" si="2695">$T$21*AL115</f>
        <v>55996.85012982451</v>
      </c>
      <c r="BB138" s="25">
        <f t="shared" ref="BB138" si="2696">$T$21*AM115</f>
        <v>56245.711218753502</v>
      </c>
      <c r="BC138" s="25">
        <f t="shared" ref="BC138" si="2697">$T$21*AN115</f>
        <v>63021.938129966358</v>
      </c>
      <c r="BD138" s="25">
        <f t="shared" ref="BD138" si="2698">$T$21*AO115</f>
        <v>73204.90178662719</v>
      </c>
      <c r="BE138" s="25">
        <f t="shared" ref="BE138" si="2699">$T$21*AP115</f>
        <v>77520.52446464925</v>
      </c>
      <c r="BF138" s="127"/>
      <c r="BG138" s="25">
        <f>$U$21*AE116</f>
        <v>1939.9986040222936</v>
      </c>
      <c r="BH138" s="25">
        <f>$U$21*AF116</f>
        <v>2251.7718202048368</v>
      </c>
      <c r="BI138" s="25">
        <f t="shared" ref="BI138" si="2700">$U$21*AG116</f>
        <v>2304.2609786688176</v>
      </c>
      <c r="BJ138" s="25">
        <f t="shared" ref="BJ138" si="2701">$U$21*AH116</f>
        <v>2208.2963414443939</v>
      </c>
      <c r="BK138" s="25">
        <f t="shared" ref="BK138" si="2702">$U$21*AI116</f>
        <v>2215.2749767457208</v>
      </c>
      <c r="BL138" s="25">
        <f t="shared" ref="BL138" si="2703">$U$21*AJ116</f>
        <v>2162.8620227350448</v>
      </c>
      <c r="BM138" s="25">
        <f t="shared" ref="BM138" si="2704">$U$21*AK116</f>
        <v>2195.7225491628778</v>
      </c>
      <c r="BN138" s="25">
        <f t="shared" ref="BN138" si="2705">$U$21*AL116</f>
        <v>2182.2129383980414</v>
      </c>
      <c r="BO138" s="25">
        <f t="shared" ref="BO138" si="2706">$U$21*AM116</f>
        <v>2245.8336241930328</v>
      </c>
      <c r="BP138" s="25">
        <f t="shared" ref="BP138" si="2707">$U$21*AN116</f>
        <v>2365.7374523230014</v>
      </c>
      <c r="BQ138" s="25">
        <f t="shared" ref="BQ138" si="2708">$U$21*AO116</f>
        <v>2846.7938833893945</v>
      </c>
      <c r="BR138" s="25">
        <f t="shared" ref="BR138" si="2709">$U$21*AP116</f>
        <v>2943.8518456168322</v>
      </c>
      <c r="BS138" s="23"/>
      <c r="BT138" s="25">
        <f>$V$21*AE117</f>
        <v>-61589.452721164416</v>
      </c>
      <c r="BU138" s="25">
        <f t="shared" ref="BU138" si="2710">$V$21*AF117</f>
        <v>-73663.017201623923</v>
      </c>
      <c r="BV138" s="25">
        <f t="shared" ref="BV138" si="2711">$V$21*AG117</f>
        <v>-74522.49181151067</v>
      </c>
      <c r="BW138" s="25">
        <f t="shared" ref="BW138" si="2712">$V$21*AH117</f>
        <v>-72309.3498125802</v>
      </c>
      <c r="BX138" s="25">
        <f t="shared" ref="BX138" si="2713">$V$21*AI117</f>
        <v>-72168.384365651713</v>
      </c>
      <c r="BY138" s="25">
        <f t="shared" ref="BY138" si="2714">$V$21*AJ117</f>
        <v>-71258.993916120919</v>
      </c>
      <c r="BZ138" s="25">
        <f t="shared" ref="BZ138" si="2715">$V$21*AK117</f>
        <v>-72531.263250109434</v>
      </c>
      <c r="CA138" s="25">
        <f t="shared" ref="CA138" si="2716">$V$21*AL117</f>
        <v>-71465.782088293563</v>
      </c>
      <c r="CB138" s="25">
        <f t="shared" ref="CB138" si="2717">$V$21*AM117</f>
        <v>-74151.913954682896</v>
      </c>
      <c r="CC138" s="25">
        <f t="shared" ref="CC138" si="2718">$V$21*AN117</f>
        <v>-76301.191261533764</v>
      </c>
      <c r="CD138" s="25">
        <f t="shared" ref="CD138" si="2719">$V$21*AO117</f>
        <v>-91282.934008893964</v>
      </c>
      <c r="CE138" s="25">
        <f t="shared" ref="CE138" si="2720">$V$21*AP117</f>
        <v>-92012.404375788421</v>
      </c>
      <c r="CF138" s="17"/>
      <c r="CG138" s="25">
        <f>$W$21*AE118</f>
        <v>26588.055940753275</v>
      </c>
      <c r="CH138" s="25">
        <f t="shared" ref="CH138" si="2721">$W$21*AF118</f>
        <v>29366.130272776103</v>
      </c>
      <c r="CI138" s="25">
        <f t="shared" ref="CI138" si="2722">$W$21*AG118</f>
        <v>30369.460716222271</v>
      </c>
      <c r="CJ138" s="25">
        <f t="shared" ref="CJ138" si="2723">$W$21*AH118</f>
        <v>29477.622149742998</v>
      </c>
      <c r="CK138" s="25">
        <f t="shared" ref="CK138" si="2724">$W$21*AI118</f>
        <v>30197.745987134727</v>
      </c>
      <c r="CL138" s="25">
        <f t="shared" ref="CL138" si="2725">$W$21*AJ118</f>
        <v>29260.291622940716</v>
      </c>
      <c r="CM138" s="25">
        <f t="shared" ref="CM138" si="2726">$W$21*AK118</f>
        <v>29936.748827659168</v>
      </c>
      <c r="CN138" s="25">
        <f t="shared" ref="CN138" si="2727">$W$21*AL118</f>
        <v>29842.893174020039</v>
      </c>
      <c r="CO138" s="25">
        <f t="shared" ref="CO138" si="2728">$W$21*AM118</f>
        <v>30605.660561801775</v>
      </c>
      <c r="CP138" s="25">
        <f t="shared" ref="CP138" si="2729">$W$21*AN118</f>
        <v>34670.843102218234</v>
      </c>
      <c r="CQ138" s="25">
        <f t="shared" ref="CQ138" si="2730">$W$21*AO118</f>
        <v>38000.658180624523</v>
      </c>
      <c r="CR138" s="25">
        <f t="shared" ref="CR138" si="2731">$W$21*AP118</f>
        <v>41436.586544288344</v>
      </c>
      <c r="CT138" s="25">
        <f t="shared" ref="CT138" si="2732">$X$21*AE119</f>
        <v>-40250.44609899661</v>
      </c>
      <c r="CU138" s="25">
        <f t="shared" ref="CU138" si="2733">$X$21*AF119</f>
        <v>-46909.759863774139</v>
      </c>
      <c r="CV138" s="25">
        <f t="shared" ref="CV138" si="2734">$X$21*AG119</f>
        <v>-47490.856570521595</v>
      </c>
      <c r="CW138" s="25">
        <f t="shared" ref="CW138" si="2735">$X$21*AH119</f>
        <v>-46647.956766314877</v>
      </c>
      <c r="CX138" s="25">
        <f t="shared" ref="CX138" si="2736">$X$21*AI119</f>
        <v>-46057.418179320448</v>
      </c>
      <c r="CY138" s="25">
        <f t="shared" ref="CY138" si="2737">$X$21*AJ119</f>
        <v>-44910.425575987341</v>
      </c>
      <c r="CZ138" s="25">
        <f t="shared" ref="CZ138" si="2738">$X$21*AK119</f>
        <v>-46488.951843176852</v>
      </c>
      <c r="DA138" s="25">
        <f t="shared" ref="DA138" si="2739">$X$21*AL119</f>
        <v>-45542.91093002705</v>
      </c>
      <c r="DB138" s="25">
        <f t="shared" ref="DB138" si="2740">$X$21*AM119</f>
        <v>-47521.741921593479</v>
      </c>
      <c r="DC138" s="25">
        <f t="shared" ref="DC138" si="2741">$X$21*AN119</f>
        <v>-41013.639382466303</v>
      </c>
      <c r="DD138" s="25">
        <f t="shared" ref="DD138" si="2742">$X$21*AO119</f>
        <v>-55668.234375263135</v>
      </c>
      <c r="DE138" s="25">
        <f t="shared" ref="DE138" si="2743">$X$21*AP119</f>
        <v>-62008.050057800334</v>
      </c>
      <c r="DF138" s="25"/>
      <c r="DG138" s="25">
        <f>$Y$21*AE120</f>
        <v>-38881.85049097587</v>
      </c>
      <c r="DH138" s="25">
        <f t="shared" ref="DH138" si="2744">$Y$21*AF120</f>
        <v>-46909.759863774139</v>
      </c>
      <c r="DI138" s="25">
        <f t="shared" ref="DI138" si="2745">$Y$21*AG120</f>
        <v>-46890.009718219808</v>
      </c>
      <c r="DJ138" s="25">
        <f t="shared" ref="DJ138" si="2746">$Y$21*AH120</f>
        <v>-44945.557351459807</v>
      </c>
      <c r="DK138" s="25">
        <f t="shared" ref="DK138" si="2747">$Y$21*AI120</f>
        <v>-45323.049804284929</v>
      </c>
      <c r="DL138" s="25">
        <f t="shared" ref="DL138" si="2748">$Y$21*AJ120</f>
        <v>-45077.327479404506</v>
      </c>
      <c r="DM138" s="25">
        <f t="shared" ref="DM138" si="2749">$Y$21*AK120</f>
        <v>-45487.540422673868</v>
      </c>
      <c r="DN138" s="25">
        <f t="shared" ref="DN138" si="2750">$Y$21*AL120</f>
        <v>-45542.91093002705</v>
      </c>
      <c r="DO138" s="25">
        <f t="shared" ref="DO138" si="2751">$Y$21*AM120</f>
        <v>-45852.722887421849</v>
      </c>
      <c r="DP138" s="25">
        <f t="shared" ref="DP138" si="2752">$Y$21*AN120</f>
        <v>-47656.335138469411</v>
      </c>
      <c r="DQ138" s="25">
        <f t="shared" ref="DQ138" si="2753">$Y$21*AO120</f>
        <v>-56669.645795766119</v>
      </c>
      <c r="DR138" s="25">
        <f t="shared" ref="DR138" si="2754">$Y$21*AP120</f>
        <v>-60672.834830463027</v>
      </c>
      <c r="DS138" s="25"/>
      <c r="DT138" s="25">
        <f>$Z$21*AE121</f>
        <v>46902.160018931922</v>
      </c>
      <c r="DU138" s="25">
        <f t="shared" ref="DU138" si="2755">$Z$21*AF121</f>
        <v>55558.961166336339</v>
      </c>
      <c r="DV138" s="25">
        <f t="shared" ref="DV138" si="2756">$Z$21*AG121</f>
        <v>54148.832778919212</v>
      </c>
      <c r="DW138" s="25">
        <f t="shared" ref="DW138" si="2757">$Z$21*AH121</f>
        <v>53346.481848830095</v>
      </c>
      <c r="DX138" s="25">
        <f t="shared" ref="DX138" si="2758">$Z$21*AI121</f>
        <v>54388.826968724818</v>
      </c>
      <c r="DY138" s="25">
        <f t="shared" ref="DY138" si="2759">$Z$21*AJ121</f>
        <v>54374.513197212211</v>
      </c>
      <c r="DZ138" s="25">
        <f t="shared" ref="DZ138" si="2760">$Z$21*AK121</f>
        <v>55495.314323208506</v>
      </c>
      <c r="EA138" s="25">
        <f t="shared" ref="EA138" si="2761">$Z$21*AL121</f>
        <v>54055.488783312714</v>
      </c>
      <c r="EB138" s="25">
        <f t="shared" ref="EB138" si="2762">$Z$21*AM121</f>
        <v>56007.9935028541</v>
      </c>
      <c r="EC138" s="25">
        <f t="shared" ref="EC138" si="2763">$Z$21*AN121</f>
        <v>59614.65086874157</v>
      </c>
      <c r="ED138" s="25">
        <f t="shared" ref="ED138" si="2764">$Z$21*AO121</f>
        <v>70788.10500831659</v>
      </c>
      <c r="EE138" s="25">
        <f>$Z$21*AP121</f>
        <v>73598.182152309091</v>
      </c>
      <c r="EF138" s="25"/>
    </row>
    <row r="139" spans="1:136" x14ac:dyDescent="0.25">
      <c r="A139" s="17"/>
      <c r="B139" s="17"/>
      <c r="C139" s="23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</row>
    <row r="140" spans="1:136" x14ac:dyDescent="0.25">
      <c r="A140" s="17"/>
      <c r="B140" s="17"/>
      <c r="C140" s="23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</row>
    <row r="141" spans="1:136" x14ac:dyDescent="0.25">
      <c r="A141" s="17"/>
      <c r="B141" s="17"/>
      <c r="C141" s="23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37" t="s">
        <v>86</v>
      </c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</row>
    <row r="142" spans="1:136" x14ac:dyDescent="0.25">
      <c r="A142" s="17"/>
      <c r="B142" s="17"/>
      <c r="C142" s="23">
        <f>C127/8</f>
        <v>681.43063727101355</v>
      </c>
      <c r="D142" s="23">
        <f t="shared" ref="D142:N142" si="2765">D127/8</f>
        <v>48.48180535363997</v>
      </c>
      <c r="E142" s="23">
        <f t="shared" si="2765"/>
        <v>26.153031241697022</v>
      </c>
      <c r="F142" s="23">
        <f t="shared" si="2765"/>
        <v>71.986720443637807</v>
      </c>
      <c r="G142" s="23">
        <f t="shared" si="2765"/>
        <v>58.040442274539203</v>
      </c>
      <c r="H142" s="23">
        <f t="shared" si="2765"/>
        <v>74.85152294170382</v>
      </c>
      <c r="I142" s="23">
        <f t="shared" si="2765"/>
        <v>104.42294445439177</v>
      </c>
      <c r="J142" s="23">
        <f t="shared" si="2765"/>
        <v>76.564718361205621</v>
      </c>
      <c r="K142" s="23">
        <f t="shared" si="2765"/>
        <v>123.12560406716011</v>
      </c>
      <c r="L142" s="23">
        <f t="shared" si="2765"/>
        <v>-66.699964213521866</v>
      </c>
      <c r="M142" s="23">
        <f t="shared" si="2765"/>
        <v>51.869525269222493</v>
      </c>
      <c r="N142" s="23">
        <f t="shared" si="2765"/>
        <v>48.645488521229311</v>
      </c>
      <c r="O142" s="137">
        <f t="shared" ref="O142:O153" si="2766">SUM(C142:N142)</f>
        <v>1298.872475985919</v>
      </c>
      <c r="Q142" s="17"/>
      <c r="R142" s="17"/>
      <c r="S142" s="17"/>
      <c r="T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</row>
    <row r="143" spans="1:136" x14ac:dyDescent="0.25">
      <c r="A143" s="17"/>
      <c r="B143" s="17"/>
      <c r="C143" s="23">
        <f t="shared" ref="C143:N143" si="2767">C128/8</f>
        <v>467.734812943566</v>
      </c>
      <c r="D143" s="23">
        <f t="shared" si="2767"/>
        <v>576.43221266608577</v>
      </c>
      <c r="E143" s="23">
        <f t="shared" si="2767"/>
        <v>625.07099084186007</v>
      </c>
      <c r="F143" s="23">
        <f t="shared" si="2767"/>
        <v>570.47060354424616</v>
      </c>
      <c r="G143" s="23">
        <f t="shared" si="2767"/>
        <v>476.78081827179625</v>
      </c>
      <c r="H143" s="23">
        <f t="shared" si="2767"/>
        <v>568.49279138300017</v>
      </c>
      <c r="I143" s="23">
        <f t="shared" si="2767"/>
        <v>470.66254619508288</v>
      </c>
      <c r="J143" s="23">
        <f t="shared" si="2767"/>
        <v>460.27426174246881</v>
      </c>
      <c r="K143" s="23">
        <f t="shared" si="2767"/>
        <v>547.40944313257887</v>
      </c>
      <c r="L143" s="23">
        <f t="shared" si="2767"/>
        <v>725.28670878984076</v>
      </c>
      <c r="M143" s="23">
        <f t="shared" si="2767"/>
        <v>766.04427691274759</v>
      </c>
      <c r="N143" s="23">
        <f t="shared" si="2767"/>
        <v>518.90320241855761</v>
      </c>
      <c r="O143" s="137">
        <f t="shared" si="2766"/>
        <v>6773.5626688418324</v>
      </c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</row>
    <row r="144" spans="1:136" x14ac:dyDescent="0.25">
      <c r="A144" s="17"/>
      <c r="B144" s="17"/>
      <c r="C144" s="23">
        <f t="shared" ref="C144:N144" si="2768">C129/8</f>
        <v>269.56770318902932</v>
      </c>
      <c r="D144" s="23">
        <f t="shared" si="2768"/>
        <v>254.56230658102774</v>
      </c>
      <c r="E144" s="23">
        <f t="shared" si="2768"/>
        <v>246.31466274133206</v>
      </c>
      <c r="F144" s="23">
        <f t="shared" si="2768"/>
        <v>329.26746303894674</v>
      </c>
      <c r="G144" s="23">
        <f t="shared" si="2768"/>
        <v>316.32962261084651</v>
      </c>
      <c r="H144" s="23">
        <f t="shared" si="2768"/>
        <v>276.11089964013468</v>
      </c>
      <c r="I144" s="23">
        <f t="shared" si="2768"/>
        <v>295.26500765676224</v>
      </c>
      <c r="J144" s="23">
        <f t="shared" si="2768"/>
        <v>309.3072140558719</v>
      </c>
      <c r="K144" s="23">
        <f t="shared" si="2768"/>
        <v>337.76134522775374</v>
      </c>
      <c r="L144" s="23">
        <f t="shared" si="2768"/>
        <v>436.45070686563406</v>
      </c>
      <c r="M144" s="23">
        <f t="shared" si="2768"/>
        <v>506.05762455318359</v>
      </c>
      <c r="N144" s="23">
        <f t="shared" si="2768"/>
        <v>365.89091511217725</v>
      </c>
      <c r="O144" s="137">
        <f t="shared" si="2766"/>
        <v>3942.8854712726998</v>
      </c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</row>
    <row r="145" spans="1:90" x14ac:dyDescent="0.25">
      <c r="A145" s="17"/>
      <c r="B145" s="17"/>
      <c r="C145" s="23">
        <f t="shared" ref="C145:N145" si="2769">C130/8</f>
        <v>299.57690658805063</v>
      </c>
      <c r="D145" s="23">
        <f t="shared" si="2769"/>
        <v>226.98879014718204</v>
      </c>
      <c r="E145" s="23">
        <f t="shared" si="2769"/>
        <v>275.64394095192188</v>
      </c>
      <c r="F145" s="23">
        <f t="shared" si="2769"/>
        <v>311.43716740688569</v>
      </c>
      <c r="G145" s="23">
        <f t="shared" si="2769"/>
        <v>278.62870239099902</v>
      </c>
      <c r="H145" s="23">
        <f t="shared" si="2769"/>
        <v>188.43778511125788</v>
      </c>
      <c r="I145" s="23">
        <f t="shared" si="2769"/>
        <v>181.95499332903864</v>
      </c>
      <c r="J145" s="23">
        <f t="shared" si="2769"/>
        <v>235.42292507177444</v>
      </c>
      <c r="K145" s="23">
        <f t="shared" si="2769"/>
        <v>210.10187308466789</v>
      </c>
      <c r="L145" s="23">
        <f t="shared" si="2769"/>
        <v>267.48077851040807</v>
      </c>
      <c r="M145" s="23">
        <f t="shared" si="2769"/>
        <v>372.22387202457162</v>
      </c>
      <c r="N145" s="23">
        <f t="shared" si="2769"/>
        <v>506.76602050336055</v>
      </c>
      <c r="O145" s="137">
        <f t="shared" si="2766"/>
        <v>3354.6637551201184</v>
      </c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</row>
    <row r="146" spans="1:90" x14ac:dyDescent="0.25">
      <c r="A146" s="17"/>
      <c r="B146" s="17"/>
      <c r="C146" s="23">
        <f t="shared" ref="C146:N146" si="2770">C131/8</f>
        <v>701.27862161058476</v>
      </c>
      <c r="D146" s="23">
        <f t="shared" si="2770"/>
        <v>477.96977864156452</v>
      </c>
      <c r="E146" s="23">
        <f t="shared" si="2770"/>
        <v>477.07953826052409</v>
      </c>
      <c r="F146" s="23">
        <f t="shared" si="2770"/>
        <v>615.82280510638998</v>
      </c>
      <c r="G146" s="23">
        <f t="shared" si="2770"/>
        <v>673.27957378446638</v>
      </c>
      <c r="H146" s="23">
        <f t="shared" si="2770"/>
        <v>634.11348111171492</v>
      </c>
      <c r="I146" s="23">
        <f t="shared" si="2770"/>
        <v>563.87667736592743</v>
      </c>
      <c r="J146" s="23">
        <f t="shared" si="2770"/>
        <v>685.37724171656703</v>
      </c>
      <c r="K146" s="23">
        <f t="shared" si="2770"/>
        <v>641.51356738044683</v>
      </c>
      <c r="L146" s="23">
        <f t="shared" si="2770"/>
        <v>1672.0839818116358</v>
      </c>
      <c r="M146" s="23">
        <f t="shared" si="2770"/>
        <v>1242.5612499100826</v>
      </c>
      <c r="N146" s="23">
        <f t="shared" si="2770"/>
        <v>1242.6591356276354</v>
      </c>
      <c r="O146" s="137">
        <f t="shared" si="2766"/>
        <v>9627.6156523275404</v>
      </c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</row>
    <row r="147" spans="1:90" x14ac:dyDescent="0.25">
      <c r="A147" s="17"/>
      <c r="B147" s="17"/>
      <c r="C147" s="23">
        <f t="shared" ref="C147:N147" si="2771">C132/8</f>
        <v>402.72795057398275</v>
      </c>
      <c r="D147" s="23">
        <f t="shared" si="2771"/>
        <v>308.49665016472738</v>
      </c>
      <c r="E147" s="23">
        <f t="shared" si="2771"/>
        <v>331.47737238786294</v>
      </c>
      <c r="F147" s="23">
        <f t="shared" si="2771"/>
        <v>373.97811667234203</v>
      </c>
      <c r="G147" s="23">
        <f t="shared" si="2771"/>
        <v>394.7907362485771</v>
      </c>
      <c r="H147" s="23">
        <f t="shared" si="2771"/>
        <v>398.15579814561386</v>
      </c>
      <c r="I147" s="23">
        <f t="shared" si="2771"/>
        <v>350.8869393641113</v>
      </c>
      <c r="J147" s="23">
        <f t="shared" si="2771"/>
        <v>369.15372436312555</v>
      </c>
      <c r="K147" s="23">
        <f t="shared" si="2771"/>
        <v>383.39641391997179</v>
      </c>
      <c r="L147" s="23">
        <f t="shared" si="2771"/>
        <v>913.59201877251064</v>
      </c>
      <c r="M147" s="23">
        <f t="shared" si="2771"/>
        <v>604.67351151788989</v>
      </c>
      <c r="N147" s="23">
        <f t="shared" si="2771"/>
        <v>691.05356482368393</v>
      </c>
      <c r="O147" s="137">
        <f t="shared" si="2766"/>
        <v>5522.3827969543991</v>
      </c>
      <c r="Q147" s="17"/>
      <c r="R147" s="17"/>
      <c r="S147" s="17"/>
      <c r="T147" s="17" t="s">
        <v>227</v>
      </c>
      <c r="U147" s="17" t="s">
        <v>228</v>
      </c>
      <c r="V147" s="17" t="s">
        <v>229</v>
      </c>
      <c r="W147" s="17" t="s">
        <v>230</v>
      </c>
      <c r="X147" s="17" t="s">
        <v>231</v>
      </c>
      <c r="Y147" s="17" t="s">
        <v>232</v>
      </c>
      <c r="Z147" s="17" t="s">
        <v>233</v>
      </c>
      <c r="AA147" s="17" t="s">
        <v>234</v>
      </c>
      <c r="AB147" s="17" t="s">
        <v>235</v>
      </c>
      <c r="AC147" s="17" t="s">
        <v>236</v>
      </c>
      <c r="AD147" s="17" t="s">
        <v>237</v>
      </c>
      <c r="AE147" s="17" t="s">
        <v>238</v>
      </c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</row>
    <row r="148" spans="1:90" x14ac:dyDescent="0.25">
      <c r="A148" s="17"/>
      <c r="B148" s="17"/>
      <c r="C148" s="23">
        <f t="shared" ref="C148:N148" si="2772">C133/8</f>
        <v>324.3528277664609</v>
      </c>
      <c r="D148" s="23">
        <f t="shared" si="2772"/>
        <v>234.72646499670486</v>
      </c>
      <c r="E148" s="23">
        <f t="shared" si="2772"/>
        <v>191.11427343531511</v>
      </c>
      <c r="F148" s="23">
        <f t="shared" si="2772"/>
        <v>298.87728794956593</v>
      </c>
      <c r="G148" s="23">
        <f t="shared" si="2772"/>
        <v>310.00143128115394</v>
      </c>
      <c r="H148" s="23">
        <f t="shared" si="2772"/>
        <v>317.17910966414274</v>
      </c>
      <c r="I148" s="23">
        <f t="shared" si="2772"/>
        <v>296.21080077460851</v>
      </c>
      <c r="J148" s="23">
        <f t="shared" si="2772"/>
        <v>328.09919764861331</v>
      </c>
      <c r="K148" s="23">
        <f t="shared" si="2772"/>
        <v>333.78325786585606</v>
      </c>
      <c r="L148" s="23">
        <f t="shared" si="2772"/>
        <v>643.05028524833222</v>
      </c>
      <c r="M148" s="23">
        <f t="shared" si="2772"/>
        <v>549.10085937871645</v>
      </c>
      <c r="N148" s="23">
        <f t="shared" si="2772"/>
        <v>605.22046933526349</v>
      </c>
      <c r="O148" s="137">
        <f t="shared" si="2766"/>
        <v>4431.7162653447331</v>
      </c>
      <c r="Q148" s="17"/>
      <c r="R148" s="17"/>
      <c r="S148" s="17"/>
      <c r="T148" s="17">
        <f>C142</f>
        <v>681.43063727101355</v>
      </c>
      <c r="U148" s="17">
        <f>D143</f>
        <v>576.43221266608577</v>
      </c>
      <c r="V148" s="17">
        <f>E144</f>
        <v>246.31466274133206</v>
      </c>
      <c r="W148" s="17">
        <f>F145</f>
        <v>311.43716740688569</v>
      </c>
      <c r="X148" s="17">
        <f>G146</f>
        <v>673.27957378446638</v>
      </c>
      <c r="Y148" s="17">
        <f>H147</f>
        <v>398.15579814561386</v>
      </c>
      <c r="Z148" s="17">
        <f>I148</f>
        <v>296.21080077460851</v>
      </c>
      <c r="AA148" s="17">
        <f>J149</f>
        <v>1073.335585403222</v>
      </c>
      <c r="AB148" s="17">
        <f>K150</f>
        <v>450.85230179204291</v>
      </c>
      <c r="AC148" s="17">
        <f>L151</f>
        <v>40371.629443596168</v>
      </c>
      <c r="AD148" s="17">
        <f>M152</f>
        <v>4251.8505083556247</v>
      </c>
      <c r="AE148" s="17">
        <f>N153</f>
        <v>3705.0541529209604</v>
      </c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</row>
    <row r="149" spans="1:90" x14ac:dyDescent="0.25">
      <c r="A149" s="17"/>
      <c r="B149" s="17"/>
      <c r="C149" s="23">
        <f t="shared" ref="C149:N149" si="2773">C134/8</f>
        <v>1051.5708298797626</v>
      </c>
      <c r="D149" s="23">
        <f t="shared" si="2773"/>
        <v>887.31823775373914</v>
      </c>
      <c r="E149" s="23">
        <f t="shared" si="2773"/>
        <v>1005.5322762715732</v>
      </c>
      <c r="F149" s="23">
        <f t="shared" si="2773"/>
        <v>1106.2604742120689</v>
      </c>
      <c r="G149" s="23">
        <f t="shared" si="2773"/>
        <v>1119.1886097321922</v>
      </c>
      <c r="H149" s="23">
        <f t="shared" si="2773"/>
        <v>935.58911306503433</v>
      </c>
      <c r="I149" s="23">
        <f t="shared" si="2773"/>
        <v>954.52476240596343</v>
      </c>
      <c r="J149" s="23">
        <f t="shared" si="2773"/>
        <v>1073.335585403222</v>
      </c>
      <c r="K149" s="23">
        <f t="shared" si="2773"/>
        <v>1004.8825207358173</v>
      </c>
      <c r="L149" s="23">
        <f t="shared" si="2773"/>
        <v>1400.5641237550844</v>
      </c>
      <c r="M149" s="23">
        <f t="shared" si="2773"/>
        <v>1267.9489136323346</v>
      </c>
      <c r="N149" s="23">
        <f t="shared" si="2773"/>
        <v>1837.6747414151178</v>
      </c>
      <c r="O149" s="137">
        <f t="shared" si="2766"/>
        <v>13644.39018826191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</row>
    <row r="150" spans="1:90" x14ac:dyDescent="0.25">
      <c r="A150" s="17"/>
      <c r="B150" s="17"/>
      <c r="C150" s="23">
        <f t="shared" ref="C150:N150" si="2774">C135/8</f>
        <v>411.05928793097974</v>
      </c>
      <c r="D150" s="23">
        <f t="shared" si="2774"/>
        <v>352.45601055884458</v>
      </c>
      <c r="E150" s="23">
        <f t="shared" si="2774"/>
        <v>302.42283220423172</v>
      </c>
      <c r="F150" s="23">
        <f t="shared" si="2774"/>
        <v>390.30264459798741</v>
      </c>
      <c r="G150" s="23">
        <f t="shared" si="2774"/>
        <v>361.32746390012551</v>
      </c>
      <c r="H150" s="23">
        <f t="shared" si="2774"/>
        <v>465.95070596791408</v>
      </c>
      <c r="I150" s="23">
        <f t="shared" si="2774"/>
        <v>383.88234755498758</v>
      </c>
      <c r="J150" s="23">
        <f t="shared" si="2774"/>
        <v>422.99340942942098</v>
      </c>
      <c r="K150" s="23">
        <f t="shared" si="2774"/>
        <v>450.85230179204291</v>
      </c>
      <c r="L150" s="23">
        <f t="shared" si="2774"/>
        <v>773.96240453643554</v>
      </c>
      <c r="M150" s="23">
        <f t="shared" si="2774"/>
        <v>659.16612888907366</v>
      </c>
      <c r="N150" s="23">
        <f t="shared" si="2774"/>
        <v>716.06560734819755</v>
      </c>
      <c r="O150" s="137">
        <f t="shared" si="2766"/>
        <v>5690.4411447102411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</row>
    <row r="151" spans="1:90" x14ac:dyDescent="0.25">
      <c r="A151" s="17"/>
      <c r="B151" s="17"/>
      <c r="C151" s="23">
        <f t="shared" ref="C151:N151" si="2775">C136/8</f>
        <v>21533.687547452937</v>
      </c>
      <c r="D151" s="23">
        <f t="shared" si="2775"/>
        <v>22115.079876028474</v>
      </c>
      <c r="E151" s="23">
        <f t="shared" si="2775"/>
        <v>22484.225399469324</v>
      </c>
      <c r="F151" s="23">
        <f t="shared" si="2775"/>
        <v>22596.366501917106</v>
      </c>
      <c r="G151" s="23">
        <f t="shared" si="2775"/>
        <v>24057.865774323131</v>
      </c>
      <c r="H151" s="23">
        <f t="shared" si="2775"/>
        <v>23154.450809613307</v>
      </c>
      <c r="I151" s="23">
        <f t="shared" si="2775"/>
        <v>22343.941208273107</v>
      </c>
      <c r="J151" s="23">
        <f t="shared" si="2775"/>
        <v>23661.758683147709</v>
      </c>
      <c r="K151" s="23">
        <f t="shared" si="2775"/>
        <v>22992.372557277879</v>
      </c>
      <c r="L151" s="23">
        <f t="shared" si="2775"/>
        <v>40371.629443596168</v>
      </c>
      <c r="M151" s="23">
        <f t="shared" si="2775"/>
        <v>35298.604936319331</v>
      </c>
      <c r="N151" s="23">
        <f t="shared" si="2775"/>
        <v>34793.321363861534</v>
      </c>
      <c r="O151" s="137">
        <f t="shared" si="2766"/>
        <v>315403.30410128005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</row>
    <row r="152" spans="1:90" x14ac:dyDescent="0.25">
      <c r="A152" s="17"/>
      <c r="B152" s="17"/>
      <c r="C152" s="23">
        <f t="shared" ref="C152:N152" si="2776">C137/8</f>
        <v>2380.8959707325312</v>
      </c>
      <c r="D152" s="23">
        <f t="shared" si="2776"/>
        <v>1679.9165167723427</v>
      </c>
      <c r="E152" s="23">
        <f t="shared" si="2776"/>
        <v>1697.2322597536918</v>
      </c>
      <c r="F152" s="23">
        <f t="shared" si="2776"/>
        <v>2080.7033511556801</v>
      </c>
      <c r="G152" s="23">
        <f t="shared" si="2776"/>
        <v>2315.8021233935165</v>
      </c>
      <c r="H152" s="23">
        <f t="shared" si="2776"/>
        <v>2263.7888649884676</v>
      </c>
      <c r="I152" s="23">
        <f t="shared" si="2776"/>
        <v>1957.7775215625511</v>
      </c>
      <c r="J152" s="23">
        <f t="shared" si="2776"/>
        <v>2318.0948567240771</v>
      </c>
      <c r="K152" s="23">
        <f t="shared" si="2776"/>
        <v>2192.00569901368</v>
      </c>
      <c r="L152" s="23">
        <f t="shared" si="2776"/>
        <v>6185.9667210234902</v>
      </c>
      <c r="M152" s="23">
        <f t="shared" si="2776"/>
        <v>4251.8505083556247</v>
      </c>
      <c r="N152" s="23">
        <f t="shared" si="2776"/>
        <v>4189.0615661553074</v>
      </c>
      <c r="O152" s="137">
        <f t="shared" si="2766"/>
        <v>33513.095959630962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">
        <v>239</v>
      </c>
      <c r="AA152" s="17"/>
      <c r="AB152" s="17"/>
      <c r="AC152" s="17"/>
      <c r="AD152" s="132" t="s">
        <v>240</v>
      </c>
      <c r="AE152" s="17">
        <f>SUM(C142,D143,E144,F145,G146,H147,I148,J149,K150,L151,M152,N153)</f>
        <v>53035.982844858023</v>
      </c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</row>
    <row r="153" spans="1:90" x14ac:dyDescent="0.25">
      <c r="A153" s="17"/>
      <c r="B153" s="17"/>
      <c r="C153" s="23">
        <f t="shared" ref="C153:N153" si="2777">C138/8</f>
        <v>1904.021367470531</v>
      </c>
      <c r="D153" s="23">
        <f t="shared" si="2777"/>
        <v>1188.5001739449426</v>
      </c>
      <c r="E153" s="23">
        <f t="shared" si="2777"/>
        <v>1007.3958966698583</v>
      </c>
      <c r="F153" s="23">
        <f t="shared" si="2777"/>
        <v>1418.0946697603868</v>
      </c>
      <c r="G153" s="23">
        <f t="shared" si="2777"/>
        <v>1652.5549260087846</v>
      </c>
      <c r="H153" s="23">
        <f t="shared" si="2777"/>
        <v>1714.4785443773389</v>
      </c>
      <c r="I153" s="23">
        <f t="shared" si="2777"/>
        <v>1494.2903196063844</v>
      </c>
      <c r="J153" s="23">
        <f t="shared" si="2777"/>
        <v>1738.0469857872213</v>
      </c>
      <c r="K153" s="23">
        <f t="shared" si="2777"/>
        <v>1669.672581865163</v>
      </c>
      <c r="L153" s="23">
        <f t="shared" si="2777"/>
        <v>4528.5474232726701</v>
      </c>
      <c r="M153" s="23">
        <f t="shared" si="2777"/>
        <v>3394.9812482687148</v>
      </c>
      <c r="N153" s="23">
        <f t="shared" si="2777"/>
        <v>3705.0541529209604</v>
      </c>
      <c r="O153" s="137">
        <f t="shared" si="2766"/>
        <v>25415.638289952956</v>
      </c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</row>
    <row r="154" spans="1:90" x14ac:dyDescent="0.25">
      <c r="A154" s="17"/>
      <c r="B154" s="137" t="s">
        <v>86</v>
      </c>
      <c r="C154" s="136">
        <f>SUM(C142:C153)</f>
        <v>30427.904463409428</v>
      </c>
      <c r="D154" s="136">
        <f t="shared" ref="D154:N154" si="2778">SUM(D142:D153)</f>
        <v>28350.92882360928</v>
      </c>
      <c r="E154" s="136">
        <f t="shared" si="2778"/>
        <v>28669.662474229193</v>
      </c>
      <c r="F154" s="136">
        <f t="shared" si="2778"/>
        <v>30163.567805805244</v>
      </c>
      <c r="G154" s="136">
        <f t="shared" si="2778"/>
        <v>32014.590224220126</v>
      </c>
      <c r="H154" s="136">
        <f t="shared" si="2778"/>
        <v>30991.59942600963</v>
      </c>
      <c r="I154" s="136">
        <f t="shared" si="2778"/>
        <v>29397.696068542919</v>
      </c>
      <c r="J154" s="136">
        <f t="shared" si="2778"/>
        <v>31678.428803451279</v>
      </c>
      <c r="K154" s="136">
        <f t="shared" si="2778"/>
        <v>30886.877165363017</v>
      </c>
      <c r="L154" s="136">
        <f t="shared" si="2778"/>
        <v>57851.914631968692</v>
      </c>
      <c r="M154" s="136">
        <f t="shared" si="2778"/>
        <v>48965.082655031489</v>
      </c>
      <c r="N154" s="136">
        <f t="shared" si="2778"/>
        <v>49220.316228043026</v>
      </c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</row>
    <row r="155" spans="1:90" x14ac:dyDescent="0.25">
      <c r="A155" s="17"/>
      <c r="B155" s="17"/>
      <c r="C155" s="23"/>
      <c r="D155" s="23"/>
      <c r="E155" s="23"/>
      <c r="F155" s="17"/>
      <c r="G155" s="23"/>
      <c r="H155" s="23"/>
      <c r="I155" s="23"/>
      <c r="J155" s="17"/>
      <c r="K155" s="23"/>
      <c r="L155" s="23"/>
      <c r="M155" s="23"/>
      <c r="N155" s="17"/>
      <c r="O155" s="23"/>
      <c r="P155" s="23"/>
      <c r="Q155" s="23"/>
      <c r="R155" s="17"/>
      <c r="S155" s="23"/>
      <c r="T155" s="23"/>
      <c r="U155" s="23"/>
      <c r="V155" s="17"/>
      <c r="W155" s="23"/>
      <c r="X155" s="23"/>
      <c r="Y155" s="23"/>
      <c r="Z155" s="17"/>
      <c r="AA155" s="23"/>
      <c r="AB155" s="23"/>
      <c r="AC155" s="23"/>
      <c r="AD155" s="17"/>
      <c r="AE155" s="23"/>
      <c r="AF155" s="23"/>
      <c r="AG155" s="23"/>
      <c r="AH155" s="17"/>
      <c r="AI155" s="23"/>
      <c r="AJ155" s="23"/>
      <c r="AK155" s="23"/>
      <c r="AL155" s="17"/>
      <c r="AM155" s="23"/>
      <c r="AN155" s="23"/>
      <c r="AO155" s="23"/>
      <c r="AP155" s="17"/>
      <c r="AQ155" s="23"/>
      <c r="AR155" s="23"/>
      <c r="AS155" s="23"/>
      <c r="AT155" s="17"/>
      <c r="AU155" s="23"/>
      <c r="AV155" s="23"/>
      <c r="AW155" s="23"/>
      <c r="AX155" s="17"/>
      <c r="AY155" s="23"/>
      <c r="AZ155" s="23"/>
      <c r="BA155" s="23"/>
      <c r="BB155" s="17"/>
      <c r="BC155" s="23"/>
      <c r="BD155" s="23"/>
      <c r="BE155" s="23"/>
      <c r="BF155" s="17"/>
      <c r="BG155" s="23"/>
      <c r="BH155" s="23"/>
      <c r="BI155" s="23"/>
      <c r="BJ155" s="17"/>
      <c r="BK155" s="23"/>
      <c r="BL155" s="23"/>
      <c r="BM155" s="23"/>
      <c r="BN155" s="17"/>
      <c r="BO155" s="23"/>
      <c r="BP155" s="23"/>
      <c r="BQ155" s="23"/>
      <c r="BR155" s="17"/>
      <c r="BS155" s="23"/>
      <c r="BT155" s="23"/>
      <c r="BU155" s="23"/>
      <c r="BV155" s="17"/>
      <c r="BW155" s="17"/>
      <c r="BX155" s="17"/>
      <c r="BY155" s="17"/>
      <c r="BZ155" s="17"/>
      <c r="CA155" s="23"/>
      <c r="CB155" s="23"/>
      <c r="CC155" s="23"/>
      <c r="CD155" s="17"/>
      <c r="CE155" s="17"/>
      <c r="CF155" s="17"/>
      <c r="CG155" s="17"/>
      <c r="CH155" s="17"/>
      <c r="CI155" s="17"/>
      <c r="CJ155" s="17"/>
      <c r="CK155" s="17"/>
      <c r="CL155" s="17"/>
    </row>
    <row r="156" spans="1:90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</row>
    <row r="157" spans="1:90" ht="15.75" thickBot="1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</row>
    <row r="158" spans="1:90" x14ac:dyDescent="0.25">
      <c r="A158" s="17"/>
      <c r="B158" s="17"/>
      <c r="C158" s="19">
        <v>534</v>
      </c>
      <c r="D158" s="20">
        <v>531</v>
      </c>
      <c r="E158" s="21">
        <v>537</v>
      </c>
      <c r="F158" s="17"/>
      <c r="G158" s="19">
        <v>449</v>
      </c>
      <c r="H158" s="20">
        <v>448</v>
      </c>
      <c r="I158" s="21">
        <v>447</v>
      </c>
      <c r="J158" s="17"/>
      <c r="K158" s="19">
        <v>446</v>
      </c>
      <c r="L158" s="20">
        <v>464</v>
      </c>
      <c r="M158" s="21">
        <v>464</v>
      </c>
      <c r="N158" s="17"/>
      <c r="O158" s="19">
        <v>0</v>
      </c>
      <c r="P158" s="20">
        <v>0</v>
      </c>
      <c r="Q158" s="21">
        <v>0</v>
      </c>
      <c r="R158" s="17"/>
      <c r="S158" s="19">
        <v>437</v>
      </c>
      <c r="T158" s="20">
        <v>421</v>
      </c>
      <c r="U158" s="21">
        <v>421</v>
      </c>
      <c r="V158" s="17"/>
      <c r="W158" s="19">
        <v>462</v>
      </c>
      <c r="X158" s="20">
        <v>458</v>
      </c>
      <c r="Y158" s="21">
        <v>459</v>
      </c>
      <c r="Z158" s="17"/>
      <c r="AA158" s="19">
        <v>0</v>
      </c>
      <c r="AB158" s="20">
        <v>0</v>
      </c>
      <c r="AC158" s="21">
        <v>0</v>
      </c>
      <c r="AD158" s="17"/>
      <c r="AE158" s="19">
        <v>429</v>
      </c>
      <c r="AF158" s="20">
        <v>456</v>
      </c>
      <c r="AG158" s="21">
        <v>429</v>
      </c>
      <c r="AH158" s="17"/>
      <c r="AI158" s="19">
        <v>0</v>
      </c>
      <c r="AJ158" s="20">
        <v>0</v>
      </c>
      <c r="AK158" s="21">
        <v>0</v>
      </c>
      <c r="AL158" s="17"/>
      <c r="AM158" s="19">
        <v>415</v>
      </c>
      <c r="AN158" s="20">
        <v>421</v>
      </c>
      <c r="AO158" s="21">
        <v>423</v>
      </c>
      <c r="AP158" s="17"/>
      <c r="AQ158" s="19">
        <v>428</v>
      </c>
      <c r="AR158" s="20">
        <v>443</v>
      </c>
      <c r="AS158" s="21">
        <v>476</v>
      </c>
      <c r="AT158" s="17"/>
      <c r="AU158" s="19">
        <v>434</v>
      </c>
      <c r="AV158" s="20">
        <v>462</v>
      </c>
      <c r="AW158" s="21">
        <v>459</v>
      </c>
      <c r="AX158" s="17"/>
      <c r="AY158" s="19">
        <v>0</v>
      </c>
      <c r="AZ158" s="20">
        <v>0</v>
      </c>
      <c r="BA158" s="21">
        <v>0</v>
      </c>
      <c r="BB158" s="17"/>
      <c r="BC158" s="19">
        <v>0</v>
      </c>
      <c r="BD158" s="20">
        <v>0</v>
      </c>
      <c r="BE158" s="21">
        <v>0</v>
      </c>
      <c r="BF158" s="17"/>
      <c r="BG158" s="19">
        <v>0</v>
      </c>
      <c r="BH158" s="20">
        <v>0</v>
      </c>
      <c r="BI158" s="21">
        <v>0</v>
      </c>
      <c r="BJ158" s="17"/>
      <c r="BK158" s="19">
        <v>0</v>
      </c>
      <c r="BL158" s="20">
        <v>0</v>
      </c>
      <c r="BM158" s="21">
        <v>0</v>
      </c>
      <c r="BN158" s="17"/>
      <c r="BO158" s="19">
        <v>975</v>
      </c>
      <c r="BP158" s="20">
        <v>1011</v>
      </c>
      <c r="BQ158" s="21">
        <v>963</v>
      </c>
      <c r="BR158" s="17"/>
      <c r="BS158" s="19">
        <v>1041</v>
      </c>
      <c r="BT158" s="20">
        <v>1087</v>
      </c>
      <c r="BU158" s="21">
        <v>1117</v>
      </c>
      <c r="BV158" s="17"/>
      <c r="BW158" s="19">
        <v>0</v>
      </c>
      <c r="BX158" s="20">
        <v>0</v>
      </c>
      <c r="BY158" s="21">
        <v>0</v>
      </c>
      <c r="BZ158" s="17"/>
      <c r="CA158" s="19">
        <v>1352</v>
      </c>
      <c r="CB158" s="20">
        <v>1396</v>
      </c>
      <c r="CC158" s="21">
        <v>1396</v>
      </c>
      <c r="CD158" s="17"/>
      <c r="CE158" s="19">
        <v>0</v>
      </c>
      <c r="CF158" s="20">
        <v>0</v>
      </c>
      <c r="CG158" s="21">
        <v>0</v>
      </c>
      <c r="CH158" s="17"/>
      <c r="CI158" s="19">
        <v>0</v>
      </c>
      <c r="CJ158" s="20">
        <v>0</v>
      </c>
      <c r="CK158" s="21">
        <v>0</v>
      </c>
      <c r="CL158" s="17"/>
    </row>
    <row r="159" spans="1:90" x14ac:dyDescent="0.25">
      <c r="A159" s="17" t="s">
        <v>30</v>
      </c>
      <c r="B159" s="17"/>
      <c r="C159" s="22">
        <v>520</v>
      </c>
      <c r="D159" s="23">
        <v>510</v>
      </c>
      <c r="E159" s="24">
        <v>549</v>
      </c>
      <c r="F159" s="17"/>
      <c r="G159" s="22">
        <v>430</v>
      </c>
      <c r="H159" s="23">
        <v>455</v>
      </c>
      <c r="I159" s="24">
        <v>424</v>
      </c>
      <c r="J159" s="17"/>
      <c r="K159" s="22">
        <v>428</v>
      </c>
      <c r="L159" s="23">
        <v>464</v>
      </c>
      <c r="M159" s="24">
        <v>446</v>
      </c>
      <c r="N159" s="17"/>
      <c r="O159" s="22">
        <v>0</v>
      </c>
      <c r="P159" s="23">
        <v>0</v>
      </c>
      <c r="Q159" s="24">
        <v>0</v>
      </c>
      <c r="R159" s="17"/>
      <c r="S159" s="22">
        <v>406</v>
      </c>
      <c r="T159" s="25">
        <v>421</v>
      </c>
      <c r="U159" s="24">
        <v>452</v>
      </c>
      <c r="V159" s="17"/>
      <c r="W159" s="22">
        <v>440</v>
      </c>
      <c r="X159" s="23">
        <v>446</v>
      </c>
      <c r="Y159" s="24">
        <v>451</v>
      </c>
      <c r="Z159" s="17"/>
      <c r="AA159" s="22">
        <v>0</v>
      </c>
      <c r="AB159" s="23">
        <v>0</v>
      </c>
      <c r="AC159" s="24">
        <v>0</v>
      </c>
      <c r="AD159" s="17"/>
      <c r="AE159" s="22">
        <v>423</v>
      </c>
      <c r="AF159" s="25">
        <v>428</v>
      </c>
      <c r="AG159" s="24">
        <v>429</v>
      </c>
      <c r="AH159" s="17"/>
      <c r="AI159" s="22">
        <v>0</v>
      </c>
      <c r="AJ159" s="25">
        <v>0</v>
      </c>
      <c r="AK159" s="24">
        <v>0</v>
      </c>
      <c r="AL159" s="17"/>
      <c r="AM159" s="22">
        <v>410</v>
      </c>
      <c r="AN159" s="25">
        <v>417</v>
      </c>
      <c r="AO159" s="24">
        <v>419</v>
      </c>
      <c r="AP159" s="17"/>
      <c r="AQ159" s="22">
        <v>428</v>
      </c>
      <c r="AR159" s="23">
        <v>443</v>
      </c>
      <c r="AS159" s="24">
        <v>460</v>
      </c>
      <c r="AT159" s="17"/>
      <c r="AU159" s="22">
        <v>434</v>
      </c>
      <c r="AV159" s="23">
        <v>452</v>
      </c>
      <c r="AW159" s="24">
        <v>447</v>
      </c>
      <c r="AX159" s="17"/>
      <c r="AY159" s="22">
        <v>0</v>
      </c>
      <c r="AZ159" s="25">
        <v>0</v>
      </c>
      <c r="BA159" s="24">
        <v>0</v>
      </c>
      <c r="BB159" s="17"/>
      <c r="BC159" s="22">
        <v>0</v>
      </c>
      <c r="BD159" s="25">
        <v>0</v>
      </c>
      <c r="BE159" s="24">
        <v>0</v>
      </c>
      <c r="BF159" s="17"/>
      <c r="BG159" s="22">
        <v>0</v>
      </c>
      <c r="BH159" s="25">
        <v>0</v>
      </c>
      <c r="BI159" s="24">
        <v>0</v>
      </c>
      <c r="BJ159" s="17"/>
      <c r="BK159" s="22">
        <v>0</v>
      </c>
      <c r="BL159" s="25">
        <v>0</v>
      </c>
      <c r="BM159" s="24">
        <v>0</v>
      </c>
      <c r="BN159" s="17"/>
      <c r="BO159" s="22">
        <v>871</v>
      </c>
      <c r="BP159" s="25">
        <v>877</v>
      </c>
      <c r="BQ159" s="24">
        <v>964</v>
      </c>
      <c r="BR159" s="17"/>
      <c r="BS159" s="22">
        <v>1026</v>
      </c>
      <c r="BT159" s="23">
        <v>1026</v>
      </c>
      <c r="BU159" s="24">
        <v>1026</v>
      </c>
      <c r="BV159" s="17"/>
      <c r="BW159" s="22">
        <v>0</v>
      </c>
      <c r="BX159" s="25">
        <v>0</v>
      </c>
      <c r="BY159" s="24">
        <v>0</v>
      </c>
      <c r="BZ159" s="17"/>
      <c r="CA159" s="22">
        <v>1284</v>
      </c>
      <c r="CB159" s="25">
        <v>1216</v>
      </c>
      <c r="CC159" s="24">
        <v>1329</v>
      </c>
      <c r="CD159" s="17"/>
      <c r="CE159" s="22">
        <v>0</v>
      </c>
      <c r="CF159" s="23">
        <v>0</v>
      </c>
      <c r="CG159" s="24">
        <v>0</v>
      </c>
      <c r="CH159" s="17"/>
      <c r="CI159" s="22">
        <v>0</v>
      </c>
      <c r="CJ159" s="25">
        <v>0</v>
      </c>
      <c r="CK159" s="24">
        <v>0</v>
      </c>
      <c r="CL159" s="17"/>
    </row>
    <row r="160" spans="1:90" ht="15.75" thickBot="1" x14ac:dyDescent="0.3">
      <c r="A160" s="17"/>
      <c r="B160" s="17"/>
      <c r="C160" s="26">
        <v>528</v>
      </c>
      <c r="D160" s="27">
        <v>518</v>
      </c>
      <c r="E160" s="28">
        <v>537</v>
      </c>
      <c r="F160" s="17"/>
      <c r="G160" s="26">
        <v>447</v>
      </c>
      <c r="H160" s="27">
        <v>447</v>
      </c>
      <c r="I160" s="28">
        <v>453</v>
      </c>
      <c r="J160" s="17"/>
      <c r="K160" s="26">
        <v>428</v>
      </c>
      <c r="L160" s="27">
        <v>428</v>
      </c>
      <c r="M160" s="28">
        <v>446</v>
      </c>
      <c r="N160" s="17"/>
      <c r="O160" s="26">
        <v>0</v>
      </c>
      <c r="P160" s="27">
        <v>0</v>
      </c>
      <c r="Q160" s="28">
        <v>0</v>
      </c>
      <c r="R160" s="17"/>
      <c r="S160" s="26">
        <v>452</v>
      </c>
      <c r="T160" s="27">
        <v>421</v>
      </c>
      <c r="U160" s="28">
        <v>421</v>
      </c>
      <c r="V160" s="17"/>
      <c r="W160" s="26">
        <v>437</v>
      </c>
      <c r="X160" s="27">
        <v>434</v>
      </c>
      <c r="Y160" s="28">
        <v>449</v>
      </c>
      <c r="Z160" s="17"/>
      <c r="AA160" s="26">
        <v>0</v>
      </c>
      <c r="AB160" s="27">
        <v>0</v>
      </c>
      <c r="AC160" s="28">
        <v>0</v>
      </c>
      <c r="AD160" s="17"/>
      <c r="AE160" s="26">
        <v>424</v>
      </c>
      <c r="AF160" s="27">
        <v>427</v>
      </c>
      <c r="AG160" s="28">
        <v>437</v>
      </c>
      <c r="AH160" s="17"/>
      <c r="AI160" s="26">
        <v>0</v>
      </c>
      <c r="AJ160" s="27">
        <v>0</v>
      </c>
      <c r="AK160" s="28">
        <v>0</v>
      </c>
      <c r="AL160" s="17"/>
      <c r="AM160" s="26">
        <v>425</v>
      </c>
      <c r="AN160" s="27">
        <v>412</v>
      </c>
      <c r="AO160" s="28">
        <v>432</v>
      </c>
      <c r="AP160" s="17"/>
      <c r="AQ160" s="26">
        <v>443</v>
      </c>
      <c r="AR160" s="27">
        <v>443</v>
      </c>
      <c r="AS160" s="28">
        <v>428</v>
      </c>
      <c r="AT160" s="17"/>
      <c r="AU160" s="26">
        <v>454</v>
      </c>
      <c r="AV160" s="27">
        <v>433</v>
      </c>
      <c r="AW160" s="28">
        <v>459</v>
      </c>
      <c r="AX160" s="17"/>
      <c r="AY160" s="26">
        <v>0</v>
      </c>
      <c r="AZ160" s="27">
        <v>0</v>
      </c>
      <c r="BA160" s="28">
        <v>0</v>
      </c>
      <c r="BB160" s="17"/>
      <c r="BC160" s="26">
        <v>0</v>
      </c>
      <c r="BD160" s="27">
        <v>0</v>
      </c>
      <c r="BE160" s="28">
        <v>0</v>
      </c>
      <c r="BF160" s="17"/>
      <c r="BG160" s="26">
        <v>0</v>
      </c>
      <c r="BH160" s="27">
        <v>0</v>
      </c>
      <c r="BI160" s="28">
        <v>0</v>
      </c>
      <c r="BJ160" s="17"/>
      <c r="BK160" s="26">
        <v>0</v>
      </c>
      <c r="BL160" s="27">
        <v>0</v>
      </c>
      <c r="BM160" s="28">
        <v>0</v>
      </c>
      <c r="BN160" s="17"/>
      <c r="BO160" s="26">
        <v>703</v>
      </c>
      <c r="BP160" s="27">
        <v>824</v>
      </c>
      <c r="BQ160" s="28">
        <v>883</v>
      </c>
      <c r="BR160" s="17"/>
      <c r="BS160" s="26">
        <v>965</v>
      </c>
      <c r="BT160" s="27">
        <v>980</v>
      </c>
      <c r="BU160" s="28">
        <v>1056</v>
      </c>
      <c r="BV160" s="17"/>
      <c r="BW160" s="26">
        <v>0</v>
      </c>
      <c r="BX160" s="27">
        <v>0</v>
      </c>
      <c r="BY160" s="28">
        <v>0</v>
      </c>
      <c r="BZ160" s="17"/>
      <c r="CA160" s="26">
        <v>1306</v>
      </c>
      <c r="CB160" s="27">
        <v>1284</v>
      </c>
      <c r="CC160" s="28">
        <v>1306</v>
      </c>
      <c r="CD160" s="17"/>
      <c r="CE160" s="26">
        <v>0</v>
      </c>
      <c r="CF160" s="27">
        <v>0</v>
      </c>
      <c r="CG160" s="28">
        <v>0</v>
      </c>
      <c r="CH160" s="17"/>
      <c r="CI160" s="26">
        <v>0</v>
      </c>
      <c r="CJ160" s="27">
        <v>0</v>
      </c>
      <c r="CK160" s="28">
        <v>0</v>
      </c>
      <c r="CL160" s="17"/>
    </row>
    <row r="161" spans="1:90" x14ac:dyDescent="0.25">
      <c r="A161" s="17"/>
      <c r="B161" s="17"/>
      <c r="C161" s="23">
        <f>MEDIAN(C158:E160)</f>
        <v>531</v>
      </c>
      <c r="D161" s="23">
        <f>_xlfn.STDEV.S(C158:E160)</f>
        <v>11.83215956619923</v>
      </c>
      <c r="E161" s="23">
        <f>PEARSON(C158:E160,G158:I160)</f>
        <v>-0.39776367195645373</v>
      </c>
      <c r="F161" s="17"/>
      <c r="G161" s="23">
        <f>MEDIAN(G158:I160)</f>
        <v>447</v>
      </c>
      <c r="H161" s="23">
        <f>_xlfn.STDEV.S(G158:I160)</f>
        <v>10.393641218445911</v>
      </c>
      <c r="I161" s="23">
        <f>PEARSON(G158:I160,K158:M160)</f>
        <v>0.36106468088126814</v>
      </c>
      <c r="J161" s="17"/>
      <c r="K161" s="23">
        <f>MEDIAN(K158:M160)</f>
        <v>446</v>
      </c>
      <c r="L161" s="23">
        <f>_xlfn.STDEV.S(K158:M160)</f>
        <v>15.588457268119896</v>
      </c>
      <c r="M161" s="23">
        <f>PEARSON(K158:M160,S158:U160)</f>
        <v>-0.14746700362915494</v>
      </c>
      <c r="N161" s="17"/>
      <c r="O161" s="23"/>
      <c r="P161" s="23"/>
      <c r="Q161" s="23"/>
      <c r="R161" s="17"/>
      <c r="S161" s="23">
        <f>MEDIAN(S158:U160)</f>
        <v>421</v>
      </c>
      <c r="T161" s="23">
        <f>_xlfn.STDEV.S(S158:U160)</f>
        <v>15.660459763365825</v>
      </c>
      <c r="U161" s="23">
        <f>PEARSON(S158:U160,W158:Y160)</f>
        <v>5.3933342443113153E-2</v>
      </c>
      <c r="V161" s="17"/>
      <c r="W161" s="23">
        <f>MEDIAN(W158:Y160)</f>
        <v>449</v>
      </c>
      <c r="X161" s="23">
        <f>_xlfn.STDEV.S(W158:Y160)</f>
        <v>10.06368609296702</v>
      </c>
      <c r="Y161" s="23">
        <f>PEARSON(W158:Y160,AE158:AG160)</f>
        <v>0.49581676505307548</v>
      </c>
      <c r="Z161" s="17"/>
      <c r="AA161" s="23"/>
      <c r="AB161" s="23"/>
      <c r="AC161" s="23"/>
      <c r="AD161" s="17"/>
      <c r="AE161" s="23">
        <f>MEDIAN(AE158:AG160)</f>
        <v>429</v>
      </c>
      <c r="AF161" s="23">
        <f>_xlfn.STDEV.S(AE158:AG160)</f>
        <v>10.062305898749052</v>
      </c>
      <c r="AG161" s="23">
        <f>PEARSON(AE158:AG160,AM158:AO160)</f>
        <v>0.34702044047787817</v>
      </c>
      <c r="AH161" s="17"/>
      <c r="AI161" s="23"/>
      <c r="AJ161" s="23"/>
      <c r="AK161" s="23"/>
      <c r="AL161" s="17"/>
      <c r="AM161" s="23">
        <f>MEDIAN(AM158:AO160)</f>
        <v>419</v>
      </c>
      <c r="AN161" s="23">
        <f>_xlfn.STDEV.S(AM158:AO160)</f>
        <v>6.8373971655886718</v>
      </c>
      <c r="AO161" s="23">
        <f>PEARSON(AM158:AO160,AQ158:AS160)</f>
        <v>0.14883985330976238</v>
      </c>
      <c r="AP161" s="17"/>
      <c r="AQ161" s="23">
        <f>MEDIAN(AQ158:AS160)</f>
        <v>443</v>
      </c>
      <c r="AR161" s="23">
        <f>_xlfn.STDEV.S(AQ158:AS160)</f>
        <v>16.008678202080823</v>
      </c>
      <c r="AS161" s="23">
        <f>PEARSON(AQ158:AS160,AU158:AW160)</f>
        <v>0.39809579462983491</v>
      </c>
      <c r="AT161" s="17"/>
      <c r="AU161" s="23">
        <f>MEDIAN(AU158:AW160)</f>
        <v>452</v>
      </c>
      <c r="AV161" s="23">
        <f>_xlfn.STDEV.S(AU158:AW160)</f>
        <v>11.766241729815194</v>
      </c>
      <c r="AW161" s="23">
        <f>PEARSON(AU158:AW160,BO158:BQ160)</f>
        <v>0.13696303840158391</v>
      </c>
      <c r="AX161" s="17"/>
      <c r="AY161" s="23"/>
      <c r="AZ161" s="23"/>
      <c r="BA161" s="23"/>
      <c r="BB161" s="17"/>
      <c r="BC161" s="23"/>
      <c r="BD161" s="23"/>
      <c r="BE161" s="23"/>
      <c r="BF161" s="17"/>
      <c r="BG161" s="23"/>
      <c r="BH161" s="23"/>
      <c r="BI161" s="23"/>
      <c r="BJ161" s="17"/>
      <c r="BK161" s="23"/>
      <c r="BL161" s="23"/>
      <c r="BM161" s="23"/>
      <c r="BN161" s="17"/>
      <c r="BO161" s="23">
        <f>MEDIAN(BO158:BQ160)</f>
        <v>883</v>
      </c>
      <c r="BP161" s="23">
        <f>_xlfn.STDEV.S(BO158:BQ160)</f>
        <v>94.974704234572087</v>
      </c>
      <c r="BQ161" s="23">
        <f>PEARSON(BO158:BQ160,BS158:BU160)</f>
        <v>0.80106621589976557</v>
      </c>
      <c r="BR161" s="17"/>
      <c r="BS161" s="23">
        <f>MEDIAN(BS158:BU160)</f>
        <v>1026</v>
      </c>
      <c r="BT161" s="23">
        <f>_xlfn.STDEV.S(BS158:BU160)</f>
        <v>47.518417482066887</v>
      </c>
      <c r="BU161" s="23">
        <f>PEARSON(BS158:BU160,CA158:CC160)</f>
        <v>0.65117699337445989</v>
      </c>
      <c r="BV161" s="17"/>
      <c r="BW161" s="17"/>
      <c r="BX161" s="17"/>
      <c r="BY161" s="17"/>
      <c r="BZ161" s="17"/>
      <c r="CA161" s="23">
        <f>MEDIAN(CA158:CC160)</f>
        <v>1306</v>
      </c>
      <c r="CB161" s="23">
        <f>_xlfn.STDEV.S(CA158:CC160)</f>
        <v>57.492994742354867</v>
      </c>
      <c r="CC161" s="23">
        <f>PEARSON(G158:I160,CA158:CC160)</f>
        <v>-8.348744670769008E-2</v>
      </c>
      <c r="CD161" s="17"/>
      <c r="CE161" s="17"/>
      <c r="CF161" s="17"/>
      <c r="CG161" s="17"/>
      <c r="CH161" s="17"/>
      <c r="CI161" s="17"/>
      <c r="CJ161" s="17"/>
      <c r="CK161" s="17"/>
      <c r="CL161" s="17"/>
    </row>
    <row r="162" spans="1:90" ht="15.75" thickBot="1" x14ac:dyDescent="0.3"/>
    <row r="163" spans="1:90" ht="15.75" thickBot="1" x14ac:dyDescent="0.3">
      <c r="A163" s="17"/>
      <c r="B163" s="17"/>
      <c r="C163" s="116" t="s">
        <v>58</v>
      </c>
      <c r="D163" s="117" t="s">
        <v>65</v>
      </c>
      <c r="E163" s="118" t="s">
        <v>66</v>
      </c>
      <c r="F163" s="116" t="s">
        <v>63</v>
      </c>
      <c r="G163" s="117" t="s">
        <v>59</v>
      </c>
      <c r="H163" s="118" t="s">
        <v>64</v>
      </c>
      <c r="I163" s="116" t="s">
        <v>62</v>
      </c>
      <c r="J163" s="117" t="s">
        <v>61</v>
      </c>
      <c r="K163" s="118" t="s">
        <v>60</v>
      </c>
      <c r="L163" s="17"/>
      <c r="M163" s="23"/>
      <c r="N163" s="25" t="s">
        <v>68</v>
      </c>
      <c r="O163" s="23"/>
      <c r="P163" s="17"/>
      <c r="Q163" s="23"/>
      <c r="R163" s="23" t="s">
        <v>69</v>
      </c>
      <c r="S163" s="23"/>
      <c r="T163" s="17"/>
      <c r="U163" s="23"/>
      <c r="V163" s="23"/>
      <c r="W163" s="23"/>
      <c r="X163" s="17"/>
      <c r="Y163" s="23"/>
      <c r="Z163" s="23"/>
      <c r="AA163" s="23"/>
      <c r="AB163" s="17"/>
      <c r="AC163" s="23"/>
      <c r="AD163" s="23"/>
      <c r="AE163" s="23"/>
      <c r="AF163" s="17"/>
      <c r="AG163" s="23" t="s">
        <v>70</v>
      </c>
      <c r="AH163" s="23"/>
      <c r="AI163" s="23"/>
      <c r="AJ163" s="17"/>
      <c r="AK163" s="23"/>
      <c r="AL163" s="23"/>
      <c r="AM163" s="23"/>
      <c r="AN163" s="17"/>
      <c r="AO163" s="23"/>
      <c r="AP163" s="23"/>
      <c r="AQ163" s="23"/>
      <c r="AR163" s="17"/>
      <c r="AS163" s="23"/>
      <c r="AT163" s="23"/>
      <c r="AU163" s="23"/>
      <c r="AV163" s="17"/>
      <c r="AW163" s="23"/>
      <c r="AX163" s="23"/>
      <c r="AY163" s="23"/>
      <c r="AZ163" s="17"/>
      <c r="BA163" s="23"/>
      <c r="BB163" s="23"/>
      <c r="BC163" s="23"/>
      <c r="BD163" s="17"/>
      <c r="BE163" s="23"/>
      <c r="BF163" s="23"/>
      <c r="BG163" s="23"/>
      <c r="BH163" s="17"/>
      <c r="BI163" s="23"/>
      <c r="BJ163" s="23"/>
      <c r="BK163" s="23"/>
      <c r="BL163" s="17"/>
      <c r="BM163" s="23"/>
      <c r="BN163" s="23"/>
      <c r="BO163" s="23"/>
      <c r="BP163" s="17"/>
      <c r="BQ163" s="23"/>
      <c r="BR163" s="23"/>
      <c r="BS163" s="23"/>
      <c r="BT163" s="17"/>
      <c r="BU163" s="17"/>
      <c r="BV163" s="17"/>
      <c r="BW163" s="17"/>
      <c r="BX163" s="17"/>
      <c r="BY163" s="23"/>
      <c r="BZ163" s="23"/>
      <c r="CA163" s="23"/>
      <c r="CB163" s="17"/>
      <c r="CC163" s="17"/>
      <c r="CD163" s="17"/>
      <c r="CE163" s="17"/>
      <c r="CF163" s="17"/>
      <c r="CG163" s="17"/>
      <c r="CH163" s="17"/>
      <c r="CI163" s="17"/>
      <c r="CJ163" s="17"/>
    </row>
    <row r="164" spans="1:90" ht="15.75" thickBot="1" x14ac:dyDescent="0.3">
      <c r="A164" s="17"/>
      <c r="B164" s="17"/>
      <c r="C164" s="22">
        <f>C158</f>
        <v>534</v>
      </c>
      <c r="D164" s="23">
        <f>D158</f>
        <v>531</v>
      </c>
      <c r="E164" s="24">
        <f>E158</f>
        <v>537</v>
      </c>
      <c r="F164" s="22">
        <f>C159</f>
        <v>520</v>
      </c>
      <c r="G164" s="23">
        <f>D159</f>
        <v>510</v>
      </c>
      <c r="H164" s="24">
        <f>E159</f>
        <v>549</v>
      </c>
      <c r="I164" s="22">
        <f>C160</f>
        <v>528</v>
      </c>
      <c r="J164" s="23">
        <f>D160</f>
        <v>518</v>
      </c>
      <c r="K164" s="24">
        <f>E160</f>
        <v>537</v>
      </c>
      <c r="L164" s="17"/>
      <c r="M164" s="23" t="s">
        <v>67</v>
      </c>
      <c r="N164" s="23">
        <f t="shared" ref="N164:N175" si="2779">GEOMEAN(C164,D164,E164,F164,G164,H164,I164,J164,K164)</f>
        <v>529.21562126327512</v>
      </c>
      <c r="O164" s="23"/>
      <c r="P164" s="17"/>
      <c r="Q164" s="23"/>
      <c r="R164" s="120">
        <f t="shared" ref="R164" si="2780">C164-$N$10</f>
        <v>329.81147593004118</v>
      </c>
      <c r="S164" s="119">
        <f t="shared" ref="S164" si="2781">D164-$N$10</f>
        <v>326.81147593004118</v>
      </c>
      <c r="T164" s="23">
        <f t="shared" ref="T164" si="2782">E164-$N$10</f>
        <v>332.81147593004118</v>
      </c>
      <c r="U164" s="23">
        <f t="shared" ref="U164" si="2783">F164-$N$10</f>
        <v>315.81147593004118</v>
      </c>
      <c r="V164" s="23">
        <f t="shared" ref="V164" si="2784">G164-$N$10</f>
        <v>305.81147593004118</v>
      </c>
      <c r="W164" s="23">
        <f t="shared" ref="W164" si="2785">H164-$N$10</f>
        <v>344.81147593004118</v>
      </c>
      <c r="X164" s="23">
        <f t="shared" ref="X164" si="2786">I164-$N$10</f>
        <v>323.81147593004118</v>
      </c>
      <c r="Y164" s="23">
        <f t="shared" ref="Y164" si="2787">J164-$N$10</f>
        <v>313.81147593004118</v>
      </c>
      <c r="Z164" s="23">
        <f t="shared" ref="Z164" si="2788">K164-$N$10</f>
        <v>332.81147593004118</v>
      </c>
      <c r="AA164" s="23"/>
      <c r="AB164" s="23"/>
      <c r="AC164" s="23"/>
      <c r="AD164" s="17"/>
      <c r="AE164" s="121">
        <f>R164</f>
        <v>329.81147593004118</v>
      </c>
      <c r="AF164" s="122">
        <f>R165</f>
        <v>312.309313535071</v>
      </c>
      <c r="AG164" s="122">
        <f>R166</f>
        <v>312.71764426258312</v>
      </c>
      <c r="AH164" s="122">
        <f>R167</f>
        <v>302.4662904149302</v>
      </c>
      <c r="AI164" s="122">
        <f>R168</f>
        <v>315.77510251042787</v>
      </c>
      <c r="AJ164" s="122">
        <f>R169</f>
        <v>298.41382262537297</v>
      </c>
      <c r="AK164" s="122">
        <f>R170</f>
        <v>310.70286591579202</v>
      </c>
      <c r="AL164" s="122">
        <f>R171</f>
        <v>291.36163990876389</v>
      </c>
      <c r="AM164" s="122">
        <f>R172</f>
        <v>297.64289887141439</v>
      </c>
      <c r="AN164" s="122">
        <f>R173</f>
        <v>363.67500438130526</v>
      </c>
      <c r="AO164" s="122">
        <f>R174</f>
        <v>521.69321486175636</v>
      </c>
      <c r="AP164" s="123">
        <f>R175</f>
        <v>663.61961931656731</v>
      </c>
      <c r="AQ164" s="23"/>
      <c r="AR164" s="23"/>
      <c r="AS164" s="23"/>
      <c r="AT164" s="17"/>
      <c r="AU164" s="23"/>
      <c r="AV164" s="23"/>
      <c r="AW164" s="23"/>
      <c r="AX164" s="17"/>
      <c r="AY164" s="23"/>
      <c r="AZ164" s="23"/>
      <c r="BA164" s="23"/>
      <c r="BB164" s="17"/>
      <c r="BC164" s="23"/>
      <c r="BD164" s="23"/>
      <c r="BE164" s="23"/>
      <c r="BF164" s="17"/>
      <c r="BG164" s="23"/>
      <c r="BH164" s="23"/>
      <c r="BI164" s="23"/>
      <c r="BJ164" s="17"/>
      <c r="BK164" s="23"/>
      <c r="BL164" s="23"/>
      <c r="BM164" s="23"/>
      <c r="BN164" s="17"/>
      <c r="BO164" s="23"/>
      <c r="BP164" s="23"/>
      <c r="BQ164" s="23"/>
      <c r="BR164" s="17"/>
      <c r="BS164" s="17"/>
      <c r="BT164" s="17"/>
      <c r="BU164" s="17"/>
      <c r="BV164" s="17"/>
      <c r="BW164" s="23"/>
      <c r="BX164" s="23"/>
      <c r="BY164" s="23"/>
      <c r="BZ164" s="17"/>
      <c r="CA164" s="17"/>
      <c r="CB164" s="17"/>
      <c r="CC164" s="17"/>
      <c r="CD164" s="17"/>
      <c r="CE164" s="17"/>
      <c r="CF164" s="17"/>
      <c r="CG164" s="17"/>
      <c r="CH164" s="17"/>
    </row>
    <row r="165" spans="1:90" ht="15.75" thickBot="1" x14ac:dyDescent="0.3">
      <c r="A165" s="17"/>
      <c r="B165" s="17"/>
      <c r="C165" s="22">
        <f>G158</f>
        <v>449</v>
      </c>
      <c r="D165" s="23">
        <f>H158</f>
        <v>448</v>
      </c>
      <c r="E165" s="24">
        <f>I158</f>
        <v>447</v>
      </c>
      <c r="F165" s="22">
        <f>G159</f>
        <v>430</v>
      </c>
      <c r="G165" s="23">
        <f>H159</f>
        <v>455</v>
      </c>
      <c r="H165" s="24">
        <f>I159</f>
        <v>424</v>
      </c>
      <c r="I165" s="22">
        <f>G160</f>
        <v>447</v>
      </c>
      <c r="J165" s="23">
        <f>H160</f>
        <v>447</v>
      </c>
      <c r="K165" s="24">
        <f>I160</f>
        <v>453</v>
      </c>
      <c r="L165" s="17"/>
      <c r="M165" s="23"/>
      <c r="N165" s="23">
        <f t="shared" si="2779"/>
        <v>444.33455913990889</v>
      </c>
      <c r="O165" s="23"/>
      <c r="P165" s="17"/>
      <c r="Q165" s="23"/>
      <c r="R165" s="120">
        <f t="shared" ref="R165" si="2789">C165-$N$11</f>
        <v>312.309313535071</v>
      </c>
      <c r="S165" s="119">
        <f t="shared" ref="S165" si="2790">D165-$N$11</f>
        <v>311.309313535071</v>
      </c>
      <c r="T165" s="23">
        <f t="shared" ref="T165" si="2791">E165-$N$11</f>
        <v>310.309313535071</v>
      </c>
      <c r="U165" s="23">
        <f t="shared" ref="U165" si="2792">F165-$N$11</f>
        <v>293.309313535071</v>
      </c>
      <c r="V165" s="23">
        <f t="shared" ref="V165" si="2793">G165-$N$11</f>
        <v>318.309313535071</v>
      </c>
      <c r="W165" s="23">
        <f t="shared" ref="W165" si="2794">H165-$N$11</f>
        <v>287.309313535071</v>
      </c>
      <c r="X165" s="23">
        <f t="shared" ref="X165" si="2795">I165-$N$11</f>
        <v>310.309313535071</v>
      </c>
      <c r="Y165" s="23">
        <f t="shared" ref="Y165" si="2796">J165-$N$11</f>
        <v>310.309313535071</v>
      </c>
      <c r="Z165" s="23">
        <f t="shared" ref="Z165" si="2797">K165-$N$11</f>
        <v>316.309313535071</v>
      </c>
      <c r="AA165" s="23"/>
      <c r="AB165" s="23"/>
      <c r="AC165" s="23"/>
      <c r="AD165" s="17"/>
      <c r="AE165" s="124">
        <f>S164</f>
        <v>326.81147593004118</v>
      </c>
      <c r="AF165" s="125">
        <f>S165</f>
        <v>311.309313535071</v>
      </c>
      <c r="AG165" s="125">
        <f>S166</f>
        <v>330.71764426258312</v>
      </c>
      <c r="AH165" s="125">
        <f>S167</f>
        <v>286.4662904149302</v>
      </c>
      <c r="AI165" s="125">
        <f>S168</f>
        <v>311.77510251042787</v>
      </c>
      <c r="AJ165" s="125">
        <f>S169</f>
        <v>325.41382262537297</v>
      </c>
      <c r="AK165" s="125">
        <f>S170</f>
        <v>316.70286591579202</v>
      </c>
      <c r="AL165" s="125">
        <f>S171</f>
        <v>306.36163990876389</v>
      </c>
      <c r="AM165" s="125">
        <f>S172</f>
        <v>325.64289887141439</v>
      </c>
      <c r="AN165" s="125">
        <f>S173</f>
        <v>399.67500438130526</v>
      </c>
      <c r="AO165" s="125">
        <f>S174</f>
        <v>567.69321486175636</v>
      </c>
      <c r="AP165" s="126">
        <f>S175</f>
        <v>707.61961931656731</v>
      </c>
      <c r="AQ165" s="23"/>
      <c r="AR165" s="23"/>
      <c r="AS165" s="23"/>
      <c r="AT165" s="17"/>
      <c r="AU165" s="23"/>
      <c r="AV165" s="23"/>
      <c r="AW165" s="23"/>
      <c r="AX165" s="17"/>
      <c r="AY165" s="23"/>
      <c r="AZ165" s="23"/>
      <c r="BA165" s="23"/>
      <c r="BB165" s="17"/>
      <c r="BC165" s="23"/>
      <c r="BD165" s="23"/>
      <c r="BE165" s="23"/>
      <c r="BF165" s="17"/>
      <c r="BG165" s="23"/>
      <c r="BH165" s="23"/>
      <c r="BI165" s="23"/>
      <c r="BJ165" s="17"/>
      <c r="BK165" s="23"/>
      <c r="BL165" s="23"/>
      <c r="BM165" s="23"/>
      <c r="BN165" s="17"/>
      <c r="BO165" s="23"/>
      <c r="BP165" s="23"/>
      <c r="BQ165" s="23"/>
      <c r="BR165" s="17"/>
      <c r="BS165" s="17"/>
      <c r="BT165" s="17"/>
      <c r="BU165" s="17"/>
      <c r="BV165" s="17"/>
      <c r="BW165" s="23"/>
      <c r="BX165" s="23"/>
      <c r="BY165" s="23"/>
      <c r="BZ165" s="17"/>
      <c r="CA165" s="17"/>
      <c r="CB165" s="17"/>
      <c r="CC165" s="17"/>
      <c r="CD165" s="17"/>
      <c r="CE165" s="17"/>
      <c r="CF165" s="17"/>
      <c r="CG165" s="17"/>
      <c r="CH165" s="17"/>
    </row>
    <row r="166" spans="1:90" ht="15.75" thickBot="1" x14ac:dyDescent="0.3">
      <c r="A166" s="17"/>
      <c r="B166" s="17"/>
      <c r="C166" s="22">
        <f>K158</f>
        <v>446</v>
      </c>
      <c r="D166" s="23">
        <f>L158</f>
        <v>464</v>
      </c>
      <c r="E166" s="24">
        <f>M158</f>
        <v>464</v>
      </c>
      <c r="F166" s="22">
        <f>K159</f>
        <v>428</v>
      </c>
      <c r="G166" s="23">
        <f>L159</f>
        <v>464</v>
      </c>
      <c r="H166" s="24">
        <f>M159</f>
        <v>446</v>
      </c>
      <c r="I166" s="22">
        <f>K160</f>
        <v>428</v>
      </c>
      <c r="J166" s="23">
        <f>L160</f>
        <v>428</v>
      </c>
      <c r="K166" s="24">
        <f>M160</f>
        <v>446</v>
      </c>
      <c r="L166" s="17"/>
      <c r="M166" s="23"/>
      <c r="N166" s="23">
        <f t="shared" si="2779"/>
        <v>445.75771593960474</v>
      </c>
      <c r="O166" s="23"/>
      <c r="P166" s="17"/>
      <c r="Q166" s="23"/>
      <c r="R166" s="120">
        <f t="shared" ref="R166" si="2798">C166-$N$12</f>
        <v>312.71764426258312</v>
      </c>
      <c r="S166" s="119">
        <f t="shared" ref="S166" si="2799">D166-$N$12</f>
        <v>330.71764426258312</v>
      </c>
      <c r="T166" s="23">
        <f t="shared" ref="T166" si="2800">E166-$N$12</f>
        <v>330.71764426258312</v>
      </c>
      <c r="U166" s="23">
        <f t="shared" ref="U166" si="2801">F166-$N$12</f>
        <v>294.71764426258312</v>
      </c>
      <c r="V166" s="23">
        <f t="shared" ref="V166" si="2802">G166-$N$12</f>
        <v>330.71764426258312</v>
      </c>
      <c r="W166" s="23">
        <f t="shared" ref="W166" si="2803">H166-$N$12</f>
        <v>312.71764426258312</v>
      </c>
      <c r="X166" s="23">
        <f t="shared" ref="X166" si="2804">I166-$N$12</f>
        <v>294.71764426258312</v>
      </c>
      <c r="Y166" s="23">
        <f t="shared" ref="Y166" si="2805">J166-$N$12</f>
        <v>294.71764426258312</v>
      </c>
      <c r="Z166" s="23">
        <f t="shared" ref="Z166" si="2806">K166-$N$12</f>
        <v>312.71764426258312</v>
      </c>
      <c r="AA166" s="23"/>
      <c r="AB166" s="23"/>
      <c r="AC166" s="23"/>
      <c r="AD166" s="17"/>
      <c r="AE166" s="116">
        <f>T164</f>
        <v>332.81147593004118</v>
      </c>
      <c r="AF166" s="117">
        <f>T165</f>
        <v>310.309313535071</v>
      </c>
      <c r="AG166" s="117">
        <f>T166</f>
        <v>330.71764426258312</v>
      </c>
      <c r="AH166" s="117">
        <f>T167</f>
        <v>286.4662904149302</v>
      </c>
      <c r="AI166" s="117">
        <f>T168</f>
        <v>312.77510251042787</v>
      </c>
      <c r="AJ166" s="117">
        <f>T169</f>
        <v>298.41382262537297</v>
      </c>
      <c r="AK166" s="117">
        <f>T170</f>
        <v>318.70286591579202</v>
      </c>
      <c r="AL166" s="117">
        <f>T171</f>
        <v>339.36163990876389</v>
      </c>
      <c r="AM166" s="117">
        <f>T172</f>
        <v>322.64289887141439</v>
      </c>
      <c r="AN166" s="117">
        <f>T173</f>
        <v>351.67500438130526</v>
      </c>
      <c r="AO166" s="117">
        <f>T174</f>
        <v>597.69321486175636</v>
      </c>
      <c r="AP166" s="118">
        <f>T175</f>
        <v>707.61961931656731</v>
      </c>
      <c r="AQ166" s="23"/>
      <c r="AR166" s="23"/>
      <c r="AS166" s="23"/>
      <c r="AT166" s="17"/>
      <c r="AU166" s="23"/>
      <c r="AV166" s="23"/>
      <c r="AW166" s="23"/>
      <c r="AX166" s="17"/>
      <c r="AY166" s="23"/>
      <c r="AZ166" s="23"/>
      <c r="BA166" s="23"/>
      <c r="BB166" s="17"/>
      <c r="BC166" s="23"/>
      <c r="BD166" s="23"/>
      <c r="BE166" s="23"/>
      <c r="BF166" s="17"/>
      <c r="BG166" s="23"/>
      <c r="BH166" s="23"/>
      <c r="BI166" s="23"/>
      <c r="BJ166" s="17"/>
      <c r="BK166" s="23"/>
      <c r="BL166" s="23"/>
      <c r="BM166" s="23"/>
      <c r="BN166" s="17"/>
      <c r="BO166" s="23"/>
      <c r="BP166" s="23"/>
      <c r="BQ166" s="23"/>
      <c r="BR166" s="17"/>
      <c r="BS166" s="17"/>
      <c r="BT166" s="17"/>
      <c r="BU166" s="17"/>
      <c r="BV166" s="17"/>
      <c r="BW166" s="23"/>
      <c r="BX166" s="23"/>
      <c r="BY166" s="23"/>
      <c r="BZ166" s="17"/>
      <c r="CA166" s="17"/>
      <c r="CB166" s="17"/>
      <c r="CC166" s="17"/>
      <c r="CD166" s="17"/>
      <c r="CE166" s="17"/>
      <c r="CF166" s="17"/>
      <c r="CG166" s="17"/>
      <c r="CH166" s="17"/>
    </row>
    <row r="167" spans="1:90" ht="15.75" thickBot="1" x14ac:dyDescent="0.3">
      <c r="A167" s="17"/>
      <c r="B167" s="17"/>
      <c r="C167" s="22">
        <f>S158</f>
        <v>437</v>
      </c>
      <c r="D167" s="23">
        <f>T158</f>
        <v>421</v>
      </c>
      <c r="E167" s="24">
        <f>U158</f>
        <v>421</v>
      </c>
      <c r="F167" s="22">
        <f>S159</f>
        <v>406</v>
      </c>
      <c r="G167" s="23">
        <f>T159</f>
        <v>421</v>
      </c>
      <c r="H167" s="24">
        <f>U159</f>
        <v>452</v>
      </c>
      <c r="I167" s="22">
        <f>S160</f>
        <v>452</v>
      </c>
      <c r="J167" s="23">
        <f>T160</f>
        <v>421</v>
      </c>
      <c r="K167" s="24">
        <f>U160</f>
        <v>421</v>
      </c>
      <c r="L167" s="17"/>
      <c r="M167" s="23"/>
      <c r="N167" s="23">
        <f t="shared" si="2779"/>
        <v>427.74832074343777</v>
      </c>
      <c r="O167" s="23"/>
      <c r="P167" s="17"/>
      <c r="Q167" s="23"/>
      <c r="R167" s="120">
        <f>C167-$N$13</f>
        <v>302.4662904149302</v>
      </c>
      <c r="S167" s="119">
        <f t="shared" ref="S167" si="2807">D167-$N$13</f>
        <v>286.4662904149302</v>
      </c>
      <c r="T167" s="23">
        <f t="shared" ref="T167" si="2808">E167-$N$13</f>
        <v>286.4662904149302</v>
      </c>
      <c r="U167" s="23">
        <f t="shared" ref="U167" si="2809">F167-$N$13</f>
        <v>271.4662904149302</v>
      </c>
      <c r="V167" s="23">
        <f t="shared" ref="V167" si="2810">G167-$N$13</f>
        <v>286.4662904149302</v>
      </c>
      <c r="W167" s="23">
        <f t="shared" ref="W167" si="2811">H167-$N$13</f>
        <v>317.4662904149302</v>
      </c>
      <c r="X167" s="23">
        <f t="shared" ref="X167" si="2812">I167-$N$13</f>
        <v>317.4662904149302</v>
      </c>
      <c r="Y167" s="23">
        <f t="shared" ref="Y167" si="2813">J167-$N$13</f>
        <v>286.4662904149302</v>
      </c>
      <c r="Z167" s="23">
        <f t="shared" ref="Z167" si="2814">K167-$N$13</f>
        <v>286.4662904149302</v>
      </c>
      <c r="AA167" s="23"/>
      <c r="AB167" s="23"/>
      <c r="AC167" s="23"/>
      <c r="AD167" s="17"/>
      <c r="AE167" s="116">
        <f>U164</f>
        <v>315.81147593004118</v>
      </c>
      <c r="AF167" s="117">
        <f>U165</f>
        <v>293.309313535071</v>
      </c>
      <c r="AG167" s="117">
        <f>U166</f>
        <v>294.71764426258312</v>
      </c>
      <c r="AH167" s="117">
        <f>U167</f>
        <v>271.4662904149302</v>
      </c>
      <c r="AI167" s="117">
        <f>U168</f>
        <v>293.77510251042787</v>
      </c>
      <c r="AJ167" s="117">
        <f>U169</f>
        <v>292.41382262537297</v>
      </c>
      <c r="AK167" s="117">
        <f>U170</f>
        <v>305.70286591579202</v>
      </c>
      <c r="AL167" s="117">
        <f>U171</f>
        <v>291.36163990876389</v>
      </c>
      <c r="AM167" s="117">
        <f>U172</f>
        <v>297.64289887141439</v>
      </c>
      <c r="AN167" s="117">
        <f>U173</f>
        <v>259.67500438130526</v>
      </c>
      <c r="AO167" s="117">
        <f>U174</f>
        <v>506.69321486175636</v>
      </c>
      <c r="AP167" s="118">
        <f>U175</f>
        <v>595.61961931656731</v>
      </c>
      <c r="AQ167" s="23"/>
      <c r="AR167" s="23"/>
      <c r="AS167" s="23"/>
      <c r="AT167" s="17"/>
      <c r="AU167" s="23"/>
      <c r="AV167" s="23"/>
      <c r="AW167" s="23"/>
      <c r="AX167" s="17"/>
      <c r="AY167" s="23"/>
      <c r="AZ167" s="23"/>
      <c r="BA167" s="23"/>
      <c r="BB167" s="17"/>
      <c r="BC167" s="23"/>
      <c r="BD167" s="23"/>
      <c r="BE167" s="23"/>
      <c r="BF167" s="17"/>
      <c r="BG167" s="23"/>
      <c r="BH167" s="23"/>
      <c r="BI167" s="23"/>
      <c r="BJ167" s="17"/>
      <c r="BK167" s="23"/>
      <c r="BL167" s="23"/>
      <c r="BM167" s="23"/>
      <c r="BN167" s="17"/>
      <c r="BO167" s="23"/>
      <c r="BP167" s="23"/>
      <c r="BQ167" s="23"/>
      <c r="BR167" s="17"/>
      <c r="BS167" s="17"/>
      <c r="BT167" s="17"/>
      <c r="BU167" s="17"/>
      <c r="BV167" s="17"/>
      <c r="BW167" s="23"/>
      <c r="BX167" s="23"/>
      <c r="BY167" s="23"/>
      <c r="BZ167" s="17"/>
      <c r="CA167" s="17"/>
      <c r="CB167" s="17"/>
      <c r="CC167" s="17"/>
      <c r="CD167" s="17"/>
      <c r="CE167" s="17"/>
      <c r="CF167" s="17"/>
      <c r="CG167" s="17"/>
      <c r="CH167" s="17"/>
    </row>
    <row r="168" spans="1:90" ht="15.75" thickBot="1" x14ac:dyDescent="0.3">
      <c r="A168" s="17"/>
      <c r="B168" s="17"/>
      <c r="C168" s="22">
        <f>W158</f>
        <v>462</v>
      </c>
      <c r="D168" s="23">
        <f>X158</f>
        <v>458</v>
      </c>
      <c r="E168" s="24">
        <f>Y158</f>
        <v>459</v>
      </c>
      <c r="F168" s="22">
        <f>W159</f>
        <v>440</v>
      </c>
      <c r="G168" s="23">
        <f>X159</f>
        <v>446</v>
      </c>
      <c r="H168" s="24">
        <f>Y159</f>
        <v>451</v>
      </c>
      <c r="I168" s="22">
        <f>W160</f>
        <v>437</v>
      </c>
      <c r="J168" s="23">
        <f>X160</f>
        <v>434</v>
      </c>
      <c r="K168" s="24">
        <f>Y160</f>
        <v>449</v>
      </c>
      <c r="L168" s="17"/>
      <c r="M168" s="23"/>
      <c r="N168" s="23">
        <f t="shared" si="2779"/>
        <v>448.34393855059506</v>
      </c>
      <c r="O168" s="23"/>
      <c r="P168" s="17"/>
      <c r="Q168" s="23"/>
      <c r="R168" s="120">
        <f t="shared" ref="R168" si="2815">C168-$N$14</f>
        <v>315.77510251042787</v>
      </c>
      <c r="S168" s="119">
        <f t="shared" ref="S168" si="2816">D168-$N$14</f>
        <v>311.77510251042787</v>
      </c>
      <c r="T168" s="23">
        <f t="shared" ref="T168" si="2817">E168-$N$14</f>
        <v>312.77510251042787</v>
      </c>
      <c r="U168" s="23">
        <f t="shared" ref="U168" si="2818">F168-$N$14</f>
        <v>293.77510251042787</v>
      </c>
      <c r="V168" s="23">
        <f t="shared" ref="V168" si="2819">G168-$N$14</f>
        <v>299.77510251042787</v>
      </c>
      <c r="W168" s="23">
        <f t="shared" ref="W168" si="2820">H168-$N$14</f>
        <v>304.77510251042787</v>
      </c>
      <c r="X168" s="23">
        <f t="shared" ref="X168" si="2821">I168-$N$14</f>
        <v>290.77510251042787</v>
      </c>
      <c r="Y168" s="23">
        <f t="shared" ref="Y168" si="2822">J168-$N$14</f>
        <v>287.77510251042787</v>
      </c>
      <c r="Z168" s="23">
        <f t="shared" ref="Z168" si="2823">K168-$N$14</f>
        <v>302.77510251042787</v>
      </c>
      <c r="AE168" s="116">
        <f>V164</f>
        <v>305.81147593004118</v>
      </c>
      <c r="AF168" s="117">
        <f>V165</f>
        <v>318.309313535071</v>
      </c>
      <c r="AG168" s="117">
        <f>V166</f>
        <v>330.71764426258312</v>
      </c>
      <c r="AH168" s="117">
        <f>V167</f>
        <v>286.4662904149302</v>
      </c>
      <c r="AI168" s="117">
        <f>V168</f>
        <v>299.77510251042787</v>
      </c>
      <c r="AJ168" s="117">
        <f>V169</f>
        <v>297.41382262537297</v>
      </c>
      <c r="AK168" s="117">
        <f>V170</f>
        <v>312.70286591579202</v>
      </c>
      <c r="AL168" s="117">
        <f>V171</f>
        <v>306.36163990876389</v>
      </c>
      <c r="AM168" s="117">
        <f>V172</f>
        <v>315.64289887141439</v>
      </c>
      <c r="AN168" s="117">
        <f>V173</f>
        <v>265.67500438130526</v>
      </c>
      <c r="AO168" s="117">
        <f>V174</f>
        <v>506.69321486175636</v>
      </c>
      <c r="AP168" s="118">
        <f>V175</f>
        <v>527.61961931656731</v>
      </c>
      <c r="AQ168" s="23"/>
      <c r="AR168" s="23"/>
      <c r="AS168" s="23"/>
      <c r="AT168" s="17"/>
      <c r="AU168" s="23"/>
      <c r="AV168" s="23"/>
      <c r="AW168" s="23"/>
      <c r="AX168" s="17"/>
      <c r="AY168" s="23"/>
      <c r="AZ168" s="23"/>
      <c r="BA168" s="23"/>
      <c r="BB168" s="17"/>
      <c r="BC168" s="23"/>
      <c r="BD168" s="23"/>
      <c r="BE168" s="23"/>
      <c r="BF168" s="17"/>
      <c r="BG168" s="23"/>
      <c r="BH168" s="23"/>
      <c r="BI168" s="23"/>
      <c r="BJ168" s="17"/>
      <c r="BK168" s="23"/>
      <c r="BL168" s="23"/>
      <c r="BM168" s="23"/>
      <c r="BN168" s="17"/>
      <c r="BO168" s="23"/>
      <c r="BP168" s="23"/>
      <c r="BQ168" s="23"/>
      <c r="BR168" s="17"/>
      <c r="BS168" s="17"/>
      <c r="BT168" s="17"/>
      <c r="BU168" s="17"/>
      <c r="BV168" s="17"/>
      <c r="BW168" s="23"/>
      <c r="BX168" s="23"/>
      <c r="BY168" s="23"/>
      <c r="BZ168" s="17"/>
      <c r="CA168" s="17"/>
      <c r="CB168" s="17"/>
      <c r="CC168" s="17"/>
      <c r="CD168" s="17"/>
      <c r="CE168" s="17"/>
      <c r="CF168" s="17"/>
      <c r="CG168" s="17"/>
      <c r="CH168" s="17"/>
    </row>
    <row r="169" spans="1:90" ht="15.75" thickBot="1" x14ac:dyDescent="0.3">
      <c r="A169" s="17"/>
      <c r="B169" s="17"/>
      <c r="C169" s="22">
        <f>AE158</f>
        <v>429</v>
      </c>
      <c r="D169" s="23">
        <f>AF158</f>
        <v>456</v>
      </c>
      <c r="E169" s="24">
        <f>AG158</f>
        <v>429</v>
      </c>
      <c r="F169" s="22">
        <f>AE159</f>
        <v>423</v>
      </c>
      <c r="G169" s="23">
        <f>AF159</f>
        <v>428</v>
      </c>
      <c r="H169" s="24">
        <f>AG159</f>
        <v>429</v>
      </c>
      <c r="I169" s="22">
        <f>AE160</f>
        <v>424</v>
      </c>
      <c r="J169" s="23">
        <f>AF160</f>
        <v>427</v>
      </c>
      <c r="K169" s="24">
        <f>AG160</f>
        <v>437</v>
      </c>
      <c r="L169" s="17"/>
      <c r="M169" s="23"/>
      <c r="N169" s="23">
        <f t="shared" si="2779"/>
        <v>431.2316909211097</v>
      </c>
      <c r="O169" s="23"/>
      <c r="P169" s="17"/>
      <c r="Q169" s="23"/>
      <c r="R169" s="120">
        <f t="shared" ref="R169" si="2824">C169-$N$15</f>
        <v>298.41382262537297</v>
      </c>
      <c r="S169" s="119">
        <f t="shared" ref="S169" si="2825">D169-$N$15</f>
        <v>325.41382262537297</v>
      </c>
      <c r="T169" s="23">
        <f t="shared" ref="T169" si="2826">E169-$N$15</f>
        <v>298.41382262537297</v>
      </c>
      <c r="U169" s="23">
        <f t="shared" ref="U169" si="2827">F169-$N$15</f>
        <v>292.41382262537297</v>
      </c>
      <c r="V169" s="23">
        <f t="shared" ref="V169" si="2828">G169-$N$15</f>
        <v>297.41382262537297</v>
      </c>
      <c r="W169" s="23">
        <f t="shared" ref="W169" si="2829">H169-$N$15</f>
        <v>298.41382262537297</v>
      </c>
      <c r="X169" s="23">
        <f t="shared" ref="X169" si="2830">I169-$N$15</f>
        <v>293.41382262537297</v>
      </c>
      <c r="Y169" s="23">
        <f t="shared" ref="Y169" si="2831">J169-$N$15</f>
        <v>296.41382262537297</v>
      </c>
      <c r="Z169" s="23">
        <f t="shared" ref="Z169" si="2832">K169-$N$15</f>
        <v>306.41382262537297</v>
      </c>
      <c r="AA169" s="23"/>
      <c r="AB169" s="23"/>
      <c r="AC169" s="23"/>
      <c r="AD169" s="17"/>
      <c r="AE169" s="116">
        <f>W164</f>
        <v>344.81147593004118</v>
      </c>
      <c r="AF169" s="117">
        <f>W165</f>
        <v>287.309313535071</v>
      </c>
      <c r="AG169" s="117">
        <f>W166</f>
        <v>312.71764426258312</v>
      </c>
      <c r="AH169" s="117">
        <f>W167</f>
        <v>317.4662904149302</v>
      </c>
      <c r="AI169" s="117">
        <f>W168</f>
        <v>304.77510251042787</v>
      </c>
      <c r="AJ169" s="117">
        <f>W169</f>
        <v>298.41382262537297</v>
      </c>
      <c r="AK169" s="117">
        <f>W170</f>
        <v>314.70286591579202</v>
      </c>
      <c r="AL169" s="117">
        <f>W171</f>
        <v>323.36163990876389</v>
      </c>
      <c r="AM169" s="117">
        <f>W172</f>
        <v>310.64289887141439</v>
      </c>
      <c r="AN169" s="117">
        <f>W173</f>
        <v>352.67500438130526</v>
      </c>
      <c r="AO169" s="117">
        <f>W174</f>
        <v>506.69321486175636</v>
      </c>
      <c r="AP169" s="118">
        <f>W175</f>
        <v>640.61961931656731</v>
      </c>
      <c r="AQ169" s="23"/>
      <c r="AR169" s="23"/>
      <c r="AS169" s="23"/>
      <c r="AT169" s="17"/>
      <c r="AU169" s="23"/>
      <c r="AV169" s="23"/>
      <c r="AW169" s="23"/>
      <c r="AX169" s="17"/>
      <c r="AY169" s="23"/>
      <c r="AZ169" s="23"/>
      <c r="BA169" s="23"/>
      <c r="BB169" s="17"/>
      <c r="BC169" s="23"/>
      <c r="BD169" s="23"/>
      <c r="BE169" s="23"/>
      <c r="BF169" s="17"/>
      <c r="BG169" s="23"/>
      <c r="BH169" s="23"/>
      <c r="BI169" s="23"/>
      <c r="BJ169" s="17"/>
      <c r="BK169" s="23"/>
      <c r="BL169" s="23"/>
      <c r="BM169" s="23"/>
      <c r="BN169" s="17"/>
      <c r="BO169" s="23"/>
      <c r="BP169" s="23"/>
      <c r="BQ169" s="23"/>
      <c r="BR169" s="17"/>
      <c r="BS169" s="17"/>
      <c r="BT169" s="17"/>
      <c r="BU169" s="17"/>
      <c r="BV169" s="17"/>
      <c r="BW169" s="23"/>
      <c r="BX169" s="23"/>
      <c r="BY169" s="23"/>
      <c r="BZ169" s="17"/>
      <c r="CA169" s="17"/>
      <c r="CB169" s="17"/>
      <c r="CC169" s="17"/>
      <c r="CD169" s="17"/>
      <c r="CE169" s="17"/>
      <c r="CF169" s="17"/>
      <c r="CG169" s="17"/>
      <c r="CH169" s="17"/>
    </row>
    <row r="170" spans="1:90" ht="15.75" thickBot="1" x14ac:dyDescent="0.3">
      <c r="A170" s="17"/>
      <c r="B170" s="17"/>
      <c r="C170" s="22">
        <f>AM158</f>
        <v>415</v>
      </c>
      <c r="D170" s="23">
        <f>AN158</f>
        <v>421</v>
      </c>
      <c r="E170" s="24">
        <f>AO158</f>
        <v>423</v>
      </c>
      <c r="F170" s="22">
        <f>AM159</f>
        <v>410</v>
      </c>
      <c r="G170" s="23">
        <f>AN159</f>
        <v>417</v>
      </c>
      <c r="H170" s="24">
        <f>AO159</f>
        <v>419</v>
      </c>
      <c r="I170" s="22">
        <f>AM160</f>
        <v>425</v>
      </c>
      <c r="J170" s="23">
        <f>AN160</f>
        <v>412</v>
      </c>
      <c r="K170" s="24">
        <f>AO160</f>
        <v>432</v>
      </c>
      <c r="L170" s="17"/>
      <c r="M170" s="23"/>
      <c r="N170" s="23">
        <f t="shared" si="2779"/>
        <v>419.2839762118881</v>
      </c>
      <c r="O170" s="23"/>
      <c r="P170" s="17"/>
      <c r="Q170" s="23"/>
      <c r="R170" s="120">
        <f t="shared" ref="R170" si="2833">C170-$N$16</f>
        <v>310.70286591579202</v>
      </c>
      <c r="S170" s="119">
        <f t="shared" ref="S170" si="2834">D170-$N$16</f>
        <v>316.70286591579202</v>
      </c>
      <c r="T170" s="23">
        <f t="shared" ref="T170" si="2835">E170-$N$16</f>
        <v>318.70286591579202</v>
      </c>
      <c r="U170" s="23">
        <f t="shared" ref="U170" si="2836">F170-$N$16</f>
        <v>305.70286591579202</v>
      </c>
      <c r="V170" s="23">
        <f t="shared" ref="V170" si="2837">G170-$N$16</f>
        <v>312.70286591579202</v>
      </c>
      <c r="W170" s="23">
        <f t="shared" ref="W170" si="2838">H170-$N$16</f>
        <v>314.70286591579202</v>
      </c>
      <c r="X170" s="23">
        <f t="shared" ref="X170" si="2839">I170-$N$16</f>
        <v>320.70286591579202</v>
      </c>
      <c r="Y170" s="23">
        <f t="shared" ref="Y170" si="2840">J170-$N$16</f>
        <v>307.70286591579202</v>
      </c>
      <c r="Z170" s="23">
        <f t="shared" ref="Z170" si="2841">K170-$N$16</f>
        <v>327.70286591579202</v>
      </c>
      <c r="AA170" s="23"/>
      <c r="AB170" s="23"/>
      <c r="AC170" s="23"/>
      <c r="AD170" s="17"/>
      <c r="AE170" s="116">
        <f>X164</f>
        <v>323.81147593004118</v>
      </c>
      <c r="AF170" s="117">
        <f>X165</f>
        <v>310.309313535071</v>
      </c>
      <c r="AG170" s="117">
        <f>X166</f>
        <v>294.71764426258312</v>
      </c>
      <c r="AH170" s="117">
        <f>X167</f>
        <v>317.4662904149302</v>
      </c>
      <c r="AI170" s="117">
        <f>X168</f>
        <v>290.77510251042787</v>
      </c>
      <c r="AJ170" s="117">
        <f>X169</f>
        <v>293.41382262537297</v>
      </c>
      <c r="AK170" s="117">
        <f>X170</f>
        <v>320.70286591579202</v>
      </c>
      <c r="AL170" s="117">
        <f>X171</f>
        <v>306.36163990876389</v>
      </c>
      <c r="AM170" s="117">
        <f>X172</f>
        <v>317.64289887141439</v>
      </c>
      <c r="AN170" s="117">
        <f>X173</f>
        <v>91.675004381305257</v>
      </c>
      <c r="AO170" s="117">
        <f>X174</f>
        <v>445.69321486175636</v>
      </c>
      <c r="AP170" s="118">
        <f>X175</f>
        <v>617.61961931656731</v>
      </c>
      <c r="AQ170" s="23"/>
      <c r="AR170" s="23"/>
      <c r="AS170" s="23"/>
      <c r="AT170" s="17"/>
      <c r="AU170" s="23"/>
      <c r="AV170" s="23"/>
      <c r="AW170" s="23"/>
      <c r="AX170" s="17"/>
      <c r="AY170" s="23"/>
      <c r="AZ170" s="23"/>
      <c r="BA170" s="23"/>
      <c r="BB170" s="17"/>
      <c r="BC170" s="23"/>
      <c r="BD170" s="23"/>
      <c r="BE170" s="23"/>
      <c r="BF170" s="17"/>
      <c r="BG170" s="23"/>
      <c r="BH170" s="23"/>
      <c r="BI170" s="23"/>
      <c r="BJ170" s="17"/>
      <c r="BK170" s="23"/>
      <c r="BL170" s="23"/>
      <c r="BM170" s="23"/>
      <c r="BN170" s="17"/>
      <c r="BO170" s="23"/>
      <c r="BP170" s="23"/>
      <c r="BQ170" s="23"/>
      <c r="BR170" s="17"/>
      <c r="BS170" s="17"/>
      <c r="BT170" s="17"/>
      <c r="BU170" s="17"/>
      <c r="BV170" s="17"/>
      <c r="BW170" s="23"/>
      <c r="BX170" s="23"/>
      <c r="BY170" s="23"/>
      <c r="BZ170" s="17"/>
      <c r="CA170" s="17"/>
      <c r="CB170" s="17"/>
      <c r="CC170" s="17"/>
      <c r="CD170" s="17"/>
      <c r="CE170" s="17"/>
      <c r="CF170" s="17"/>
      <c r="CG170" s="17"/>
      <c r="CH170" s="17"/>
    </row>
    <row r="171" spans="1:90" ht="15.75" thickBot="1" x14ac:dyDescent="0.3">
      <c r="A171" s="17"/>
      <c r="B171" s="17"/>
      <c r="C171" s="22">
        <f>AQ158</f>
        <v>428</v>
      </c>
      <c r="D171" s="23">
        <f>AR158</f>
        <v>443</v>
      </c>
      <c r="E171" s="24">
        <f>AS158</f>
        <v>476</v>
      </c>
      <c r="F171" s="22">
        <f>AQ159</f>
        <v>428</v>
      </c>
      <c r="G171" s="23">
        <f>AR159</f>
        <v>443</v>
      </c>
      <c r="H171" s="24">
        <f>AS159</f>
        <v>460</v>
      </c>
      <c r="I171" s="22">
        <f>AQ160</f>
        <v>443</v>
      </c>
      <c r="J171" s="23">
        <f>AR160</f>
        <v>443</v>
      </c>
      <c r="K171" s="24">
        <f>AS160</f>
        <v>428</v>
      </c>
      <c r="L171" s="17"/>
      <c r="M171" s="23"/>
      <c r="N171" s="23">
        <f t="shared" si="2779"/>
        <v>443.30356290908844</v>
      </c>
      <c r="O171" s="23"/>
      <c r="P171" s="17"/>
      <c r="Q171" s="23"/>
      <c r="R171" s="120">
        <f t="shared" ref="R171" si="2842">C171-$N$17</f>
        <v>291.36163990876389</v>
      </c>
      <c r="S171" s="119">
        <f t="shared" ref="S171" si="2843">D171-$N$17</f>
        <v>306.36163990876389</v>
      </c>
      <c r="T171" s="23">
        <f t="shared" ref="T171" si="2844">E171-$N$17</f>
        <v>339.36163990876389</v>
      </c>
      <c r="U171" s="23">
        <f t="shared" ref="U171" si="2845">F171-$N$17</f>
        <v>291.36163990876389</v>
      </c>
      <c r="V171" s="23">
        <f t="shared" ref="V171" si="2846">G171-$N$17</f>
        <v>306.36163990876389</v>
      </c>
      <c r="W171" s="23">
        <f t="shared" ref="W171" si="2847">H171-$N$17</f>
        <v>323.36163990876389</v>
      </c>
      <c r="X171" s="23">
        <f t="shared" ref="X171" si="2848">I171-$N$17</f>
        <v>306.36163990876389</v>
      </c>
      <c r="Y171" s="23">
        <f t="shared" ref="Y171" si="2849">J171-$N$17</f>
        <v>306.36163990876389</v>
      </c>
      <c r="Z171" s="23">
        <f t="shared" ref="Z171" si="2850">K171-$N$17</f>
        <v>291.36163990876389</v>
      </c>
      <c r="AA171" s="23"/>
      <c r="AB171" s="23"/>
      <c r="AC171" s="23"/>
      <c r="AD171" s="17"/>
      <c r="AE171" s="116">
        <f>Y164</f>
        <v>313.81147593004118</v>
      </c>
      <c r="AF171" s="117">
        <f>Y165</f>
        <v>310.309313535071</v>
      </c>
      <c r="AG171" s="117">
        <f>Y166</f>
        <v>294.71764426258312</v>
      </c>
      <c r="AH171" s="117">
        <f>Y167</f>
        <v>286.4662904149302</v>
      </c>
      <c r="AI171" s="117">
        <f>Y168</f>
        <v>287.77510251042787</v>
      </c>
      <c r="AJ171" s="117">
        <f>Y169</f>
        <v>296.41382262537297</v>
      </c>
      <c r="AK171" s="117">
        <f>Y170</f>
        <v>307.70286591579202</v>
      </c>
      <c r="AL171" s="117">
        <f>Y171</f>
        <v>306.36163990876389</v>
      </c>
      <c r="AM171" s="117">
        <f>Y172</f>
        <v>296.64289887141439</v>
      </c>
      <c r="AN171" s="117">
        <f>Y173</f>
        <v>212.67500438130526</v>
      </c>
      <c r="AO171" s="117">
        <f>Y174</f>
        <v>460.69321486175636</v>
      </c>
      <c r="AP171" s="118">
        <f>Y175</f>
        <v>595.61961931656731</v>
      </c>
      <c r="AQ171" s="23"/>
      <c r="AR171" s="23"/>
      <c r="AS171" s="23"/>
      <c r="AT171" s="17"/>
      <c r="AU171" s="23"/>
      <c r="AV171" s="23"/>
      <c r="AW171" s="23"/>
      <c r="AX171" s="17"/>
      <c r="AY171" s="23"/>
      <c r="AZ171" s="23"/>
      <c r="BA171" s="23"/>
      <c r="BB171" s="17"/>
      <c r="BC171" s="23"/>
      <c r="BD171" s="23"/>
      <c r="BE171" s="23"/>
      <c r="BF171" s="17"/>
      <c r="BG171" s="23"/>
      <c r="BH171" s="23"/>
      <c r="BI171" s="23"/>
      <c r="BJ171" s="17"/>
      <c r="BK171" s="23"/>
      <c r="BL171" s="23"/>
      <c r="BM171" s="23"/>
      <c r="BN171" s="17"/>
      <c r="BO171" s="23"/>
      <c r="BP171" s="23"/>
      <c r="BQ171" s="23"/>
      <c r="BR171" s="17"/>
      <c r="BS171" s="17"/>
      <c r="BT171" s="17"/>
      <c r="BU171" s="17"/>
      <c r="BV171" s="17"/>
      <c r="BW171" s="23"/>
      <c r="BX171" s="23"/>
      <c r="BY171" s="23"/>
      <c r="BZ171" s="17"/>
      <c r="CA171" s="17"/>
      <c r="CB171" s="17"/>
      <c r="CC171" s="17"/>
      <c r="CD171" s="17"/>
      <c r="CE171" s="17"/>
      <c r="CF171" s="17"/>
      <c r="CG171" s="17"/>
      <c r="CH171" s="17"/>
    </row>
    <row r="172" spans="1:90" ht="15.75" thickBot="1" x14ac:dyDescent="0.3">
      <c r="A172" s="17"/>
      <c r="B172" s="17"/>
      <c r="C172" s="22">
        <f>AU158</f>
        <v>434</v>
      </c>
      <c r="D172" s="23">
        <f>AV158</f>
        <v>462</v>
      </c>
      <c r="E172" s="24">
        <f>AW158</f>
        <v>459</v>
      </c>
      <c r="F172" s="22">
        <f>AU159</f>
        <v>434</v>
      </c>
      <c r="G172" s="23">
        <f>AV159</f>
        <v>452</v>
      </c>
      <c r="H172" s="24">
        <f>AW159</f>
        <v>447</v>
      </c>
      <c r="I172" s="22">
        <f>AU160</f>
        <v>454</v>
      </c>
      <c r="J172" s="23">
        <f>AV160</f>
        <v>433</v>
      </c>
      <c r="K172" s="24">
        <f>AW160</f>
        <v>459</v>
      </c>
      <c r="L172" s="17"/>
      <c r="M172" s="23"/>
      <c r="N172" s="23">
        <f t="shared" si="2779"/>
        <v>448.08418154085922</v>
      </c>
      <c r="O172" s="23"/>
      <c r="P172" s="17"/>
      <c r="Q172" s="23"/>
      <c r="R172" s="120">
        <f t="shared" ref="R172" si="2851">C172-$N$18</f>
        <v>297.64289887141439</v>
      </c>
      <c r="S172" s="119">
        <f t="shared" ref="S172" si="2852">D172-$N$18</f>
        <v>325.64289887141439</v>
      </c>
      <c r="T172" s="23">
        <f t="shared" ref="T172" si="2853">E172-$N$18</f>
        <v>322.64289887141439</v>
      </c>
      <c r="U172" s="23">
        <f t="shared" ref="U172" si="2854">F172-$N$18</f>
        <v>297.64289887141439</v>
      </c>
      <c r="V172" s="23">
        <f t="shared" ref="V172" si="2855">G172-$N$18</f>
        <v>315.64289887141439</v>
      </c>
      <c r="W172" s="23">
        <f t="shared" ref="W172" si="2856">H172-$N$18</f>
        <v>310.64289887141439</v>
      </c>
      <c r="X172" s="23">
        <f t="shared" ref="X172" si="2857">I172-$N$18</f>
        <v>317.64289887141439</v>
      </c>
      <c r="Y172" s="23">
        <f t="shared" ref="Y172" si="2858">J172-$N$18</f>
        <v>296.64289887141439</v>
      </c>
      <c r="Z172" s="23">
        <f t="shared" ref="Z172" si="2859">K172-$N$18</f>
        <v>322.64289887141439</v>
      </c>
      <c r="AA172" s="23"/>
      <c r="AB172" s="23"/>
      <c r="AC172" s="23"/>
      <c r="AD172" s="17"/>
      <c r="AE172" s="116">
        <f>Z164</f>
        <v>332.81147593004118</v>
      </c>
      <c r="AF172" s="117">
        <f>Z165</f>
        <v>316.309313535071</v>
      </c>
      <c r="AG172" s="117">
        <f>Z166</f>
        <v>312.71764426258312</v>
      </c>
      <c r="AH172" s="117">
        <f>Z167</f>
        <v>286.4662904149302</v>
      </c>
      <c r="AI172" s="117">
        <f>Z168</f>
        <v>302.77510251042787</v>
      </c>
      <c r="AJ172" s="117">
        <f>Z169</f>
        <v>306.41382262537297</v>
      </c>
      <c r="AK172" s="117">
        <f>Z170</f>
        <v>327.70286591579202</v>
      </c>
      <c r="AL172" s="117">
        <f>Z171</f>
        <v>291.36163990876389</v>
      </c>
      <c r="AM172" s="117">
        <f>Z172</f>
        <v>322.64289887141439</v>
      </c>
      <c r="AN172" s="117">
        <f>Z173</f>
        <v>271.67500438130526</v>
      </c>
      <c r="AO172" s="117">
        <f>Z174</f>
        <v>536.69321486175636</v>
      </c>
      <c r="AP172" s="118">
        <f>Z175</f>
        <v>617.61961931656731</v>
      </c>
      <c r="AQ172" s="23"/>
      <c r="AR172" s="23"/>
      <c r="AS172" s="23"/>
      <c r="AT172" s="17"/>
      <c r="AU172" s="23"/>
      <c r="AV172" s="23"/>
      <c r="AW172" s="23"/>
      <c r="AX172" s="17"/>
      <c r="AY172" s="23"/>
      <c r="AZ172" s="23"/>
      <c r="BA172" s="23"/>
      <c r="BB172" s="17"/>
      <c r="BC172" s="23"/>
      <c r="BD172" s="23"/>
      <c r="BE172" s="23"/>
      <c r="BF172" s="17"/>
      <c r="BG172" s="23"/>
      <c r="BH172" s="23"/>
      <c r="BI172" s="23"/>
      <c r="BJ172" s="17"/>
      <c r="BK172" s="23"/>
      <c r="BL172" s="23"/>
      <c r="BM172" s="23"/>
      <c r="BN172" s="17"/>
      <c r="BO172" s="23"/>
      <c r="BP172" s="23"/>
      <c r="BQ172" s="23"/>
      <c r="BR172" s="17"/>
      <c r="BS172" s="17"/>
      <c r="BT172" s="17"/>
      <c r="BU172" s="17"/>
      <c r="BV172" s="17"/>
      <c r="BW172" s="23"/>
      <c r="BX172" s="23"/>
      <c r="BY172" s="23"/>
      <c r="BZ172" s="17"/>
      <c r="CA172" s="17"/>
      <c r="CB172" s="17"/>
      <c r="CC172" s="17"/>
      <c r="CD172" s="17"/>
      <c r="CE172" s="17"/>
      <c r="CF172" s="17"/>
      <c r="CG172" s="17"/>
      <c r="CH172" s="17"/>
    </row>
    <row r="173" spans="1:90" x14ac:dyDescent="0.25">
      <c r="A173" s="17"/>
      <c r="B173" s="17"/>
      <c r="C173" s="22">
        <f>BO158</f>
        <v>975</v>
      </c>
      <c r="D173" s="23">
        <f>BP158</f>
        <v>1011</v>
      </c>
      <c r="E173" s="24">
        <f>BQ158</f>
        <v>963</v>
      </c>
      <c r="F173" s="22">
        <f>BO159</f>
        <v>871</v>
      </c>
      <c r="G173" s="23">
        <f>BP159</f>
        <v>877</v>
      </c>
      <c r="H173" s="24">
        <f>BQ159</f>
        <v>964</v>
      </c>
      <c r="I173" s="22">
        <f>BO160</f>
        <v>703</v>
      </c>
      <c r="J173" s="23">
        <f>BP160</f>
        <v>824</v>
      </c>
      <c r="K173" s="24">
        <f>BQ160</f>
        <v>883</v>
      </c>
      <c r="L173" s="17"/>
      <c r="M173" s="23"/>
      <c r="N173" s="23">
        <f t="shared" si="2779"/>
        <v>892.0083050300035</v>
      </c>
      <c r="O173" s="23"/>
      <c r="P173" s="17"/>
      <c r="Q173" s="23"/>
      <c r="R173" s="120">
        <f t="shared" ref="R173" si="2860">C173-$N$19</f>
        <v>363.67500438130526</v>
      </c>
      <c r="S173" s="119">
        <f t="shared" ref="S173" si="2861">D173-$N$19</f>
        <v>399.67500438130526</v>
      </c>
      <c r="T173" s="23">
        <f t="shared" ref="T173" si="2862">E173-$N$19</f>
        <v>351.67500438130526</v>
      </c>
      <c r="U173" s="23">
        <f t="shared" ref="U173" si="2863">F173-$N$19</f>
        <v>259.67500438130526</v>
      </c>
      <c r="V173" s="23">
        <f t="shared" ref="V173" si="2864">G173-$N$19</f>
        <v>265.67500438130526</v>
      </c>
      <c r="W173" s="23">
        <f t="shared" ref="W173" si="2865">H173-$N$19</f>
        <v>352.67500438130526</v>
      </c>
      <c r="X173" s="23">
        <f t="shared" ref="X173" si="2866">I173-$N$19</f>
        <v>91.675004381305257</v>
      </c>
      <c r="Y173" s="23">
        <f t="shared" ref="Y173" si="2867">J173-$N$19</f>
        <v>212.67500438130526</v>
      </c>
      <c r="Z173" s="23">
        <f t="shared" ref="Z173" si="2868">K173-$N$19</f>
        <v>271.67500438130526</v>
      </c>
      <c r="AA173" s="23"/>
      <c r="AB173" s="23"/>
      <c r="AC173" s="23"/>
      <c r="AD173" s="17"/>
      <c r="AE173" s="17"/>
      <c r="AF173" s="17"/>
      <c r="AG173" s="23"/>
      <c r="AH173" s="17"/>
      <c r="AI173" s="23"/>
      <c r="AJ173" s="23"/>
      <c r="AK173" s="23"/>
      <c r="AL173" s="17"/>
      <c r="AM173" s="23"/>
      <c r="AN173" s="23"/>
      <c r="AO173" s="23"/>
      <c r="AP173" s="17"/>
      <c r="AQ173" s="23"/>
      <c r="AR173" s="23"/>
      <c r="AS173" s="23"/>
      <c r="AT173" s="17"/>
      <c r="AU173" s="23"/>
      <c r="AV173" s="23"/>
      <c r="AW173" s="23"/>
      <c r="AX173" s="17"/>
      <c r="AY173" s="23"/>
      <c r="AZ173" s="23"/>
      <c r="BA173" s="23"/>
      <c r="BB173" s="17"/>
      <c r="BC173" s="23"/>
      <c r="BD173" s="23"/>
      <c r="BE173" s="23"/>
      <c r="BF173" s="17"/>
      <c r="BG173" s="23"/>
      <c r="BH173" s="23"/>
      <c r="BI173" s="23"/>
      <c r="BJ173" s="17"/>
      <c r="BK173" s="23"/>
      <c r="BL173" s="23"/>
      <c r="BM173" s="23"/>
      <c r="BN173" s="17"/>
      <c r="BO173" s="23"/>
      <c r="BP173" s="23"/>
      <c r="BQ173" s="23"/>
      <c r="BR173" s="17"/>
      <c r="BS173" s="17"/>
      <c r="BT173" s="17"/>
      <c r="BU173" s="17"/>
      <c r="BV173" s="17"/>
      <c r="BW173" s="23"/>
      <c r="BX173" s="23"/>
      <c r="BY173" s="23"/>
      <c r="BZ173" s="17"/>
      <c r="CA173" s="17"/>
      <c r="CB173" s="17"/>
      <c r="CC173" s="17"/>
      <c r="CD173" s="17"/>
      <c r="CE173" s="17"/>
      <c r="CF173" s="17"/>
      <c r="CG173" s="17"/>
      <c r="CH173" s="17"/>
    </row>
    <row r="174" spans="1:90" x14ac:dyDescent="0.25">
      <c r="A174" s="17"/>
      <c r="B174" s="17"/>
      <c r="C174" s="22">
        <f>BS158</f>
        <v>1041</v>
      </c>
      <c r="D174" s="23">
        <f>BT158</f>
        <v>1087</v>
      </c>
      <c r="E174" s="24">
        <f>BU158</f>
        <v>1117</v>
      </c>
      <c r="F174" s="22">
        <f>BS159</f>
        <v>1026</v>
      </c>
      <c r="G174" s="23">
        <f>BT159</f>
        <v>1026</v>
      </c>
      <c r="H174" s="24">
        <f>BU159</f>
        <v>1026</v>
      </c>
      <c r="I174" s="22">
        <f>BS160</f>
        <v>965</v>
      </c>
      <c r="J174" s="23">
        <f>BT160</f>
        <v>980</v>
      </c>
      <c r="K174" s="24">
        <f>BU160</f>
        <v>1056</v>
      </c>
      <c r="L174" s="17"/>
      <c r="M174" s="23"/>
      <c r="N174" s="23">
        <f t="shared" si="2779"/>
        <v>1035.0343416365133</v>
      </c>
      <c r="O174" s="23"/>
      <c r="P174" s="17"/>
      <c r="Q174" s="23"/>
      <c r="R174" s="120">
        <f t="shared" ref="R174" si="2869">C174-$N$20</f>
        <v>521.69321486175636</v>
      </c>
      <c r="S174" s="119">
        <f t="shared" ref="S174" si="2870">D174-$N$20</f>
        <v>567.69321486175636</v>
      </c>
      <c r="T174" s="23">
        <f t="shared" ref="T174" si="2871">E174-$N$20</f>
        <v>597.69321486175636</v>
      </c>
      <c r="U174" s="23">
        <f t="shared" ref="U174" si="2872">F174-$N$20</f>
        <v>506.69321486175636</v>
      </c>
      <c r="V174" s="23">
        <f t="shared" ref="V174" si="2873">G174-$N$20</f>
        <v>506.69321486175636</v>
      </c>
      <c r="W174" s="23">
        <f t="shared" ref="W174" si="2874">H174-$N$20</f>
        <v>506.69321486175636</v>
      </c>
      <c r="X174" s="23">
        <f t="shared" ref="X174" si="2875">I174-$N$20</f>
        <v>445.69321486175636</v>
      </c>
      <c r="Y174" s="23">
        <f t="shared" ref="Y174" si="2876">J174-$N$20</f>
        <v>460.69321486175636</v>
      </c>
      <c r="Z174" s="23">
        <f t="shared" ref="Z174" si="2877">K174-$N$20</f>
        <v>536.69321486175636</v>
      </c>
      <c r="AA174" s="23"/>
      <c r="AB174" s="23"/>
      <c r="AC174" s="23"/>
      <c r="AD174" s="17"/>
      <c r="AE174" s="23"/>
      <c r="AF174" s="17"/>
      <c r="AG174" s="17"/>
      <c r="AH174" s="17"/>
      <c r="AI174" s="23"/>
      <c r="AJ174" s="17"/>
      <c r="AK174" s="23"/>
      <c r="AL174" s="23"/>
      <c r="AM174" s="23"/>
      <c r="AN174" s="17"/>
      <c r="AO174" s="23"/>
      <c r="AP174" s="23"/>
      <c r="AQ174" s="23"/>
      <c r="AR174" s="23"/>
      <c r="AS174" s="23"/>
      <c r="AT174" s="17"/>
      <c r="AU174" s="23"/>
      <c r="AV174" s="23"/>
      <c r="AW174" s="23"/>
      <c r="AX174" s="17"/>
      <c r="AY174" s="23"/>
      <c r="AZ174" s="23"/>
      <c r="BA174" s="23"/>
      <c r="BB174" s="17"/>
      <c r="BC174" s="23"/>
      <c r="BD174" s="23"/>
      <c r="BE174" s="23"/>
      <c r="BF174" s="17"/>
      <c r="BG174" s="23"/>
      <c r="BH174" s="23"/>
      <c r="BI174" s="23"/>
      <c r="BJ174" s="17"/>
      <c r="BK174" s="23"/>
      <c r="BL174" s="23"/>
      <c r="BM174" s="23"/>
      <c r="BN174" s="17"/>
      <c r="BO174" s="23"/>
      <c r="BP174" s="23"/>
      <c r="BQ174" s="23"/>
      <c r="BR174" s="17"/>
      <c r="BS174" s="17"/>
      <c r="BT174" s="17"/>
      <c r="BU174" s="17"/>
      <c r="BV174" s="17"/>
      <c r="BW174" s="23"/>
      <c r="BX174" s="23"/>
      <c r="BY174" s="23"/>
      <c r="BZ174" s="17"/>
      <c r="CA174" s="17"/>
      <c r="CB174" s="17"/>
      <c r="CC174" s="17"/>
      <c r="CD174" s="17"/>
      <c r="CE174" s="17"/>
      <c r="CF174" s="17"/>
      <c r="CG174" s="17"/>
      <c r="CH174" s="17"/>
    </row>
    <row r="175" spans="1:90" ht="15.75" thickBot="1" x14ac:dyDescent="0.3">
      <c r="A175" s="17"/>
      <c r="B175" s="17"/>
      <c r="C175" s="26">
        <f>CA158</f>
        <v>1352</v>
      </c>
      <c r="D175" s="27">
        <f>CB158</f>
        <v>1396</v>
      </c>
      <c r="E175" s="28">
        <f>CC158</f>
        <v>1396</v>
      </c>
      <c r="F175" s="26">
        <f>CA159</f>
        <v>1284</v>
      </c>
      <c r="G175" s="27">
        <f>CB159</f>
        <v>1216</v>
      </c>
      <c r="H175" s="28">
        <f>CC159</f>
        <v>1329</v>
      </c>
      <c r="I175" s="26">
        <f>CA160</f>
        <v>1306</v>
      </c>
      <c r="J175" s="27">
        <f>CB160</f>
        <v>1284</v>
      </c>
      <c r="K175" s="28">
        <f>CC160</f>
        <v>1306</v>
      </c>
      <c r="L175" s="17"/>
      <c r="M175" s="23"/>
      <c r="N175" s="23">
        <f t="shared" si="2779"/>
        <v>1317.6573787602172</v>
      </c>
      <c r="O175" s="23"/>
      <c r="P175" s="17"/>
      <c r="Q175" s="23"/>
      <c r="R175" s="120">
        <f t="shared" ref="R175" si="2878">C175-$N$21</f>
        <v>663.61961931656731</v>
      </c>
      <c r="S175" s="119">
        <f t="shared" ref="S175" si="2879">D175-$N$21</f>
        <v>707.61961931656731</v>
      </c>
      <c r="T175" s="23">
        <f t="shared" ref="T175" si="2880">E175-$N$21</f>
        <v>707.61961931656731</v>
      </c>
      <c r="U175" s="23">
        <f t="shared" ref="U175" si="2881">F175-$N$21</f>
        <v>595.61961931656731</v>
      </c>
      <c r="V175" s="23">
        <f t="shared" ref="V175" si="2882">G175-$N$21</f>
        <v>527.61961931656731</v>
      </c>
      <c r="W175" s="23">
        <f t="shared" ref="W175" si="2883">H175-$N$21</f>
        <v>640.61961931656731</v>
      </c>
      <c r="X175" s="23">
        <f t="shared" ref="X175" si="2884">I175-$N$21</f>
        <v>617.61961931656731</v>
      </c>
      <c r="Y175" s="23">
        <f t="shared" ref="Y175" si="2885">J175-$N$21</f>
        <v>595.61961931656731</v>
      </c>
      <c r="Z175" s="23">
        <f t="shared" ref="Z175" si="2886">K175-$N$21</f>
        <v>617.61961931656731</v>
      </c>
      <c r="AA175" s="23"/>
      <c r="AB175" s="23"/>
      <c r="AC175" s="23"/>
      <c r="AD175" s="17"/>
      <c r="AE175" s="23"/>
      <c r="AF175" s="17"/>
      <c r="AG175" s="17"/>
      <c r="AH175" s="17"/>
      <c r="AI175" s="23"/>
      <c r="AJ175" s="17"/>
      <c r="AK175" s="23"/>
      <c r="AL175" s="23"/>
      <c r="AM175" s="23"/>
      <c r="AN175" s="17"/>
      <c r="AO175" s="23"/>
      <c r="AP175" s="23"/>
      <c r="AQ175" s="23"/>
      <c r="AR175" s="23"/>
      <c r="AS175" s="23"/>
      <c r="AT175" s="17"/>
      <c r="AU175" s="23"/>
      <c r="AV175" s="23"/>
      <c r="AW175" s="23"/>
      <c r="AX175" s="17"/>
      <c r="AY175" s="23"/>
      <c r="AZ175" s="23"/>
      <c r="BA175" s="23"/>
      <c r="BB175" s="17"/>
      <c r="BC175" s="23"/>
      <c r="BD175" s="23"/>
      <c r="BE175" s="23"/>
      <c r="BF175" s="17"/>
      <c r="BG175" s="23"/>
      <c r="BH175" s="23"/>
      <c r="BI175" s="23"/>
      <c r="BJ175" s="17"/>
      <c r="BK175" s="23"/>
      <c r="BL175" s="23"/>
      <c r="BM175" s="23"/>
      <c r="BN175" s="17"/>
      <c r="BO175" s="23"/>
      <c r="BP175" s="23"/>
      <c r="BQ175" s="23"/>
      <c r="BR175" s="17"/>
      <c r="BS175" s="17"/>
      <c r="BT175" s="17"/>
      <c r="BU175" s="17"/>
      <c r="BV175" s="17"/>
      <c r="BW175" s="23"/>
      <c r="BX175" s="23"/>
      <c r="BY175" s="23"/>
      <c r="BZ175" s="17"/>
      <c r="CA175" s="17"/>
      <c r="CB175" s="17"/>
      <c r="CC175" s="17"/>
      <c r="CD175" s="17"/>
      <c r="CE175" s="17"/>
      <c r="CF175" s="17"/>
      <c r="CG175" s="17"/>
      <c r="CH175" s="17"/>
    </row>
    <row r="176" spans="1:90" x14ac:dyDescent="0.25">
      <c r="A176" s="17"/>
      <c r="B176" s="17"/>
      <c r="C176" s="23"/>
      <c r="D176" s="23"/>
      <c r="E176" s="23"/>
      <c r="F176" s="23"/>
      <c r="G176" s="23"/>
      <c r="H176" s="23"/>
      <c r="I176" s="23"/>
      <c r="J176" s="17"/>
      <c r="K176" s="23"/>
      <c r="L176" s="23"/>
      <c r="M176" s="23"/>
      <c r="N176" s="17"/>
      <c r="O176" s="23"/>
      <c r="P176" s="23"/>
      <c r="Q176" s="23"/>
      <c r="R176" s="17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17"/>
      <c r="AI176" s="17"/>
      <c r="AJ176" s="17"/>
      <c r="AK176" s="23"/>
      <c r="AL176" s="17"/>
      <c r="AM176" s="23"/>
      <c r="AN176" s="23"/>
      <c r="AO176" s="23"/>
      <c r="AP176" s="17"/>
      <c r="AQ176" s="23"/>
      <c r="AR176" s="23"/>
      <c r="AS176" s="23"/>
      <c r="AT176" s="17"/>
      <c r="AU176" s="23"/>
      <c r="AV176" s="23"/>
      <c r="AW176" s="23"/>
      <c r="AX176" s="17"/>
      <c r="AY176" s="23"/>
      <c r="AZ176" s="23"/>
      <c r="BA176" s="23"/>
      <c r="BB176" s="17"/>
      <c r="BC176" s="23"/>
      <c r="BD176" s="23"/>
      <c r="BE176" s="23"/>
      <c r="BF176" s="17"/>
      <c r="BG176" s="23"/>
      <c r="BH176" s="23"/>
      <c r="BI176" s="23"/>
      <c r="BJ176" s="17"/>
      <c r="BK176" s="23"/>
      <c r="BL176" s="23"/>
      <c r="BM176" s="23"/>
      <c r="BN176" s="17"/>
      <c r="BO176" s="23"/>
      <c r="BP176" s="23"/>
      <c r="BQ176" s="23"/>
      <c r="BR176" s="17"/>
      <c r="BS176" s="23"/>
      <c r="BT176" s="23"/>
      <c r="BU176" s="23"/>
      <c r="BV176" s="17"/>
      <c r="BW176" s="17"/>
      <c r="BX176" s="17"/>
      <c r="BY176" s="17"/>
      <c r="BZ176" s="17"/>
      <c r="CA176" s="23"/>
      <c r="CB176" s="23"/>
      <c r="CC176" s="23"/>
      <c r="CD176" s="17"/>
      <c r="CE176" s="17"/>
      <c r="CF176" s="17"/>
      <c r="CG176" s="17"/>
      <c r="CH176" s="17"/>
      <c r="CI176" s="17"/>
      <c r="CJ176" s="17"/>
      <c r="CK176" s="17"/>
      <c r="CL176" s="17"/>
    </row>
    <row r="177" spans="1:136" x14ac:dyDescent="0.25">
      <c r="A177" s="17"/>
      <c r="B177" s="17"/>
      <c r="C177" s="23"/>
      <c r="D177" s="23"/>
      <c r="E177" s="23"/>
      <c r="F177" s="23"/>
      <c r="G177" s="23"/>
      <c r="H177" s="23"/>
      <c r="I177" s="23"/>
      <c r="J177" s="17"/>
      <c r="K177" s="23"/>
      <c r="L177" s="23"/>
      <c r="M177" s="23"/>
      <c r="N177" s="17"/>
      <c r="O177" s="23"/>
      <c r="P177" s="23"/>
      <c r="Q177" s="23"/>
      <c r="R177" s="17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17"/>
      <c r="AI177" s="17"/>
      <c r="AJ177" s="17"/>
      <c r="AK177" s="23"/>
      <c r="AL177" s="17"/>
      <c r="AM177" s="23"/>
      <c r="AN177" s="23"/>
      <c r="AO177" s="23"/>
      <c r="AP177" s="17"/>
      <c r="AQ177" s="23"/>
      <c r="AR177" s="23"/>
      <c r="AS177" s="23"/>
      <c r="AT177" s="17"/>
      <c r="AU177" s="23"/>
      <c r="AV177" s="23"/>
      <c r="AW177" s="23"/>
      <c r="AX177" s="17"/>
      <c r="AY177" s="23"/>
      <c r="AZ177" s="23"/>
      <c r="BA177" s="23"/>
      <c r="BB177" s="17"/>
      <c r="BC177" s="23"/>
      <c r="BD177" s="23"/>
      <c r="BE177" s="23"/>
      <c r="BF177" s="17"/>
      <c r="BG177" s="23"/>
      <c r="BH177" s="23"/>
      <c r="BI177" s="23"/>
      <c r="BJ177" s="17"/>
      <c r="BK177" s="23"/>
      <c r="BL177" s="23"/>
      <c r="BM177" s="23"/>
      <c r="BN177" s="17"/>
      <c r="BO177" s="23"/>
      <c r="BP177" s="23"/>
      <c r="BQ177" s="23"/>
      <c r="BR177" s="17"/>
      <c r="BS177" s="23"/>
      <c r="BT177" s="23"/>
      <c r="BU177" s="23"/>
      <c r="BV177" s="17"/>
      <c r="BW177" s="17"/>
      <c r="BX177" s="17"/>
      <c r="BY177" s="17"/>
      <c r="BZ177" s="17"/>
      <c r="CA177" s="23"/>
      <c r="CB177" s="23"/>
      <c r="CC177" s="23"/>
      <c r="CD177" s="17"/>
      <c r="CE177" s="17"/>
      <c r="CF177" s="17"/>
      <c r="CG177" s="17"/>
      <c r="CH177" s="17"/>
      <c r="CI177" s="17"/>
      <c r="CJ177" s="17"/>
      <c r="CK177" s="17"/>
      <c r="CL177" s="17"/>
    </row>
    <row r="178" spans="1:136" x14ac:dyDescent="0.25">
      <c r="A178" s="17"/>
      <c r="B178" s="17"/>
      <c r="C178" s="23">
        <f>SUM(T178,AG178,AT178,BG178,BT178,CG178,CT178,DG178,DT178)</f>
        <v>1545.3676524269463</v>
      </c>
      <c r="D178" s="23">
        <f t="shared" ref="D178:D189" si="2887">SUM(U178,AH178,AU178,BH178,BU178,CH178,CU178,DH178,DU178)</f>
        <v>156.44770807545035</v>
      </c>
      <c r="E178" s="23">
        <f t="shared" ref="E178:E189" si="2888">SUM(V178,AI178,AV178,BI178,BV178,CI178,CV178,DI178,DV178)</f>
        <v>292.84206112640652</v>
      </c>
      <c r="F178" s="23">
        <f t="shared" ref="F178:F189" si="2889">SUM(W178,AJ178,AW178,BJ178,BW178,CJ178,CW178,DJ178,DW178)</f>
        <v>303.00344564728687</v>
      </c>
      <c r="G178" s="23">
        <f t="shared" ref="G178:G189" si="2890">SUM(X178,AK178,AX178,BK178,BX178,CK178,CX178,DK178,DX178)</f>
        <v>100.76927390355297</v>
      </c>
      <c r="H178" s="23">
        <f t="shared" ref="H178:H189" si="2891">SUM(Y178,AL178,AY178,BL178,BY178,CL178,CY178,DL178,DY178)</f>
        <v>61.544944421954256</v>
      </c>
      <c r="I178" s="23">
        <f t="shared" ref="I178:I189" si="2892">SUM(Z178,AM178,AZ178,BM178,BZ178,CM178,CZ178,DM178,DZ178)</f>
        <v>231.8785736304485</v>
      </c>
      <c r="J178" s="23">
        <f t="shared" ref="J178:J189" si="2893">SUM(AA178,AN178,BA178,BN178,CA178,CN178,DA178,DN178,EA178)</f>
        <v>346.97177035409345</v>
      </c>
      <c r="K178" s="23">
        <f t="shared" ref="K178:K189" si="2894">SUM(AB178,AO178,BB178,BO178,CB178,CO178,DB178,DO178,EB178)</f>
        <v>348.13906058196471</v>
      </c>
      <c r="L178" s="23">
        <f t="shared" ref="L178:L189" si="2895">SUM(AC178,AP178,BC178,BP178,CC178,CP178,DC178,DP178,EC178)</f>
        <v>-535.98247370059653</v>
      </c>
      <c r="M178" s="23">
        <f t="shared" ref="M178:M189" si="2896">SUM(AD178,AQ178,BD178,BQ178,CD178,CQ178,DD178,DQ178,ED178)</f>
        <v>227.70445965105205</v>
      </c>
      <c r="N178" s="23">
        <f t="shared" ref="N178:N189" si="2897">SUM(AE178,AR178,BE178,BR178,CE178,CR178,DE178,DR178,EE178)</f>
        <v>-111.36650829173595</v>
      </c>
      <c r="O178" s="23"/>
      <c r="P178" s="23"/>
      <c r="Q178" s="23"/>
      <c r="R178" s="17"/>
      <c r="S178" s="23"/>
      <c r="T178" s="120" t="s">
        <v>241</v>
      </c>
      <c r="U178" s="120">
        <f>$R$10*AF164</f>
        <v>-1308.1150770139509</v>
      </c>
      <c r="V178" s="120">
        <f t="shared" ref="V178" si="2898">$R$10*AG164</f>
        <v>-1309.8253800946391</v>
      </c>
      <c r="W178" s="120">
        <f t="shared" ref="W178" si="2899">$R$10*AH164</f>
        <v>-1266.8873377540804</v>
      </c>
      <c r="X178" s="120">
        <f>$R$10*AI164</f>
        <v>-1322.631617558631</v>
      </c>
      <c r="Y178" s="120">
        <f t="shared" ref="Y178" si="2900">$R$10*AJ164</f>
        <v>-1249.9134788747872</v>
      </c>
      <c r="Z178" s="120">
        <f t="shared" ref="Z178" si="2901">$R$10*AK164</f>
        <v>-1301.3864324934727</v>
      </c>
      <c r="AA178" s="120">
        <f t="shared" ref="AA178" si="2902">$R$10*AL164</f>
        <v>-1220.3752418205227</v>
      </c>
      <c r="AB178" s="120">
        <f t="shared" ref="AB178" si="2903">$R$10*AM164</f>
        <v>-1246.6844461752287</v>
      </c>
      <c r="AC178" s="120">
        <f t="shared" ref="AC178" si="2904">$R$10*AN164</f>
        <v>-1523.2615094934649</v>
      </c>
      <c r="AD178" s="120">
        <f t="shared" ref="AD178" si="2905">$R$10*AO164</f>
        <v>-2185.1245875826485</v>
      </c>
      <c r="AE178" s="120">
        <f t="shared" ref="AE178" si="2906">$R$10*AP164</f>
        <v>-2779.58674880433</v>
      </c>
      <c r="AF178" s="23"/>
      <c r="AG178" s="119">
        <f>S164*$AE$11</f>
        <v>-715.23478141165231</v>
      </c>
      <c r="AH178" s="119">
        <f>$S$10*AF165</f>
        <v>-681.30792587385008</v>
      </c>
      <c r="AI178" s="119">
        <f t="shared" ref="AI178" si="2907">$S$10*AG165</f>
        <v>-723.78352482873106</v>
      </c>
      <c r="AJ178" s="119">
        <f>$S$10*AH165</f>
        <v>-626.93837180487924</v>
      </c>
      <c r="AK178" s="119">
        <f t="shared" ref="AK178" si="2908">$S$10*AI165</f>
        <v>-682.32731625793997</v>
      </c>
      <c r="AL178" s="119">
        <f t="shared" ref="AL178" si="2909">$S$10*AJ165</f>
        <v>-712.1759835129285</v>
      </c>
      <c r="AM178" s="119">
        <f>$S$10*AK165</f>
        <v>-693.11184508164149</v>
      </c>
      <c r="AN178" s="119">
        <f t="shared" ref="AN178" si="2910">$S$10*AL165</f>
        <v>-670.47982305237667</v>
      </c>
      <c r="AO178" s="119">
        <f t="shared" ref="AO178" si="2911">$S$10*AM165</f>
        <v>-712.67732239124587</v>
      </c>
      <c r="AP178" s="119">
        <f t="shared" ref="AP178" si="2912">$S$10*AN165</f>
        <v>-874.69836724937068</v>
      </c>
      <c r="AQ178" s="119">
        <f t="shared" ref="AQ178" si="2913">$S$10*AO165</f>
        <v>-1242.41026507724</v>
      </c>
      <c r="AR178" s="119">
        <f t="shared" ref="AR178" si="2914">$S$10*AP165</f>
        <v>-1548.6425692493822</v>
      </c>
      <c r="AS178" s="23"/>
      <c r="AT178" s="25">
        <f>$T$10*AE166</f>
        <v>935.69145381880094</v>
      </c>
      <c r="AU178" s="25">
        <f t="shared" ref="AU178" si="2915">$T$10*AF166</f>
        <v>872.42716587146367</v>
      </c>
      <c r="AV178" s="25">
        <f t="shared" ref="AV178" si="2916">$T$10*AG166</f>
        <v>929.80469648418455</v>
      </c>
      <c r="AW178" s="25">
        <f t="shared" ref="AW178" si="2917">$T$10*AH166</f>
        <v>805.39308026977176</v>
      </c>
      <c r="AX178" s="25">
        <f t="shared" ref="AX178" si="2918">$T$10*AI166</f>
        <v>879.35967222424051</v>
      </c>
      <c r="AY178" s="25">
        <f t="shared" ref="AY178" si="2919">$T$10*AJ166</f>
        <v>838.98327950282373</v>
      </c>
      <c r="AZ178" s="25">
        <f t="shared" ref="AZ178" si="2920">$T$10*AK166</f>
        <v>896.02543635740096</v>
      </c>
      <c r="BA178" s="25">
        <f t="shared" ref="BA178" si="2921">$T$10*AL166</f>
        <v>954.10708218280274</v>
      </c>
      <c r="BB178" s="25">
        <f t="shared" ref="BB178" si="2922">$T$10*AM166</f>
        <v>907.10274417570236</v>
      </c>
      <c r="BC178" s="25">
        <f t="shared" ref="BC178" si="2923">$T$10*AN166</f>
        <v>988.72581001517744</v>
      </c>
      <c r="BD178" s="25">
        <f t="shared" ref="BD178" si="2924">$T$10*AO166</f>
        <v>1680.4000871327783</v>
      </c>
      <c r="BE178" s="25">
        <f t="shared" ref="BE178" si="2925">$T$10*AP166</f>
        <v>1989.4555273334543</v>
      </c>
      <c r="BF178" s="127"/>
      <c r="BG178" s="25">
        <f>$U$10*AE167</f>
        <v>-1638.5954444322292</v>
      </c>
      <c r="BH178" s="25">
        <f t="shared" ref="BH178" si="2926">$U$10*AF167</f>
        <v>-1521.8424332198049</v>
      </c>
      <c r="BI178" s="25">
        <f t="shared" ref="BI178" si="2927">$U$10*AG167</f>
        <v>-1529.149591097964</v>
      </c>
      <c r="BJ178" s="25">
        <f t="shared" ref="BJ178" si="2928">$U$10*AH167</f>
        <v>-1408.509382000288</v>
      </c>
      <c r="BK178" s="25">
        <f t="shared" ref="BK178" si="2929">$U$10*AI167</f>
        <v>-1524.2591905299655</v>
      </c>
      <c r="BL178" s="25">
        <f t="shared" ref="BL178" si="2930">$U$10*AJ167</f>
        <v>-1517.1961570804074</v>
      </c>
      <c r="BM178" s="25">
        <f t="shared" ref="BM178" si="2931">$U$10*AK167</f>
        <v>-1586.146678059471</v>
      </c>
      <c r="BN178" s="25">
        <f t="shared" ref="BN178" si="2932">$U$10*AL167</f>
        <v>-1511.7368817292866</v>
      </c>
      <c r="BO178" s="25">
        <f t="shared" ref="BO178" si="2933">$U$10*AM167</f>
        <v>-1544.3273450466429</v>
      </c>
      <c r="BP178" s="25">
        <f t="shared" ref="BP178" si="2934">$U$10*AN167</f>
        <v>-1347.3300105990561</v>
      </c>
      <c r="BQ178" s="25">
        <f t="shared" ref="BQ178" si="2935">$U$10*AO167</f>
        <v>-2628.9899413950229</v>
      </c>
      <c r="BR178" s="25">
        <f t="shared" ref="BR178" si="2936">$U$10*AP167</f>
        <v>-3090.3867313636997</v>
      </c>
      <c r="BS178" s="23"/>
      <c r="BT178" s="25">
        <f>$V$10*AE168</f>
        <v>1471.4045555677706</v>
      </c>
      <c r="BU178" s="25">
        <f t="shared" ref="BU178" si="2937">$V$10*AF168</f>
        <v>1531.5376003819354</v>
      </c>
      <c r="BV178" s="25">
        <f t="shared" ref="BV178" si="2938">$V$10*AG168</f>
        <v>1591.2399850093507</v>
      </c>
      <c r="BW178" s="25">
        <f t="shared" ref="BW178" si="2939">$V$10*AH168</f>
        <v>1378.325661099632</v>
      </c>
      <c r="BX178" s="25">
        <f t="shared" ref="BX178" si="2940">$V$10*AI168</f>
        <v>1442.3606901545606</v>
      </c>
      <c r="BY178" s="25">
        <f t="shared" ref="BY178" si="2941">$V$10*AJ168</f>
        <v>1430.9994488235284</v>
      </c>
      <c r="BZ178" s="25">
        <f t="shared" ref="BZ178" si="2942">$V$10*AK168</f>
        <v>1504.5623126087378</v>
      </c>
      <c r="CA178" s="25">
        <f t="shared" ref="CA178" si="2943">$V$10*AL168</f>
        <v>1474.0516563089705</v>
      </c>
      <c r="CB178" s="25">
        <f t="shared" ref="CB178" si="2944">$V$10*AM168</f>
        <v>1518.7082104082426</v>
      </c>
      <c r="CC178" s="25">
        <f t="shared" ref="CC178" si="2945">$V$10*AN168</f>
        <v>1278.2888887942438</v>
      </c>
      <c r="CD178" s="25">
        <f t="shared" ref="CD178" si="2946">$V$10*AO168</f>
        <v>2437.9422072225407</v>
      </c>
      <c r="CE178" s="25">
        <f t="shared" ref="CE178" si="2947">$V$10*AP168</f>
        <v>2538.6290985591709</v>
      </c>
      <c r="CF178" s="17"/>
      <c r="CG178" s="25">
        <f>$W$10*AE169</f>
        <v>969.42916497929548</v>
      </c>
      <c r="CH178" s="25">
        <f t="shared" ref="CH178" si="2948">$W$10*AF169</f>
        <v>807.76321948051589</v>
      </c>
      <c r="CI178" s="25">
        <f t="shared" ref="CI178" si="2949">$W$10*AG169</f>
        <v>879.19812974344268</v>
      </c>
      <c r="CJ178" s="25">
        <f t="shared" ref="CJ178" si="2950">$W$10*AH169</f>
        <v>892.54883410104935</v>
      </c>
      <c r="CK178" s="25">
        <f t="shared" ref="CK178" si="2951">$W$10*AI169</f>
        <v>856.86786478391082</v>
      </c>
      <c r="CL178" s="25">
        <f t="shared" ref="CL178" si="2952">$W$10*AJ169</f>
        <v>838.98327950282373</v>
      </c>
      <c r="CM178" s="25">
        <f t="shared" ref="CM178" si="2953">$W$10*AK169</f>
        <v>884.77953263723612</v>
      </c>
      <c r="CN178" s="25">
        <f t="shared" ref="CN178" si="2954">$W$10*AL169</f>
        <v>909.12346730214335</v>
      </c>
      <c r="CO178" s="25">
        <f t="shared" ref="CO178" si="2955">$W$10*AM169</f>
        <v>873.36503301520781</v>
      </c>
      <c r="CP178" s="25">
        <f t="shared" ref="CP178" si="2956">$W$10*AN169</f>
        <v>991.53728594521863</v>
      </c>
      <c r="CQ178" s="25">
        <f t="shared" ref="CQ178" si="2957">$W$10*AO169</f>
        <v>1424.555777499028</v>
      </c>
      <c r="CR178" s="25">
        <f t="shared" ref="CR178" si="2958">$W$10*AP169</f>
        <v>1801.086640020693</v>
      </c>
      <c r="CT178" s="25">
        <f t="shared" ref="CT178" si="2959">$X$10*AE170</f>
        <v>1234.1996463784712</v>
      </c>
      <c r="CU178" s="25">
        <f>$X$10*AF170</f>
        <v>1182.7364794065347</v>
      </c>
      <c r="CV178" s="25">
        <f t="shared" ref="CV178" si="2960">$X$10*AG170</f>
        <v>1123.3092072652839</v>
      </c>
      <c r="CW178" s="25">
        <f t="shared" ref="CW178" si="2961">$X$10*AH170</f>
        <v>1210.0151245159796</v>
      </c>
      <c r="CX178" s="25">
        <f t="shared" ref="CX178" si="2962">$X$10*AI170</f>
        <v>1108.2823042737618</v>
      </c>
      <c r="CY178" s="25">
        <f t="shared" ref="CY178" si="2963">$X$10*AJ170</f>
        <v>1118.3397224779906</v>
      </c>
      <c r="CZ178" s="25">
        <f t="shared" ref="CZ178" si="2964">$X$10*AK170</f>
        <v>1222.3512541332755</v>
      </c>
      <c r="DA178" s="25">
        <f t="shared" ref="DA178" si="2965">$X$10*AL170</f>
        <v>1167.6900164002066</v>
      </c>
      <c r="DB178" s="25">
        <f t="shared" ref="DB178" si="2966">$X$10*AM170</f>
        <v>1210.6882633969108</v>
      </c>
      <c r="DC178" s="25">
        <f t="shared" ref="DC178" si="2967">$X$10*AN170</f>
        <v>349.41707258576764</v>
      </c>
      <c r="DD178" s="25">
        <f t="shared" ref="DD178" si="2968">$X$10*AO170</f>
        <v>1698.7489606282704</v>
      </c>
      <c r="DE178" s="25">
        <f t="shared" ref="DE178" si="2969">$X$10*AP170</f>
        <v>2354.0423129463124</v>
      </c>
      <c r="DF178" s="25"/>
      <c r="DG178" s="25">
        <f>$Y$10*AE171</f>
        <v>-1314.4069203622705</v>
      </c>
      <c r="DH178" s="25">
        <f>$Y$10*AF171</f>
        <v>-1299.7380288740333</v>
      </c>
      <c r="DI178" s="25">
        <f t="shared" ref="DI178" si="2970">$Y$10*AG171</f>
        <v>-1234.431946835381</v>
      </c>
      <c r="DJ178" s="25">
        <f t="shared" ref="DJ178" si="2971">$Y$10*AH171</f>
        <v>-1199.8709526347398</v>
      </c>
      <c r="DK178" s="25">
        <f t="shared" ref="DK178" si="2972">$Y$10*AI171</f>
        <v>-1205.3529435997848</v>
      </c>
      <c r="DL178" s="25">
        <f t="shared" ref="DL178" si="2973">$Y$10*AJ171</f>
        <v>-1241.5364307348696</v>
      </c>
      <c r="DM178" s="25">
        <f t="shared" ref="DM178" si="2974">$Y$10*AK171</f>
        <v>-1288.8208602835964</v>
      </c>
      <c r="DN178" s="25">
        <f t="shared" ref="DN178" si="2975">$Y$10*AL171</f>
        <v>-1283.2031028699046</v>
      </c>
      <c r="DO178" s="25">
        <f t="shared" ref="DO178" si="2976">$Y$10*AM171</f>
        <v>-1242.4959221052698</v>
      </c>
      <c r="DP178" s="25">
        <f t="shared" ref="DP178" si="2977">$Y$10*AN171</f>
        <v>-890.79437492968782</v>
      </c>
      <c r="DQ178" s="25">
        <f t="shared" ref="DQ178" si="2978">$Y$10*AO171</f>
        <v>-1929.6246193151624</v>
      </c>
      <c r="DR178" s="25">
        <f t="shared" ref="DR178" si="2979">$Y$10*AP171</f>
        <v>-2494.7671120471327</v>
      </c>
      <c r="DS178" s="25"/>
      <c r="DT178" s="25">
        <f>$Z$10*AE172</f>
        <v>602.87997788875975</v>
      </c>
      <c r="DU178" s="25">
        <f>$Z$10*AF172</f>
        <v>572.98670791663994</v>
      </c>
      <c r="DV178" s="25">
        <f t="shared" ref="DV178" si="2980">$Z$10*AG172</f>
        <v>566.48048548085956</v>
      </c>
      <c r="DW178" s="25">
        <f t="shared" ref="DW178" si="2981">$Z$10*AH172</f>
        <v>518.92678985484156</v>
      </c>
      <c r="DX178" s="25">
        <f t="shared" ref="DX178" si="2982">$Z$10*AI172</f>
        <v>548.46981041340052</v>
      </c>
      <c r="DY178" s="25">
        <f t="shared" ref="DY178" si="2983">$Z$10*AJ172</f>
        <v>555.06126431778046</v>
      </c>
      <c r="DZ178" s="25">
        <f t="shared" ref="DZ178" si="2984">$Z$10*AK172</f>
        <v>593.62585381197982</v>
      </c>
      <c r="EA178" s="25">
        <f t="shared" ref="EA178" si="2985">$Z$10*AL172</f>
        <v>527.79459763206069</v>
      </c>
      <c r="EB178" s="25">
        <f t="shared" ref="EB178" si="2986">$Z$10*AM172</f>
        <v>584.45984530428802</v>
      </c>
      <c r="EC178" s="25">
        <f t="shared" ref="EC178" si="2987">$Z$10*AN172</f>
        <v>492.13273123057525</v>
      </c>
      <c r="ED178" s="25">
        <f t="shared" ref="ED178" si="2988">$Z$10*AO172</f>
        <v>972.206840538508</v>
      </c>
      <c r="EE178" s="25">
        <f t="shared" ref="EE178" si="2989">$Z$10*AP172</f>
        <v>1118.8030743131778</v>
      </c>
      <c r="EF178" s="25"/>
    </row>
    <row r="179" spans="1:136" x14ac:dyDescent="0.25">
      <c r="A179" s="17"/>
      <c r="B179" s="17"/>
      <c r="C179" s="23">
        <f>SUM(T179,AG179,AT179,BG179,BT179,CG179,CT179,DG179,DT179)</f>
        <v>376.1452132691594</v>
      </c>
      <c r="D179" s="23">
        <f t="shared" si="2887"/>
        <v>1135.731625308257</v>
      </c>
      <c r="E179" s="23">
        <f t="shared" si="2888"/>
        <v>1374.5502002334099</v>
      </c>
      <c r="F179" s="23">
        <f t="shared" si="2889"/>
        <v>197.95786141172852</v>
      </c>
      <c r="G179" s="23">
        <f t="shared" si="2890"/>
        <v>906.32536792550366</v>
      </c>
      <c r="H179" s="23">
        <f t="shared" si="2891"/>
        <v>1273.2264937492264</v>
      </c>
      <c r="I179" s="23">
        <f t="shared" si="2892"/>
        <v>800.0046441857055</v>
      </c>
      <c r="J179" s="23">
        <f t="shared" si="2893"/>
        <v>370.40278432830752</v>
      </c>
      <c r="K179" s="23">
        <f t="shared" si="2894"/>
        <v>1084.1769276373598</v>
      </c>
      <c r="L179" s="23">
        <f t="shared" si="2895"/>
        <v>2193.6496823092989</v>
      </c>
      <c r="M179" s="23">
        <f t="shared" si="2896"/>
        <v>2132.3818435247981</v>
      </c>
      <c r="N179" s="23">
        <f t="shared" si="2897"/>
        <v>845.91402655327056</v>
      </c>
      <c r="O179" s="23"/>
      <c r="P179" s="23"/>
      <c r="Q179" s="23"/>
      <c r="R179" s="17"/>
      <c r="S179" s="23"/>
      <c r="T179" s="120">
        <f>$R$11*AE164</f>
        <v>-887.41927426321899</v>
      </c>
      <c r="U179" s="120">
        <f t="shared" ref="U179" si="2990">$R$11*AF164</f>
        <v>-840.32644280008333</v>
      </c>
      <c r="V179" s="120">
        <f t="shared" ref="V179" si="2991">$R$11*AG164</f>
        <v>-841.42513276181478</v>
      </c>
      <c r="W179" s="120">
        <f t="shared" ref="W179" si="2992">$R$11*AH164</f>
        <v>-813.84195371673729</v>
      </c>
      <c r="X179" s="120">
        <f t="shared" ref="X179" si="2993">$R$11*AI164</f>
        <v>-849.65179428637623</v>
      </c>
      <c r="Y179" s="120">
        <f t="shared" ref="Y179" si="2994">$R$11*AJ164</f>
        <v>-802.93803348581491</v>
      </c>
      <c r="Z179" s="120">
        <f t="shared" ref="Z179" si="2995">$R$11*AK164</f>
        <v>-836.00399593427198</v>
      </c>
      <c r="AA179" s="120">
        <f t="shared" ref="AA179" si="2996">$R$11*AL164</f>
        <v>-783.96282090202862</v>
      </c>
      <c r="AB179" s="120">
        <f t="shared" ref="AB179" si="2997">$R$11*AM164</f>
        <v>-800.86371937554622</v>
      </c>
      <c r="AC179" s="120">
        <f t="shared" ref="AC179" si="2998">$R$11*AN164</f>
        <v>-978.5354119217734</v>
      </c>
      <c r="AD179" s="120">
        <f t="shared" ref="AD179" si="2999">$R$11*AO164</f>
        <v>-1403.7128720738251</v>
      </c>
      <c r="AE179" s="120">
        <f t="shared" ref="AE179" si="3000">$R$11*AP164</f>
        <v>-1785.5923275564242</v>
      </c>
      <c r="AF179" s="23"/>
      <c r="AG179" s="119">
        <f>$S$11*AE165</f>
        <v>5656.8823037323918</v>
      </c>
      <c r="AH179" s="119">
        <f t="shared" ref="AH179" si="3001">$S$11*AF165</f>
        <v>5388.5505143662658</v>
      </c>
      <c r="AI179" s="119">
        <f t="shared" ref="AI179" si="3002">$S$11*AG165</f>
        <v>5724.4953961211259</v>
      </c>
      <c r="AJ179" s="119">
        <f t="shared" ref="AJ179" si="3003">$S$11*AH165</f>
        <v>4958.5348380207306</v>
      </c>
      <c r="AK179" s="119">
        <f t="shared" ref="AK179" si="3004">$S$11*AI165</f>
        <v>5396.6130017818969</v>
      </c>
      <c r="AL179" s="119">
        <f t="shared" ref="AL179" si="3005">$S$11*AJ165</f>
        <v>5632.6898844685611</v>
      </c>
      <c r="AM179" s="119">
        <f t="shared" ref="AM179" si="3006">$S$11*AK165</f>
        <v>5481.9092035919948</v>
      </c>
      <c r="AN179" s="119">
        <f t="shared" ref="AN179" si="3007">$S$11*AL165</f>
        <v>5302.9096802993145</v>
      </c>
      <c r="AO179" s="119">
        <f t="shared" ref="AO179" si="3008">$S$11*AM165</f>
        <v>5636.6550370347295</v>
      </c>
      <c r="AP179" s="119">
        <f t="shared" ref="AP179" si="3009">$S$11*AN165</f>
        <v>6918.0999629668877</v>
      </c>
      <c r="AQ179" s="119">
        <f t="shared" ref="AQ179" si="3010">$S$11*AO165</f>
        <v>9826.3798477745677</v>
      </c>
      <c r="AR179" s="119">
        <f t="shared" ref="AR179" si="3011">$S$11*AP165</f>
        <v>12248.409854318046</v>
      </c>
      <c r="AS179" s="23"/>
      <c r="AT179" s="25">
        <f>$T$11*AE166</f>
        <v>-2892.360189238253</v>
      </c>
      <c r="AU179" s="25">
        <f t="shared" ref="AU179" si="3012">$T$11*AF166</f>
        <v>-2696.8009510806514</v>
      </c>
      <c r="AV179" s="25">
        <f t="shared" ref="AV179" si="3013">$T$11*AG166</f>
        <v>-2874.1633547060355</v>
      </c>
      <c r="AW179" s="25">
        <f t="shared" ref="AW179" si="3014">$T$11*AH166</f>
        <v>-2489.5887127674546</v>
      </c>
      <c r="AX179" s="25">
        <f t="shared" ref="AX179" si="3015">$T$11*AI166</f>
        <v>-2718.2303499541563</v>
      </c>
      <c r="AY179" s="25">
        <f t="shared" ref="AY179" si="3016">$T$11*AJ166</f>
        <v>-2593.4209692380527</v>
      </c>
      <c r="AZ179" s="25">
        <f t="shared" ref="AZ179" si="3017">$T$11*AK166</f>
        <v>-2769.7466831484562</v>
      </c>
      <c r="BA179" s="25">
        <f t="shared" ref="BA179" si="3018">$T$11*AL166</f>
        <v>-2949.2856106712038</v>
      </c>
      <c r="BB179" s="25">
        <f t="shared" ref="BB179" si="3019">$T$11*AM166</f>
        <v>-2803.9882742272575</v>
      </c>
      <c r="BC179" s="25">
        <f t="shared" ref="BC179" si="3020">$T$11*AN166</f>
        <v>-3056.2972006304567</v>
      </c>
      <c r="BD179" s="25">
        <f t="shared" ref="BD179" si="3021">$T$11*AO166</f>
        <v>-5194.3643325789672</v>
      </c>
      <c r="BE179" s="25">
        <f t="shared" ref="BE179" si="3022">$T$11*AP166</f>
        <v>-6149.7002479127041</v>
      </c>
      <c r="BF179" s="127"/>
      <c r="BG179" s="25">
        <f>$U$11*AE167</f>
        <v>1676.7421436861166</v>
      </c>
      <c r="BH179" s="25">
        <f t="shared" ref="BH179" si="3023">$U$11*AF167</f>
        <v>1557.2711083141357</v>
      </c>
      <c r="BI179" s="25">
        <f t="shared" ref="BI179" si="3024">$U$11*AG167</f>
        <v>1564.7483777075722</v>
      </c>
      <c r="BJ179" s="25">
        <f t="shared" ref="BJ179" si="3025">$U$11*AH167</f>
        <v>1441.2996500155034</v>
      </c>
      <c r="BK179" s="25">
        <f t="shared" ref="BK179" si="3026">$U$11*AI167</f>
        <v>1559.7441280254848</v>
      </c>
      <c r="BL179" s="25">
        <f t="shared" ref="BL179" si="3027">$U$11*AJ167</f>
        <v>1552.516666306743</v>
      </c>
      <c r="BM179" s="25">
        <f t="shared" ref="BM179" si="3028">$U$11*AK167</f>
        <v>1623.0723637167091</v>
      </c>
      <c r="BN179" s="25">
        <f t="shared" ref="BN179" si="3029">$U$11*AL167</f>
        <v>1546.9302983680825</v>
      </c>
      <c r="BO179" s="25">
        <f t="shared" ref="BO179" si="3030">$U$11*AM167</f>
        <v>1580.2794715957689</v>
      </c>
      <c r="BP179" s="25">
        <f t="shared" ref="BP179" si="3031">$U$11*AN167</f>
        <v>1378.6960154812848</v>
      </c>
      <c r="BQ179" s="25">
        <f t="shared" ref="BQ179" si="3032">$U$11*AO167</f>
        <v>2690.1931437941607</v>
      </c>
      <c r="BR179" s="25">
        <f t="shared" ref="BR179" si="3033">$U$11*AP167</f>
        <v>3162.3313065912862</v>
      </c>
      <c r="BS179" s="23"/>
      <c r="BT179" s="25">
        <f>$V$11*AE168</f>
        <v>4375.9522917057775</v>
      </c>
      <c r="BU179" s="25">
        <f t="shared" ref="BU179" si="3034">$V$11*AF168</f>
        <v>4554.7877685065496</v>
      </c>
      <c r="BV179" s="25">
        <f t="shared" ref="BV179" si="3035">$V$11*AG168</f>
        <v>4732.3424633333761</v>
      </c>
      <c r="BW179" s="25">
        <f t="shared" ref="BW179" si="3036">$V$11*AH168</f>
        <v>4099.1359667759398</v>
      </c>
      <c r="BX179" s="25">
        <f t="shared" ref="BX179" si="3037">$V$11*AI168</f>
        <v>4289.5759318297614</v>
      </c>
      <c r="BY179" s="25">
        <f t="shared" ref="BY179" si="3038">$V$11*AJ168</f>
        <v>4255.787637610455</v>
      </c>
      <c r="BZ179" s="25">
        <f t="shared" ref="BZ179" si="3039">$V$11*AK168</f>
        <v>4474.5633517043343</v>
      </c>
      <c r="CA179" s="25">
        <f t="shared" ref="CA179" si="3040">$V$11*AL168</f>
        <v>4383.8247605730221</v>
      </c>
      <c r="CB179" s="25">
        <f t="shared" ref="CB179" si="3041">$V$11*AM168</f>
        <v>4516.6332050697765</v>
      </c>
      <c r="CC179" s="25">
        <f t="shared" ref="CC179" si="3042">$V$11*AN168</f>
        <v>3801.6269361234581</v>
      </c>
      <c r="CD179" s="25">
        <f t="shared" ref="CD179" si="3043">$V$11*AO168</f>
        <v>7250.4320775499682</v>
      </c>
      <c r="CE179" s="25">
        <f t="shared" ref="CE179" si="3044">$V$11*AP168</f>
        <v>7549.874560055564</v>
      </c>
      <c r="CF179" s="17"/>
      <c r="CG179" s="25">
        <f>$W$11*AE169</f>
        <v>-3686.2713786774834</v>
      </c>
      <c r="CH179" s="25">
        <f t="shared" ref="CH179" si="3045">$W$11*AF169</f>
        <v>-3071.5337894574263</v>
      </c>
      <c r="CI179" s="25">
        <f t="shared" ref="CI179" si="3046">$W$11*AG169</f>
        <v>-3343.1662868624799</v>
      </c>
      <c r="CJ179" s="25">
        <f t="shared" ref="CJ179" si="3047">$W$11*AH169</f>
        <v>-3393.932574010114</v>
      </c>
      <c r="CK179" s="25">
        <f t="shared" ref="CK179" si="3048">$W$11*AI169</f>
        <v>-3258.2550632555804</v>
      </c>
      <c r="CL179" s="25">
        <f t="shared" ref="CL179" si="3049">$W$11*AJ169</f>
        <v>-3190.2486144887985</v>
      </c>
      <c r="CM179" s="25">
        <f t="shared" ref="CM179" si="3050">$W$11*AK169</f>
        <v>-3364.389669120324</v>
      </c>
      <c r="CN179" s="25">
        <f t="shared" ref="CN179" si="3051">$W$11*AL169</f>
        <v>-3456.9579070498676</v>
      </c>
      <c r="CO179" s="25">
        <f t="shared" ref="CO179" si="3052">$W$11*AM169</f>
        <v>-3320.9858343909382</v>
      </c>
      <c r="CP179" s="25">
        <f t="shared" ref="CP179" si="3053">$W$11*AN169</f>
        <v>-3770.3378958579965</v>
      </c>
      <c r="CQ179" s="25">
        <f t="shared" ref="CQ179" si="3054">$W$11*AO169</f>
        <v>-5416.8982939939415</v>
      </c>
      <c r="CR179" s="25">
        <f t="shared" ref="CR179" si="3055">$W$11*AP169</f>
        <v>-6848.6634933955957</v>
      </c>
      <c r="CT179" s="25">
        <f t="shared" ref="CT179" si="3056">$X$11*AE170</f>
        <v>-1518.8981073337272</v>
      </c>
      <c r="CU179" s="25">
        <f t="shared" ref="CU179" si="3057">$X$11*AF170</f>
        <v>-1455.5636969403672</v>
      </c>
      <c r="CV179" s="25">
        <f t="shared" ref="CV179" si="3058">$X$11*AG170</f>
        <v>-1382.428064918259</v>
      </c>
      <c r="CW179" s="25">
        <f t="shared" ref="CW179" si="3059">$X$11*AH170</f>
        <v>-1489.1348315205328</v>
      </c>
      <c r="CX179" s="25">
        <f t="shared" ref="CX179" si="3060">$X$11*AI170</f>
        <v>-1363.9348376840069</v>
      </c>
      <c r="CY179" s="25">
        <f t="shared" ref="CY179" si="3061">$X$11*AJ170</f>
        <v>-1376.3122464119158</v>
      </c>
      <c r="CZ179" s="25">
        <f t="shared" ref="CZ179" si="3062">$X$11*AK170</f>
        <v>-1504.316592415146</v>
      </c>
      <c r="DA179" s="25">
        <f t="shared" ref="DA179" si="3063">$X$11*AL170</f>
        <v>-1437.0463976934914</v>
      </c>
      <c r="DB179" s="25">
        <f t="shared" ref="DB179" si="3064">$X$11*AM170</f>
        <v>-1489.9632464169551</v>
      </c>
      <c r="DC179" s="25">
        <f t="shared" ref="DC179" si="3065">$X$11*AN170</f>
        <v>-430.01870222369547</v>
      </c>
      <c r="DD179" s="25">
        <f t="shared" ref="DD179" si="3066">$X$11*AO170</f>
        <v>-2090.6071304627339</v>
      </c>
      <c r="DE179" s="25">
        <f t="shared" ref="DE179" si="3067">$X$11*AP170</f>
        <v>-2897.0599888028246</v>
      </c>
      <c r="DF179" s="25"/>
      <c r="DG179" s="25">
        <f>$Y$11*AE171</f>
        <v>-1785.8027186144784</v>
      </c>
      <c r="DH179" s="25">
        <f t="shared" ref="DH179" si="3068">$Y$11*AF171</f>
        <v>-1765.8730104754384</v>
      </c>
      <c r="DI179" s="25">
        <f t="shared" ref="DI179" si="3069">$Y$11*AG171</f>
        <v>-1677.1457091808422</v>
      </c>
      <c r="DJ179" s="25">
        <f t="shared" ref="DJ179" si="3070">$Y$11*AH171</f>
        <v>-1630.1898415226638</v>
      </c>
      <c r="DK179" s="25">
        <f t="shared" ref="DK179" si="3071">$Y$11*AI171</f>
        <v>-1637.6378807996477</v>
      </c>
      <c r="DL179" s="25">
        <f t="shared" ref="DL179" si="3072">$Y$11*AJ171</f>
        <v>-1686.7981284320758</v>
      </c>
      <c r="DM179" s="25">
        <f t="shared" ref="DM179" si="3073">$Y$11*AK171</f>
        <v>-1751.040534286861</v>
      </c>
      <c r="DN179" s="25">
        <f t="shared" ref="DN179" si="3074">$Y$11*AL171</f>
        <v>-1743.4080376022553</v>
      </c>
      <c r="DO179" s="25">
        <f t="shared" ref="DO179" si="3075">$Y$11*AM171</f>
        <v>-1688.1017295248605</v>
      </c>
      <c r="DP179" s="25">
        <f t="shared" ref="DP179" si="3076">$Y$11*AN171</f>
        <v>-1210.2667688614099</v>
      </c>
      <c r="DQ179" s="25">
        <f t="shared" ref="DQ179" si="3077">$Y$11*AO171</f>
        <v>-2621.660642298425</v>
      </c>
      <c r="DR179" s="25">
        <f t="shared" ref="DR179" si="3078">$Y$11*AP171</f>
        <v>-3389.4845058909541</v>
      </c>
      <c r="DS179" s="25"/>
      <c r="DT179" s="25">
        <f>$Z$11*AE172</f>
        <v>-562.67985772796476</v>
      </c>
      <c r="DU179" s="25">
        <f t="shared" ref="DU179" si="3079">$Z$11*AF172</f>
        <v>-534.77987512472828</v>
      </c>
      <c r="DV179" s="25">
        <f t="shared" ref="DV179" si="3080">$Z$11*AG172</f>
        <v>-528.70748849923166</v>
      </c>
      <c r="DW179" s="25">
        <f t="shared" ref="DW179" si="3081">$Z$11*AH172</f>
        <v>-484.32467986294301</v>
      </c>
      <c r="DX179" s="25">
        <f t="shared" ref="DX179" si="3082">$Z$11*AI172</f>
        <v>-511.89776773187134</v>
      </c>
      <c r="DY179" s="25">
        <f t="shared" ref="DY179" si="3083">$Z$11*AJ172</f>
        <v>-518.04970257987395</v>
      </c>
      <c r="DZ179" s="25">
        <f t="shared" ref="DZ179" si="3084">$Z$11*AK172</f>
        <v>-554.04279992227293</v>
      </c>
      <c r="EA179" s="25">
        <f t="shared" ref="EA179" si="3085">$Z$11*AL172</f>
        <v>-492.60118099326468</v>
      </c>
      <c r="EB179" s="25">
        <f t="shared" ref="EB179" si="3086">$Z$11*AM172</f>
        <v>-545.48798212735687</v>
      </c>
      <c r="EC179" s="25">
        <f t="shared" ref="EC179" si="3087">$Z$11*AN172</f>
        <v>-459.31725276699996</v>
      </c>
      <c r="ED179" s="25">
        <f t="shared" ref="ED179" si="3088">$Z$11*AO172</f>
        <v>-907.37995418600383</v>
      </c>
      <c r="EE179" s="25">
        <f t="shared" ref="EE179" si="3089">$Z$11*AP172</f>
        <v>-1044.2011308531228</v>
      </c>
      <c r="EF179" s="25"/>
    </row>
    <row r="180" spans="1:136" x14ac:dyDescent="0.25">
      <c r="A180" s="17"/>
      <c r="B180" s="17"/>
      <c r="C180" s="23">
        <f t="shared" ref="C180:C189" si="3090">SUM(T180,AG180,AT180,BG180,BT180,CG180,CT180,DG180,DT180)</f>
        <v>458.98738223877365</v>
      </c>
      <c r="D180" s="23">
        <f t="shared" si="2887"/>
        <v>578.17290064626741</v>
      </c>
      <c r="E180" s="23">
        <f t="shared" si="2888"/>
        <v>1086.1919876091354</v>
      </c>
      <c r="F180" s="23">
        <f t="shared" si="2889"/>
        <v>337.10814412586456</v>
      </c>
      <c r="G180" s="23">
        <f t="shared" si="2890"/>
        <v>697.09960266164808</v>
      </c>
      <c r="H180" s="23">
        <f t="shared" si="2891"/>
        <v>418.39612553082344</v>
      </c>
      <c r="I180" s="23">
        <f t="shared" si="2892"/>
        <v>556.24095849527043</v>
      </c>
      <c r="J180" s="23">
        <f t="shared" si="2893"/>
        <v>836.50808017390023</v>
      </c>
      <c r="K180" s="23">
        <f t="shared" si="2894"/>
        <v>797.05943931675552</v>
      </c>
      <c r="L180" s="23">
        <f t="shared" si="2895"/>
        <v>1774.3069402872461</v>
      </c>
      <c r="M180" s="23">
        <f t="shared" si="2896"/>
        <v>2221.7512161418581</v>
      </c>
      <c r="N180" s="23">
        <f t="shared" si="2897"/>
        <v>995.51157996613836</v>
      </c>
      <c r="O180" s="23"/>
      <c r="P180" s="23"/>
      <c r="Q180" s="23"/>
      <c r="R180" s="17"/>
      <c r="S180" s="23"/>
      <c r="T180" s="120">
        <f>$R$12*AE164</f>
        <v>-422.93563842480768</v>
      </c>
      <c r="U180" s="120">
        <f t="shared" ref="U180" si="3091">$R$12*AF164</f>
        <v>-400.49164006041622</v>
      </c>
      <c r="V180" s="120">
        <f t="shared" ref="V180" si="3092">$R$12*AG164</f>
        <v>-401.01526531160499</v>
      </c>
      <c r="W180" s="120">
        <f t="shared" ref="W180" si="3093">$R$12*AH164</f>
        <v>-387.86938288877695</v>
      </c>
      <c r="X180" s="120">
        <f t="shared" ref="X180" si="3094">$R$12*AI164</f>
        <v>-404.93601443764118</v>
      </c>
      <c r="Y180" s="120">
        <f t="shared" ref="Y180" si="3095">$R$12*AJ164</f>
        <v>-382.6726775681413</v>
      </c>
      <c r="Z180" s="120">
        <f t="shared" ref="Z180" si="3096">$R$12*AK164</f>
        <v>-398.43160273897422</v>
      </c>
      <c r="AA180" s="120">
        <f t="shared" ref="AA180" si="3097">$R$12*AL164</f>
        <v>-373.62927060018569</v>
      </c>
      <c r="AB180" s="120">
        <f t="shared" ref="AB180" si="3098">$R$12*AM164</f>
        <v>-381.68407906914155</v>
      </c>
      <c r="AC180" s="120">
        <f t="shared" ref="AC180" si="3099">$R$12*AN164</f>
        <v>-466.36072842346493</v>
      </c>
      <c r="AD180" s="120">
        <f t="shared" ref="AD180" si="3100">$R$12*AO164</f>
        <v>-668.99628724941488</v>
      </c>
      <c r="AE180" s="120">
        <f t="shared" ref="AE180" si="3101">$R$12*AP164</f>
        <v>-850.99642629298603</v>
      </c>
      <c r="AF180" s="23"/>
      <c r="AG180" s="119">
        <f>$S$12*AE165</f>
        <v>-419.08857121255716</v>
      </c>
      <c r="AH180" s="119">
        <f t="shared" ref="AH180" si="3102">$S$12*AF165</f>
        <v>-399.20928432299939</v>
      </c>
      <c r="AI180" s="119">
        <f t="shared" ref="AI180" si="3103">$S$12*AG165</f>
        <v>-424.09766858510829</v>
      </c>
      <c r="AJ180" s="119">
        <f t="shared" ref="AJ180" si="3104">$S$12*AH165</f>
        <v>-367.35169109010735</v>
      </c>
      <c r="AK180" s="119">
        <f t="shared" ref="AK180" si="3105">$S$12*AI165</f>
        <v>-399.80659148797378</v>
      </c>
      <c r="AL180" s="119">
        <f t="shared" ref="AL180" si="3106">$S$12*AJ165</f>
        <v>-417.29628247839622</v>
      </c>
      <c r="AM180" s="119">
        <f t="shared" ref="AM180" si="3107">$S$12*AK165</f>
        <v>-406.12573716347532</v>
      </c>
      <c r="AN180" s="119">
        <f t="shared" ref="AN180" si="3108">$S$12*AL165</f>
        <v>-392.86460666143842</v>
      </c>
      <c r="AO180" s="119">
        <f t="shared" ref="AO180" si="3109">$S$12*AM165</f>
        <v>-417.59003971681335</v>
      </c>
      <c r="AP180" s="119">
        <f t="shared" ref="AP180" si="3110">$S$12*AN165</f>
        <v>-512.52553497047154</v>
      </c>
      <c r="AQ180" s="119">
        <f t="shared" ref="AQ180" si="3111">$S$12*AO165</f>
        <v>-727.98465117058993</v>
      </c>
      <c r="AR180" s="119">
        <f t="shared" ref="AR180" si="3112">$S$12*AP165</f>
        <v>-907.42007873932744</v>
      </c>
      <c r="AS180" s="23"/>
      <c r="AT180" s="25">
        <f>$T$12*AE166</f>
        <v>3566.9550055234358</v>
      </c>
      <c r="AU180" s="25">
        <f t="shared" ref="AU180" si="3113">$T$12*AF166</f>
        <v>3325.7848338352696</v>
      </c>
      <c r="AV180" s="25">
        <f t="shared" ref="AV180" si="3114">$T$12*AG166</f>
        <v>3544.5140625658892</v>
      </c>
      <c r="AW180" s="25">
        <f t="shared" ref="AW180" si="3115">$T$12*AH166</f>
        <v>3070.2437938890548</v>
      </c>
      <c r="AX180" s="25">
        <f t="shared" ref="AX180" si="3116">$T$12*AI166</f>
        <v>3352.212282899744</v>
      </c>
      <c r="AY180" s="25">
        <f t="shared" ref="AY180" si="3117">$T$12*AJ166</f>
        <v>3198.2931939363343</v>
      </c>
      <c r="AZ180" s="25">
        <f t="shared" ref="AZ180" si="3118">$T$12*AK166</f>
        <v>3415.7439423511951</v>
      </c>
      <c r="BA180" s="25">
        <f t="shared" ref="BA180" si="3119">$T$12*AL166</f>
        <v>3637.1573329089724</v>
      </c>
      <c r="BB180" s="25">
        <f t="shared" ref="BB180" si="3120">$T$12*AM166</f>
        <v>3457.9718139524098</v>
      </c>
      <c r="BC180" s="25">
        <f t="shared" ref="BC180" si="3121">$T$12*AN166</f>
        <v>3769.1275930012002</v>
      </c>
      <c r="BD180" s="25">
        <f t="shared" ref="BD180" si="3122">$T$12*AO166</f>
        <v>6405.8632550479806</v>
      </c>
      <c r="BE180" s="25">
        <f t="shared" ref="BE180" si="3123">$T$12*AP166</f>
        <v>7584.0153530594798</v>
      </c>
      <c r="BF180" s="127"/>
      <c r="BG180" s="25">
        <f>$U$12*AE167</f>
        <v>-404.98265810097178</v>
      </c>
      <c r="BH180" s="25">
        <f t="shared" ref="BH180" si="3124">$U$12*AF167</f>
        <v>-376.12688104949609</v>
      </c>
      <c r="BI180" s="25">
        <f t="shared" ref="BI180" si="3125">$U$12*AG167</f>
        <v>-377.93286203810169</v>
      </c>
      <c r="BJ180" s="25">
        <f t="shared" ref="BJ180" si="3126">$U$12*AH167</f>
        <v>-348.11635502885463</v>
      </c>
      <c r="BK180" s="25">
        <f t="shared" ref="BK180" si="3127">$U$12*AI167</f>
        <v>-376.72418821447047</v>
      </c>
      <c r="BL180" s="25">
        <f t="shared" ref="BL180" si="3128">$U$12*AJ167</f>
        <v>-374.9785431436402</v>
      </c>
      <c r="BM180" s="25">
        <f t="shared" ref="BM180" si="3129">$U$12*AK167</f>
        <v>-392.01982405188994</v>
      </c>
      <c r="BN180" s="25">
        <f t="shared" ref="BN180" si="3130">$U$12*AL167</f>
        <v>-373.62927060018569</v>
      </c>
      <c r="BO180" s="25">
        <f t="shared" ref="BO180" si="3131">$U$12*AM167</f>
        <v>-381.68407906914155</v>
      </c>
      <c r="BP180" s="25">
        <f t="shared" ref="BP180" si="3132">$U$12*AN167</f>
        <v>-332.99573173211252</v>
      </c>
      <c r="BQ180" s="25">
        <f t="shared" ref="BQ180" si="3133">$U$12*AO167</f>
        <v>-649.76095118816204</v>
      </c>
      <c r="BR180" s="25">
        <f t="shared" ref="BR180" si="3134">$U$12*AP167</f>
        <v>-763.79623614864022</v>
      </c>
      <c r="BS180" s="23"/>
      <c r="BT180" s="25">
        <f>$V$12*AE168</f>
        <v>3277.5786104336908</v>
      </c>
      <c r="BU180" s="25">
        <f t="shared" ref="BU180" si="3135">$V$12*AF168</f>
        <v>3411.5259879359346</v>
      </c>
      <c r="BV180" s="25">
        <f t="shared" ref="BV180" si="3136">$V$12*AG168</f>
        <v>3544.5140625658892</v>
      </c>
      <c r="BW180" s="25">
        <f t="shared" ref="BW180" si="3137">$V$12*AH168</f>
        <v>3070.2437938890548</v>
      </c>
      <c r="BX180" s="25">
        <f t="shared" ref="BX180" si="3138">$V$12*AI168</f>
        <v>3212.8829074861628</v>
      </c>
      <c r="BY180" s="25">
        <f t="shared" ref="BY180" si="3139">$V$12*AJ168</f>
        <v>3187.5755496737511</v>
      </c>
      <c r="BZ180" s="25">
        <f t="shared" ref="BZ180" si="3140">$V$12*AK168</f>
        <v>3351.4380767756961</v>
      </c>
      <c r="CA180" s="25">
        <f t="shared" ref="CA180" si="3141">$V$12*AL168</f>
        <v>3283.4750722437284</v>
      </c>
      <c r="CB180" s="25">
        <f t="shared" ref="CB180" si="3142">$V$12*AM168</f>
        <v>3382.9483041143276</v>
      </c>
      <c r="CC180" s="25">
        <f t="shared" ref="CC180" si="3143">$V$12*AN168</f>
        <v>2847.4101864190493</v>
      </c>
      <c r="CD180" s="25">
        <f t="shared" ref="CD180" si="3144">$V$12*AO168</f>
        <v>5430.5576271529144</v>
      </c>
      <c r="CE180" s="25">
        <f t="shared" ref="CE180" si="3145">$V$12*AP168</f>
        <v>5654.839385794513</v>
      </c>
      <c r="CF180" s="17"/>
      <c r="CG180" s="25">
        <f>$W$12*AE169</f>
        <v>-442.17097448606046</v>
      </c>
      <c r="CH180" s="25">
        <f t="shared" ref="CH180" si="3146">$W$12*AF169</f>
        <v>-368.43274662499499</v>
      </c>
      <c r="CI180" s="25">
        <f t="shared" ref="CI180" si="3147">$W$12*AG169</f>
        <v>-401.01526531160499</v>
      </c>
      <c r="CJ180" s="25">
        <f t="shared" ref="CJ180" si="3148">$W$12*AH169</f>
        <v>-407.10471895002973</v>
      </c>
      <c r="CK180" s="25">
        <f t="shared" ref="CK180" si="3149">$W$12*AI169</f>
        <v>-390.83010132605585</v>
      </c>
      <c r="CL180" s="25">
        <f t="shared" ref="CL180" si="3150">$W$12*AJ169</f>
        <v>-382.6726775681413</v>
      </c>
      <c r="CM180" s="25">
        <f t="shared" ref="CM180" si="3151">$W$12*AK169</f>
        <v>-403.56102568864162</v>
      </c>
      <c r="CN180" s="25">
        <f t="shared" ref="CN180" si="3152">$W$12*AL169</f>
        <v>-414.6646541975249</v>
      </c>
      <c r="CO180" s="25">
        <f t="shared" ref="CO180" si="3153">$W$12*AM169</f>
        <v>-398.35470365556063</v>
      </c>
      <c r="CP180" s="25">
        <f t="shared" ref="CP180" si="3154">$W$12*AN169</f>
        <v>-452.25481531187955</v>
      </c>
      <c r="CQ180" s="25">
        <f t="shared" ref="CQ180" si="3155">$W$12*AO169</f>
        <v>-649.76095118816204</v>
      </c>
      <c r="CR180" s="25">
        <f t="shared" ref="CR180" si="3156">$W$12*AP169</f>
        <v>-821.5022443323985</v>
      </c>
      <c r="CT180" s="25">
        <f t="shared" ref="CT180" si="3157">$X$12*AE170</f>
        <v>-415.24150400030658</v>
      </c>
      <c r="CU180" s="25">
        <f t="shared" ref="CU180" si="3158">$X$12*AF170</f>
        <v>-397.92692858558252</v>
      </c>
      <c r="CV180" s="25">
        <f t="shared" ref="CV180" si="3159">$X$12*AG170</f>
        <v>-377.93286203810169</v>
      </c>
      <c r="CW180" s="25">
        <f t="shared" ref="CW180" si="3160">$X$12*AH170</f>
        <v>-407.10471895002973</v>
      </c>
      <c r="CX180" s="25">
        <f t="shared" ref="CX180" si="3161">$X$12*AI170</f>
        <v>-372.87712100221995</v>
      </c>
      <c r="CY180" s="25">
        <f t="shared" ref="CY180" si="3162">$X$12*AJ170</f>
        <v>-376.26089888105702</v>
      </c>
      <c r="CZ180" s="25">
        <f t="shared" ref="CZ180" si="3163">$X$12*AK170</f>
        <v>-411.25516011314272</v>
      </c>
      <c r="DA180" s="25">
        <f t="shared" ref="DA180" si="3164">$X$12*AL170</f>
        <v>-392.86460666143842</v>
      </c>
      <c r="DB180" s="25">
        <f t="shared" ref="DB180" si="3165">$X$12*AM170</f>
        <v>-407.33119381747855</v>
      </c>
      <c r="DC180" s="25">
        <f t="shared" ref="DC180" si="3166">$X$12*AN170</f>
        <v>-117.55996784608168</v>
      </c>
      <c r="DD180" s="25">
        <f t="shared" ref="DD180" si="3167">$X$12*AO170</f>
        <v>-571.53725120573426</v>
      </c>
      <c r="DE180" s="25">
        <f t="shared" ref="DE180" si="3168">$X$12*AP170</f>
        <v>-792.00806237181098</v>
      </c>
      <c r="DF180" s="25"/>
      <c r="DG180" s="25">
        <f>$Y$12*AE171</f>
        <v>-3854.3441818565911</v>
      </c>
      <c r="DH180" s="25">
        <f t="shared" ref="DH180" si="3169">$Y$12*AF171</f>
        <v>-3811.3293774713634</v>
      </c>
      <c r="DI180" s="25">
        <f t="shared" ref="DI180" si="3170">$Y$12*AG171</f>
        <v>-3619.8269489265163</v>
      </c>
      <c r="DJ180" s="25">
        <f t="shared" ref="DJ180" si="3171">$Y$12*AH171</f>
        <v>-3518.4808856543395</v>
      </c>
      <c r="DK180" s="25">
        <f t="shared" ref="DK180" si="3172">$Y$12*AI171</f>
        <v>-3534.556181404676</v>
      </c>
      <c r="DL180" s="25">
        <f t="shared" ref="DL180" si="3173">$Y$12*AJ171</f>
        <v>-3640.6600149724104</v>
      </c>
      <c r="DM180" s="25">
        <f t="shared" ref="DM180" si="3174">$Y$12*AK171</f>
        <v>-3779.3160606004358</v>
      </c>
      <c r="DN180" s="25">
        <f t="shared" ref="DN180" si="3175">$Y$12*AL171</f>
        <v>-3762.8426456578413</v>
      </c>
      <c r="DO180" s="25">
        <f t="shared" ref="DO180" si="3176">$Y$12*AM171</f>
        <v>-3643.4736109172832</v>
      </c>
      <c r="DP180" s="25">
        <f t="shared" ref="DP180" si="3177">$Y$12*AN171</f>
        <v>-2612.1500602678784</v>
      </c>
      <c r="DQ180" s="25">
        <f t="shared" ref="DQ180" si="3178">$Y$12*AO171</f>
        <v>-5658.3979507463073</v>
      </c>
      <c r="DR180" s="25">
        <f t="shared" ref="DR180" si="3179">$Y$12*AP171</f>
        <v>-7315.612048630881</v>
      </c>
      <c r="DS180" s="25"/>
      <c r="DT180" s="25">
        <f>$Z$12*AE172</f>
        <v>-426.78270563705826</v>
      </c>
      <c r="DU180" s="25">
        <f t="shared" ref="DU180" si="3180">$Z$12*AF172</f>
        <v>-405.62106301008362</v>
      </c>
      <c r="DV180" s="25">
        <f t="shared" ref="DV180" si="3181">$Z$12*AG172</f>
        <v>-401.01526531160499</v>
      </c>
      <c r="DW180" s="25">
        <f t="shared" ref="DW180" si="3182">$Z$12*AH172</f>
        <v>-367.35169109010735</v>
      </c>
      <c r="DX180" s="25">
        <f t="shared" ref="DX180" si="3183">$Z$12*AI172</f>
        <v>-388.26538985122215</v>
      </c>
      <c r="DY180" s="25">
        <f t="shared" ref="DY180" si="3184">$Z$12*AJ172</f>
        <v>-392.9315234674761</v>
      </c>
      <c r="DZ180" s="25">
        <f t="shared" ref="DZ180" si="3185">$Z$12*AK172</f>
        <v>-420.23165027506064</v>
      </c>
      <c r="EA180" s="25">
        <f t="shared" ref="EA180" si="3186">$Z$12*AL172</f>
        <v>-373.62927060018569</v>
      </c>
      <c r="EB180" s="25">
        <f t="shared" ref="EB180" si="3187">$Z$12*AM172</f>
        <v>-413.74297250456283</v>
      </c>
      <c r="EC180" s="25">
        <f t="shared" ref="EC180" si="3188">$Z$12*AN172</f>
        <v>-348.38400058111472</v>
      </c>
      <c r="ED180" s="25">
        <f t="shared" ref="ED180" si="3189">$Z$12*AO172</f>
        <v>-688.2316233106676</v>
      </c>
      <c r="EE180" s="25">
        <f t="shared" ref="EE180" si="3190">$Z$12*AP172</f>
        <v>-792.00806237181098</v>
      </c>
      <c r="EF180" s="25"/>
    </row>
    <row r="181" spans="1:136" x14ac:dyDescent="0.25">
      <c r="A181" s="17"/>
      <c r="B181" s="17"/>
      <c r="C181" s="23">
        <f t="shared" si="3090"/>
        <v>429.07274442425114</v>
      </c>
      <c r="D181" s="23">
        <f t="shared" si="2887"/>
        <v>353.59570693615433</v>
      </c>
      <c r="E181" s="23">
        <f t="shared" si="2888"/>
        <v>374.20222810500081</v>
      </c>
      <c r="F181" s="23">
        <f t="shared" si="2889"/>
        <v>315.1657936856484</v>
      </c>
      <c r="G181" s="23">
        <f t="shared" si="2890"/>
        <v>526.97339401515524</v>
      </c>
      <c r="H181" s="23">
        <f t="shared" si="2891"/>
        <v>411.87817739344268</v>
      </c>
      <c r="I181" s="23">
        <f t="shared" si="2892"/>
        <v>344.97664284579105</v>
      </c>
      <c r="J181" s="23">
        <f t="shared" si="2893"/>
        <v>369.92799807414576</v>
      </c>
      <c r="K181" s="23">
        <f t="shared" si="2894"/>
        <v>395.84875383883491</v>
      </c>
      <c r="L181" s="23">
        <f t="shared" si="2895"/>
        <v>810.91005297953188</v>
      </c>
      <c r="M181" s="23">
        <f t="shared" si="2896"/>
        <v>1290.282197360294</v>
      </c>
      <c r="N181" s="23">
        <f t="shared" si="2897"/>
        <v>2435.6755168086556</v>
      </c>
      <c r="O181" s="23"/>
      <c r="P181" s="23"/>
      <c r="Q181" s="23"/>
      <c r="R181" s="17"/>
      <c r="S181" s="23"/>
      <c r="T181" s="120">
        <f>$R$13*AE164</f>
        <v>1802.8453096103663</v>
      </c>
      <c r="U181" s="120">
        <f t="shared" ref="U181" si="3191">$R$13*AF164</f>
        <v>1707.1734070701889</v>
      </c>
      <c r="V181" s="120">
        <f t="shared" ref="V181" si="3192">$R$13*AG164</f>
        <v>1709.4054614121101</v>
      </c>
      <c r="W181" s="120">
        <f t="shared" ref="W181" si="3193">$R$13*AH164</f>
        <v>1653.3685841346271</v>
      </c>
      <c r="X181" s="120">
        <f t="shared" ref="X181" si="3194">$R$13*AI164</f>
        <v>1726.1184161263529</v>
      </c>
      <c r="Y181" s="120">
        <f t="shared" ref="Y181" si="3195">$R$13*AJ164</f>
        <v>1631.2166182997569</v>
      </c>
      <c r="Z181" s="120">
        <f t="shared" ref="Z181" si="3196">$R$13*AK164</f>
        <v>1698.3920978468368</v>
      </c>
      <c r="AA181" s="120">
        <f t="shared" ref="AA181" si="3197">$R$13*AL164</f>
        <v>1592.6673395116204</v>
      </c>
      <c r="AB181" s="120">
        <f t="shared" ref="AB181" si="3198">$R$13*AM164</f>
        <v>1627.0025251728512</v>
      </c>
      <c r="AC181" s="120">
        <f t="shared" ref="AC181" si="3199">$R$13*AN164</f>
        <v>1987.9531905992271</v>
      </c>
      <c r="AD181" s="120">
        <f t="shared" ref="AD181" si="3200">$R$13*AO164</f>
        <v>2851.7266199329397</v>
      </c>
      <c r="AE181" s="120">
        <f t="shared" ref="AE181" si="3201">$R$13*AP164</f>
        <v>3627.5375642297795</v>
      </c>
      <c r="AF181" s="23"/>
      <c r="AG181" s="119">
        <f>$S$13*AE165</f>
        <v>1786.4464383655757</v>
      </c>
      <c r="AH181" s="119">
        <f t="shared" ref="AH181" si="3202">$S$13*AF165</f>
        <v>1701.7071166552587</v>
      </c>
      <c r="AI181" s="119">
        <f t="shared" ref="AI181" si="3203">$S$13*AG165</f>
        <v>1807.7986888808537</v>
      </c>
      <c r="AJ181" s="119">
        <f t="shared" ref="AJ181" si="3204">$S$13*AH165</f>
        <v>1565.9079374957439</v>
      </c>
      <c r="AK181" s="119">
        <f t="shared" ref="AK181" si="3205">$S$13*AI165</f>
        <v>1704.2532544666321</v>
      </c>
      <c r="AL181" s="119">
        <f t="shared" ref="AL181" si="3206">$S$13*AJ165</f>
        <v>1778.8064595028723</v>
      </c>
      <c r="AM181" s="119">
        <f t="shared" ref="AM181" si="3207">$S$13*AK165</f>
        <v>1731.189840336418</v>
      </c>
      <c r="AN181" s="119">
        <f t="shared" ref="AN181" si="3208">$S$13*AL165</f>
        <v>1674.6616957355734</v>
      </c>
      <c r="AO181" s="119">
        <f t="shared" ref="AO181" si="3209">$S$13*AM165</f>
        <v>1780.0586567908967</v>
      </c>
      <c r="AP181" s="119">
        <f t="shared" ref="AP181" si="3210">$S$13*AN165</f>
        <v>2184.7396455367143</v>
      </c>
      <c r="AQ181" s="119">
        <f t="shared" ref="AQ181" si="3211">$S$13*AO165</f>
        <v>3103.1759790197289</v>
      </c>
      <c r="AR181" s="119">
        <f t="shared" ref="AR181" si="3212">$S$13*AP165</f>
        <v>3868.0543424867083</v>
      </c>
      <c r="AS181" s="23"/>
      <c r="AT181" s="25">
        <f>$T$13*AE166</f>
        <v>1819.2441808551569</v>
      </c>
      <c r="AU181" s="25">
        <f t="shared" ref="AU181" si="3213">$T$13*AF166</f>
        <v>1696.2408262403285</v>
      </c>
      <c r="AV181" s="25">
        <f t="shared" ref="AV181" si="3214">$T$13*AG166</f>
        <v>1807.7986888808537</v>
      </c>
      <c r="AW181" s="25">
        <f t="shared" ref="AW181" si="3215">$T$13*AH166</f>
        <v>1565.9079374957439</v>
      </c>
      <c r="AX181" s="25">
        <f t="shared" ref="AX181" si="3216">$T$13*AI166</f>
        <v>1709.7195448815623</v>
      </c>
      <c r="AY181" s="25">
        <f t="shared" ref="AY181" si="3217">$T$13*AJ166</f>
        <v>1631.2166182997569</v>
      </c>
      <c r="AZ181" s="25">
        <f t="shared" ref="AZ181" si="3218">$T$13*AK166</f>
        <v>1742.1224211662784</v>
      </c>
      <c r="BA181" s="25">
        <f t="shared" ref="BA181" si="3219">$T$13*AL166</f>
        <v>1855.04927942827</v>
      </c>
      <c r="BB181" s="25">
        <f t="shared" ref="BB181" si="3220">$T$13*AM166</f>
        <v>1763.6597855461061</v>
      </c>
      <c r="BC181" s="25">
        <f t="shared" ref="BC181" si="3221">$T$13*AN166</f>
        <v>1922.3577056200647</v>
      </c>
      <c r="BD181" s="25">
        <f t="shared" ref="BD181" si="3222">$T$13*AO166</f>
        <v>3267.1646914676348</v>
      </c>
      <c r="BE181" s="25">
        <f t="shared" ref="BE181" si="3223">$T$13*AP166</f>
        <v>3868.0543424867083</v>
      </c>
      <c r="BF181" s="127"/>
      <c r="BG181" s="25">
        <f>$U$13*AE167</f>
        <v>1726.3172438013435</v>
      </c>
      <c r="BH181" s="25">
        <f t="shared" ref="BH181" si="3224">$U$13*AF167</f>
        <v>1603.3138891865151</v>
      </c>
      <c r="BI181" s="25">
        <f t="shared" ref="BI181" si="3225">$U$13*AG167</f>
        <v>1611.0122339433665</v>
      </c>
      <c r="BJ181" s="25">
        <f t="shared" ref="BJ181" si="3226">$U$13*AH167</f>
        <v>1483.9135812717909</v>
      </c>
      <c r="BK181" s="25">
        <f t="shared" ref="BK181" si="3227">$U$13*AI167</f>
        <v>1605.8600269978886</v>
      </c>
      <c r="BL181" s="25">
        <f t="shared" ref="BL181" si="3228">$U$13*AJ167</f>
        <v>1598.4188758101757</v>
      </c>
      <c r="BM181" s="25">
        <f t="shared" ref="BM181" si="3229">$U$13*AK167</f>
        <v>1671.0606457721858</v>
      </c>
      <c r="BN181" s="25">
        <f t="shared" ref="BN181" si="3230">$U$13*AL167</f>
        <v>1592.6673395116204</v>
      </c>
      <c r="BO181" s="25">
        <f t="shared" ref="BO181" si="3231">$U$13*AM167</f>
        <v>1627.0025251728512</v>
      </c>
      <c r="BP181" s="25">
        <f t="shared" ref="BP181" si="3232">$U$13*AN167</f>
        <v>1419.4589874464864</v>
      </c>
      <c r="BQ181" s="25">
        <f t="shared" ref="BQ181" si="3233">$U$13*AO167</f>
        <v>2769.7322637089869</v>
      </c>
      <c r="BR181" s="25">
        <f t="shared" ref="BR181" si="3234">$U$13*AP167</f>
        <v>3255.8298160145259</v>
      </c>
      <c r="BS181" s="23"/>
      <c r="BT181" s="25">
        <f>$V$13*AE168</f>
        <v>-1998.0833715084527</v>
      </c>
      <c r="BU181" s="25">
        <f t="shared" ref="BU181" si="3235">$V$13*AF168</f>
        <v>-2079.7406128610819</v>
      </c>
      <c r="BV181" s="25">
        <f t="shared" ref="BV181" si="3236">$V$13*AG168</f>
        <v>-2160.8130422701438</v>
      </c>
      <c r="BW181" s="25">
        <f t="shared" ref="BW181" si="3237">$V$13*AH168</f>
        <v>-1871.6875474834185</v>
      </c>
      <c r="BX181" s="25">
        <f t="shared" ref="BX181" si="3238">$V$13*AI168</f>
        <v>-1958.6434606376647</v>
      </c>
      <c r="BY181" s="25">
        <f t="shared" ref="BY181" si="3239">$V$13*AJ168</f>
        <v>-1943.215543619649</v>
      </c>
      <c r="BZ181" s="25">
        <f t="shared" ref="BZ181" si="3240">$V$13*AK168</f>
        <v>-2043.109712312807</v>
      </c>
      <c r="CA181" s="25">
        <f t="shared" ref="CA181" si="3241">$V$13*AL168</f>
        <v>-2001.6779831695933</v>
      </c>
      <c r="CB181" s="25">
        <f t="shared" ref="CB181" si="3242">$V$13*AM168</f>
        <v>-2062.3190338153781</v>
      </c>
      <c r="CC181" s="25">
        <f t="shared" ref="CC181" si="3243">$V$13*AN168</f>
        <v>-1735.8433226395955</v>
      </c>
      <c r="CD181" s="25">
        <f t="shared" ref="CD181" si="3244">$V$13*AO168</f>
        <v>-3310.5863146320894</v>
      </c>
      <c r="CE181" s="25">
        <f t="shared" ref="CE181" si="3245">$V$13*AP168</f>
        <v>-3447.3133639995353</v>
      </c>
      <c r="CF181" s="17"/>
      <c r="CG181" s="25">
        <f>$W$13*AE169</f>
        <v>-2252.8980453261747</v>
      </c>
      <c r="CH181" s="25">
        <f t="shared" ref="CH181" si="3246">$W$13*AF169</f>
        <v>-1877.1956157239181</v>
      </c>
      <c r="CI181" s="25">
        <f t="shared" ref="CI181" si="3247">$W$13*AG169</f>
        <v>-2043.2062697388874</v>
      </c>
      <c r="CJ181" s="25">
        <f t="shared" ref="CJ181" si="3248">$W$13*AH169</f>
        <v>-2074.2325446205823</v>
      </c>
      <c r="CK181" s="25">
        <f t="shared" ref="CK181" si="3249">$W$13*AI169</f>
        <v>-1991.3120085630137</v>
      </c>
      <c r="CL181" s="25">
        <f t="shared" ref="CL181" si="3250">$W$13*AJ169</f>
        <v>-1949.7492532047188</v>
      </c>
      <c r="CM181" s="25">
        <f t="shared" ref="CM181" si="3251">$W$13*AK169</f>
        <v>-2056.1771314829466</v>
      </c>
      <c r="CN181" s="25">
        <f t="shared" ref="CN181" si="3252">$W$13*AL169</f>
        <v>-2112.7510461157799</v>
      </c>
      <c r="CO181" s="25">
        <f t="shared" ref="CO181" si="3253">$W$13*AM169</f>
        <v>-2029.6504858900289</v>
      </c>
      <c r="CP181" s="25">
        <f t="shared" ref="CP181" si="3254">$W$13*AN169</f>
        <v>-2304.2760565406679</v>
      </c>
      <c r="CQ181" s="25">
        <f t="shared" ref="CQ181" si="3255">$W$13*AO169</f>
        <v>-3310.5863146320894</v>
      </c>
      <c r="CR181" s="25">
        <f t="shared" ref="CR181" si="3256">$W$13*AP169</f>
        <v>-4185.6225471124226</v>
      </c>
      <c r="CT181" s="25">
        <f t="shared" ref="CT181" si="3257">$X$13*AE170</f>
        <v>1770.0475671207851</v>
      </c>
      <c r="CU181" s="25">
        <f t="shared" ref="CU181" si="3258">$X$13*AF170</f>
        <v>1696.2408262403285</v>
      </c>
      <c r="CV181" s="25">
        <f t="shared" ref="CV181" si="3259">$X$13*AG170</f>
        <v>1611.0122339433665</v>
      </c>
      <c r="CW181" s="25">
        <f t="shared" ref="CW181" si="3260">$X$13*AH170</f>
        <v>1735.3629403585801</v>
      </c>
      <c r="CX181" s="25">
        <f t="shared" ref="CX181" si="3261">$X$13*AI170</f>
        <v>1589.461155753098</v>
      </c>
      <c r="CY181" s="25">
        <f t="shared" ref="CY181" si="3262">$X$13*AJ170</f>
        <v>1603.8851662251059</v>
      </c>
      <c r="CZ181" s="25">
        <f t="shared" ref="CZ181" si="3263">$X$13*AK170</f>
        <v>1753.0550019961388</v>
      </c>
      <c r="DA181" s="25">
        <f t="shared" ref="DA181" si="3264">$X$13*AL170</f>
        <v>1674.6616957355734</v>
      </c>
      <c r="DB181" s="25">
        <f t="shared" ref="DB181" si="3265">$X$13*AM170</f>
        <v>1736.3283334714552</v>
      </c>
      <c r="DC181" s="25">
        <f t="shared" ref="DC181" si="3266">$X$13*AN170</f>
        <v>501.12219773821295</v>
      </c>
      <c r="DD181" s="25">
        <f t="shared" ref="DD181" si="3267">$X$13*AO170</f>
        <v>2436.2885483982445</v>
      </c>
      <c r="DE181" s="25">
        <f t="shared" ref="DE181" si="3268">$X$13*AP170</f>
        <v>3376.0882051429903</v>
      </c>
      <c r="DF181" s="25"/>
      <c r="DG181" s="25">
        <f>$Y$13*AE171</f>
        <v>-2050.3530481890111</v>
      </c>
      <c r="DH181" s="25">
        <f t="shared" ref="DH181" si="3269">$Y$13*AF171</f>
        <v>-2027.4709361805235</v>
      </c>
      <c r="DI181" s="25">
        <f t="shared" ref="DI181" si="3270">$Y$13*AG171</f>
        <v>-1925.599497207631</v>
      </c>
      <c r="DJ181" s="25">
        <f t="shared" ref="DJ181" si="3271">$Y$13*AH171</f>
        <v>-1871.6875474834185</v>
      </c>
      <c r="DK181" s="25">
        <f t="shared" ref="DK181" si="3272">$Y$13*AI171</f>
        <v>-1880.2389456168271</v>
      </c>
      <c r="DL181" s="25">
        <f t="shared" ref="DL181" si="3273">$Y$13*AJ171</f>
        <v>-1936.6818340345792</v>
      </c>
      <c r="DM181" s="25">
        <f t="shared" ref="DM181" si="3274">$Y$13*AK171</f>
        <v>-2010.441164387458</v>
      </c>
      <c r="DN181" s="25">
        <f t="shared" ref="DN181" si="3275">$Y$13*AL171</f>
        <v>-2001.6779831695933</v>
      </c>
      <c r="DO181" s="25">
        <f t="shared" ref="DO181" si="3276">$Y$13*AM171</f>
        <v>-1938.1785516990517</v>
      </c>
      <c r="DP181" s="25">
        <f t="shared" ref="DP181" si="3277">$Y$13*AN171</f>
        <v>-1389.5567146308961</v>
      </c>
      <c r="DQ181" s="25">
        <f t="shared" ref="DQ181" si="3278">$Y$13*AO171</f>
        <v>-3010.0356737188786</v>
      </c>
      <c r="DR181" s="25">
        <f t="shared" ref="DR181" si="3279">$Y$13*AP171</f>
        <v>-3891.6056157842818</v>
      </c>
      <c r="DS181" s="25"/>
      <c r="DT181" s="25">
        <f>$Z$13*AE172</f>
        <v>-2174.4935303053371</v>
      </c>
      <c r="DU181" s="25">
        <f t="shared" ref="DU181" si="3280">$Z$13*AF172</f>
        <v>-2066.6731936909423</v>
      </c>
      <c r="DV181" s="25">
        <f t="shared" ref="DV181" si="3281">$Z$13*AG172</f>
        <v>-2043.2062697388874</v>
      </c>
      <c r="DW181" s="25">
        <f t="shared" ref="DW181" si="3282">$Z$13*AH172</f>
        <v>-1871.6875474834185</v>
      </c>
      <c r="DX181" s="25">
        <f t="shared" ref="DX181" si="3283">$Z$13*AI172</f>
        <v>-1978.2445893928741</v>
      </c>
      <c r="DY181" s="25">
        <f t="shared" ref="DY181" si="3284">$Z$13*AJ172</f>
        <v>-2002.0189298852772</v>
      </c>
      <c r="DZ181" s="25">
        <f t="shared" ref="DZ181" si="3285">$Z$13*AK172</f>
        <v>-2141.1153560888538</v>
      </c>
      <c r="EA181" s="25">
        <f t="shared" ref="EA181" si="3286">$Z$13*AL172</f>
        <v>-1903.6723393935463</v>
      </c>
      <c r="EB181" s="25">
        <f t="shared" ref="EB181" si="3287">$Z$13*AM172</f>
        <v>-2108.0550009108665</v>
      </c>
      <c r="EC181" s="25">
        <f t="shared" ref="EC181" si="3288">$Z$13*AN172</f>
        <v>-1775.0455801500143</v>
      </c>
      <c r="ED181" s="25">
        <f t="shared" ref="ED181" si="3289">$Z$13*AO172</f>
        <v>-3506.5976021841834</v>
      </c>
      <c r="EE181" s="25">
        <f t="shared" ref="EE181" si="3290">$Z$13*AP172</f>
        <v>-4035.3472266558174</v>
      </c>
      <c r="EF181" s="25"/>
    </row>
    <row r="182" spans="1:136" x14ac:dyDescent="0.25">
      <c r="A182" s="17"/>
      <c r="B182" s="17"/>
      <c r="C182" s="23">
        <f t="shared" si="3090"/>
        <v>1519.939117493534</v>
      </c>
      <c r="D182" s="23">
        <f t="shared" si="2887"/>
        <v>814.62913949152062</v>
      </c>
      <c r="E182" s="23">
        <f t="shared" si="2888"/>
        <v>1938.6235030568312</v>
      </c>
      <c r="F182" s="23">
        <f t="shared" si="2889"/>
        <v>665.3329641793822</v>
      </c>
      <c r="G182" s="23">
        <f t="shared" si="2890"/>
        <v>1565.1597558641481</v>
      </c>
      <c r="H182" s="23">
        <f t="shared" si="2891"/>
        <v>1335.3335897872289</v>
      </c>
      <c r="I182" s="23">
        <f t="shared" si="2892"/>
        <v>1111.8566765597002</v>
      </c>
      <c r="J182" s="23">
        <f t="shared" si="2893"/>
        <v>1668.5840386458258</v>
      </c>
      <c r="K182" s="23">
        <f t="shared" si="2894"/>
        <v>1482.9753489854702</v>
      </c>
      <c r="L182" s="23">
        <f t="shared" si="2895"/>
        <v>7300.5964950159096</v>
      </c>
      <c r="M182" s="23">
        <f t="shared" si="2896"/>
        <v>5278.6390121965305</v>
      </c>
      <c r="N182" s="23">
        <f t="shared" si="2897"/>
        <v>5203.1249682289372</v>
      </c>
      <c r="O182" s="23"/>
      <c r="P182" s="23"/>
      <c r="Q182" s="23"/>
      <c r="R182" s="17"/>
      <c r="S182" s="23"/>
      <c r="T182" s="120">
        <f>$R$14*AE164</f>
        <v>-733.79672482882722</v>
      </c>
      <c r="U182" s="120">
        <f t="shared" ref="U182" si="3291">$R$14*AF164</f>
        <v>-694.85620765417434</v>
      </c>
      <c r="V182" s="120">
        <f t="shared" ref="V182" si="3292">$R$14*AG164</f>
        <v>-695.76470166473132</v>
      </c>
      <c r="W182" s="120">
        <f t="shared" ref="W182" si="3293">$R$14*AH164</f>
        <v>-672.95649022437271</v>
      </c>
      <c r="X182" s="120">
        <f t="shared" ref="X182" si="3294">$R$14*AI164</f>
        <v>-702.56723284483269</v>
      </c>
      <c r="Y182" s="120">
        <f t="shared" ref="Y182" si="3295">$R$14*AJ164</f>
        <v>-663.94016481281494</v>
      </c>
      <c r="Z182" s="120">
        <f t="shared" ref="Z182" si="3296">$R$14*AK164</f>
        <v>-691.2820263789115</v>
      </c>
      <c r="AA182" s="120">
        <f t="shared" ref="AA182" si="3297">$R$14*AL164</f>
        <v>-648.24978119062746</v>
      </c>
      <c r="AB182" s="120">
        <f t="shared" ref="AB182" si="3298">$R$14*AM164</f>
        <v>-662.22493848798092</v>
      </c>
      <c r="AC182" s="120">
        <f t="shared" ref="AC182" si="3299">$R$14*AN164</f>
        <v>-809.13960426809911</v>
      </c>
      <c r="AD182" s="120">
        <f t="shared" ref="AD182" si="3300">$R$14*AO164</f>
        <v>-1160.7139240727349</v>
      </c>
      <c r="AE182" s="120">
        <f t="shared" ref="AE182" si="3301">$R$14*AP164</f>
        <v>-1476.4856250482426</v>
      </c>
      <c r="AF182" s="23"/>
      <c r="AG182" s="119">
        <f>$S$14*AE165</f>
        <v>3848.2386306604658</v>
      </c>
      <c r="AH182" s="119">
        <f t="shared" ref="AH182" si="3302">$S$14*AF165</f>
        <v>3665.6990793263917</v>
      </c>
      <c r="AI182" s="119">
        <f t="shared" ref="AI182" si="3303">$S$14*AG165</f>
        <v>3894.2341631991339</v>
      </c>
      <c r="AJ182" s="119">
        <f t="shared" ref="AJ182" si="3304">$S$14*AH165</f>
        <v>3373.169935417804</v>
      </c>
      <c r="AK182" s="119">
        <f t="shared" ref="AK182" si="3305">$S$14*AI165</f>
        <v>3671.1837922594459</v>
      </c>
      <c r="AL182" s="119">
        <f t="shared" ref="AL182" si="3306">$S$14*AJ165</f>
        <v>3831.7811197239594</v>
      </c>
      <c r="AM182" s="119">
        <f t="shared" ref="AM182" si="3307">$S$14*AK165</f>
        <v>3729.2087115047439</v>
      </c>
      <c r="AN182" s="119">
        <f t="shared" ref="AN182" si="3308">$S$14*AL165</f>
        <v>3607.439715188485</v>
      </c>
      <c r="AO182" s="119">
        <f t="shared" ref="AO182" si="3309">$S$14*AM165</f>
        <v>3834.4785160038009</v>
      </c>
      <c r="AP182" s="119">
        <f t="shared" ref="AP182" si="3310">$S$14*AN165</f>
        <v>4706.2141474455775</v>
      </c>
      <c r="AQ182" s="119">
        <f t="shared" ref="AQ182" si="3311">$S$14*AO165</f>
        <v>6684.6457994715365</v>
      </c>
      <c r="AR182" s="119">
        <f t="shared" ref="AR182" si="3312">$S$14*AP165</f>
        <v>8332.293555842527</v>
      </c>
      <c r="AS182" s="23"/>
      <c r="AT182" s="25">
        <f>$T$14*AE166</f>
        <v>5915.7581013032805</v>
      </c>
      <c r="AU182" s="25">
        <f t="shared" ref="AU182" si="3313">$T$14*AF166</f>
        <v>5515.7798580263898</v>
      </c>
      <c r="AV182" s="25">
        <f t="shared" ref="AV182" si="3314">$T$14*AG166</f>
        <v>5878.5400287746324</v>
      </c>
      <c r="AW182" s="25">
        <f t="shared" ref="AW182" si="3315">$T$14*AH166</f>
        <v>5091.9676779073852</v>
      </c>
      <c r="AX182" s="25">
        <f t="shared" ref="AX182" si="3316">$T$14*AI166</f>
        <v>5559.6095098324413</v>
      </c>
      <c r="AY182" s="25">
        <f t="shared" ref="AY182" si="3317">$T$14*AJ166</f>
        <v>5304.3362876946449</v>
      </c>
      <c r="AZ182" s="25">
        <f t="shared" ref="AZ182" si="3318">$T$14*AK166</f>
        <v>5664.976112020352</v>
      </c>
      <c r="BA182" s="25">
        <f t="shared" ref="BA182" si="3319">$T$14*AL166</f>
        <v>6032.1879374851878</v>
      </c>
      <c r="BB182" s="25">
        <f t="shared" ref="BB182" si="3320">$T$14*AM166</f>
        <v>5735.0106017010039</v>
      </c>
      <c r="BC182" s="25">
        <f t="shared" ref="BC182" si="3321">$T$14*AN166</f>
        <v>6251.0592532328719</v>
      </c>
      <c r="BD182" s="25">
        <f t="shared" ref="BD182" si="3322">$T$14*AO166</f>
        <v>10624.058163954911</v>
      </c>
      <c r="BE182" s="25">
        <f t="shared" ref="BE182" si="3323">$T$14*AP166</f>
        <v>12578.011271741931</v>
      </c>
      <c r="BF182" s="127"/>
      <c r="BG182" s="25">
        <f>$U$14*AE167</f>
        <v>-1018.4596359048586</v>
      </c>
      <c r="BH182" s="25">
        <f t="shared" ref="BH182" si="3324">$U$14*AF167</f>
        <v>-945.89246888737489</v>
      </c>
      <c r="BI182" s="25">
        <f t="shared" ref="BI182" si="3325">$U$14*AG167</f>
        <v>-950.43419111501612</v>
      </c>
      <c r="BJ182" s="25">
        <f t="shared" ref="BJ182" si="3326">$U$14*AH167</f>
        <v>-875.45095846256686</v>
      </c>
      <c r="BK182" s="25">
        <f t="shared" ref="BK182" si="3327">$U$14*AI167</f>
        <v>-947.39459058467367</v>
      </c>
      <c r="BL182" s="25">
        <f t="shared" ref="BL182" si="3328">$U$14*AJ167</f>
        <v>-943.00460250075514</v>
      </c>
      <c r="BM182" s="25">
        <f t="shared" ref="BM182" si="3329">$U$14*AK167</f>
        <v>-985.86040484684281</v>
      </c>
      <c r="BN182" s="25">
        <f t="shared" ref="BN182" si="3330">$U$14*AL167</f>
        <v>-939.61142109939135</v>
      </c>
      <c r="BO182" s="25">
        <f t="shared" ref="BO182" si="3331">$U$14*AM167</f>
        <v>-959.86783735939537</v>
      </c>
      <c r="BP182" s="25">
        <f t="shared" ref="BP182" si="3332">$U$14*AN167</f>
        <v>-837.42526973390295</v>
      </c>
      <c r="BQ182" s="25">
        <f t="shared" ref="BQ182" si="3333">$U$14*AO167</f>
        <v>-1634.0336765909094</v>
      </c>
      <c r="BR182" s="25">
        <f t="shared" ref="BR182" si="3334">$U$14*AP167</f>
        <v>-1920.812215073905</v>
      </c>
      <c r="BS182" s="23"/>
      <c r="BT182" s="25">
        <f>$V$14*AE168</f>
        <v>-986.21066100913731</v>
      </c>
      <c r="BU182" s="25">
        <f t="shared" ref="BU182" si="3335">$V$14*AF168</f>
        <v>-1026.5149061266782</v>
      </c>
      <c r="BV182" s="25">
        <f t="shared" ref="BV182" si="3336">$V$14*AG168</f>
        <v>-1066.5305007396128</v>
      </c>
      <c r="BW182" s="25">
        <f t="shared" ref="BW182" si="3337">$V$14*AH168</f>
        <v>-923.82442080614885</v>
      </c>
      <c r="BX182" s="25">
        <f t="shared" ref="BX182" si="3338">$V$14*AI168</f>
        <v>-966.74397552210644</v>
      </c>
      <c r="BY182" s="25">
        <f t="shared" ref="BY182" si="3339">$V$14*AJ168</f>
        <v>-959.12908994861573</v>
      </c>
      <c r="BZ182" s="25">
        <f t="shared" ref="BZ182" si="3340">$V$14*AK168</f>
        <v>-1008.4346872738478</v>
      </c>
      <c r="CA182" s="25">
        <f t="shared" ref="CA182" si="3341">$V$14*AL168</f>
        <v>-987.98488344297323</v>
      </c>
      <c r="CB182" s="25">
        <f t="shared" ref="CB182" si="3342">$V$14*AM168</f>
        <v>-1017.9159921716937</v>
      </c>
      <c r="CC182" s="25">
        <f t="shared" ref="CC182" si="3343">$V$14*AN168</f>
        <v>-856.77465467133572</v>
      </c>
      <c r="CD182" s="25">
        <f t="shared" ref="CD182" si="3344">$V$14*AO168</f>
        <v>-1634.0336765909094</v>
      </c>
      <c r="CE182" s="25">
        <f t="shared" ref="CE182" si="3345">$V$14*AP168</f>
        <v>-1701.5191857830002</v>
      </c>
      <c r="CF182" s="17"/>
      <c r="CG182" s="25">
        <f>$W$14*AE169</f>
        <v>2336.1330961979615</v>
      </c>
      <c r="CH182" s="25">
        <f t="shared" ref="CH182" si="3346">$W$14*AF169</f>
        <v>1946.5500514007679</v>
      </c>
      <c r="CI182" s="25">
        <f t="shared" ref="CI182" si="3347">$W$14*AG169</f>
        <v>2118.6940966985167</v>
      </c>
      <c r="CJ182" s="25">
        <f t="shared" ref="CJ182" si="3348">$W$14*AH169</f>
        <v>2150.8666611664171</v>
      </c>
      <c r="CK182" s="25">
        <f t="shared" ref="CK182" si="3349">$W$14*AI169</f>
        <v>2064.8825621343117</v>
      </c>
      <c r="CL182" s="25">
        <f t="shared" ref="CL182" si="3350">$W$14*AJ169</f>
        <v>2021.7842388155418</v>
      </c>
      <c r="CM182" s="25">
        <f t="shared" ref="CM182" si="3351">$W$14*AK169</f>
        <v>2132.1441769049284</v>
      </c>
      <c r="CN182" s="25">
        <f t="shared" ref="CN182" si="3352">$W$14*AL169</f>
        <v>2190.8082583219393</v>
      </c>
      <c r="CO182" s="25">
        <f t="shared" ref="CO182" si="3353">$W$14*AM169</f>
        <v>2104.637483990311</v>
      </c>
      <c r="CP182" s="25">
        <f t="shared" ref="CP182" si="3354">$W$14*AN169</f>
        <v>2389.4093075489418</v>
      </c>
      <c r="CQ182" s="25">
        <f t="shared" ref="CQ182" si="3355">$W$14*AO169</f>
        <v>3432.898472026654</v>
      </c>
      <c r="CR182" s="25">
        <f t="shared" ref="CR182" si="3356">$W$14*AP169</f>
        <v>4340.2635910610225</v>
      </c>
      <c r="CT182" s="25">
        <f t="shared" ref="CT182" si="3357">$X$14*AE170</f>
        <v>-4282.3735751218474</v>
      </c>
      <c r="CU182" s="25">
        <f t="shared" ref="CU182" si="3358">$X$14*AF170</f>
        <v>-4103.8088615608112</v>
      </c>
      <c r="CV182" s="25">
        <f t="shared" ref="CV182" si="3359">$X$14*AG170</f>
        <v>-3897.6106337408473</v>
      </c>
      <c r="CW182" s="25">
        <f t="shared" ref="CW182" si="3360">$X$14*AH170</f>
        <v>-4198.4591471321864</v>
      </c>
      <c r="CX182" s="25">
        <f t="shared" ref="CX182" si="3361">$X$14*AI170</f>
        <v>-3845.4709232202358</v>
      </c>
      <c r="CY182" s="25">
        <f t="shared" ref="CY182" si="3362">$X$14*AJ170</f>
        <v>-3880.3677262440569</v>
      </c>
      <c r="CZ182" s="25">
        <f t="shared" ref="CZ182" si="3363">$X$14*AK170</f>
        <v>-4241.2625263483451</v>
      </c>
      <c r="DA182" s="25">
        <f t="shared" ref="DA182" si="3364">$X$14*AL170</f>
        <v>-4051.601282530612</v>
      </c>
      <c r="DB182" s="25">
        <f t="shared" ref="DB182" si="3365">$X$14*AM170</f>
        <v>-4200.7947758649816</v>
      </c>
      <c r="DC182" s="25">
        <f t="shared" ref="DC182" si="3366">$X$14*AN170</f>
        <v>-1212.3925352988379</v>
      </c>
      <c r="DD182" s="25">
        <f t="shared" ref="DD182" si="3367">$X$14*AO170</f>
        <v>-5894.2470783445733</v>
      </c>
      <c r="DE182" s="25">
        <f t="shared" ref="DE182" si="3368">$X$14*AP170</f>
        <v>-8167.9561530101646</v>
      </c>
      <c r="DF182" s="25"/>
      <c r="DG182" s="25">
        <f>$Y$14*AE171</f>
        <v>-4150.1246002261259</v>
      </c>
      <c r="DH182" s="25">
        <f t="shared" ref="DH182" si="3369">$Y$14*AF171</f>
        <v>-4103.8088615608112</v>
      </c>
      <c r="DI182" s="25">
        <f t="shared" ref="DI182" si="3370">$Y$14*AG171</f>
        <v>-3897.6106337408473</v>
      </c>
      <c r="DJ182" s="25">
        <f t="shared" ref="DJ182" si="3371">$Y$14*AH171</f>
        <v>-3788.4873249554507</v>
      </c>
      <c r="DK182" s="25">
        <f t="shared" ref="DK182" si="3372">$Y$14*AI171</f>
        <v>-3805.7962307515195</v>
      </c>
      <c r="DL182" s="25">
        <f t="shared" ref="DL182" si="3373">$Y$14*AJ171</f>
        <v>-3920.0424187127733</v>
      </c>
      <c r="DM182" s="25">
        <f t="shared" ref="DM182" si="3374">$Y$14*AK171</f>
        <v>-4069.3388589839074</v>
      </c>
      <c r="DN182" s="25">
        <f t="shared" ref="DN182" si="3375">$Y$14*AL171</f>
        <v>-4051.601282530612</v>
      </c>
      <c r="DO182" s="25">
        <f t="shared" ref="DO182" si="3376">$Y$14*AM171</f>
        <v>-3923.0719285839673</v>
      </c>
      <c r="DP182" s="25">
        <f t="shared" ref="DP182" si="3377">$Y$14*AN171</f>
        <v>-2812.6051315370655</v>
      </c>
      <c r="DQ182" s="25">
        <f t="shared" ref="DQ182" si="3378">$Y$14*AO171</f>
        <v>-6092.6205406881554</v>
      </c>
      <c r="DR182" s="25">
        <f t="shared" ref="DR182" si="3379">$Y$14*AP171</f>
        <v>-7877.0084082395779</v>
      </c>
      <c r="DS182" s="25"/>
      <c r="DT182" s="25">
        <f>$Z$14*AE172</f>
        <v>590.77448642262107</v>
      </c>
      <c r="DU182" s="25">
        <f t="shared" ref="DU182" si="3380">$Z$14*AF172</f>
        <v>561.48145652782114</v>
      </c>
      <c r="DV182" s="25">
        <f t="shared" ref="DV182" si="3381">$Z$14*AG172</f>
        <v>555.10587538560117</v>
      </c>
      <c r="DW182" s="25">
        <f t="shared" ref="DW182" si="3382">$Z$14*AH172</f>
        <v>508.50703126850215</v>
      </c>
      <c r="DX182" s="25">
        <f t="shared" ref="DX182" si="3383">$Z$14*AI172</f>
        <v>537.45684456131653</v>
      </c>
      <c r="DY182" s="25">
        <f t="shared" ref="DY182" si="3384">$Z$14*AJ172</f>
        <v>543.91594577209992</v>
      </c>
      <c r="DZ182" s="25">
        <f t="shared" ref="DZ182" si="3385">$Z$14*AK172</f>
        <v>581.70617996153044</v>
      </c>
      <c r="EA182" s="25">
        <f t="shared" ref="EA182" si="3386">$Z$14*AL172</f>
        <v>517.19677844442811</v>
      </c>
      <c r="EB182" s="25">
        <f t="shared" ref="EB182" si="3387">$Z$14*AM172</f>
        <v>572.72421975837335</v>
      </c>
      <c r="EC182" s="25">
        <f t="shared" ref="EC182" si="3388">$Z$14*AN172</f>
        <v>482.25098229775784</v>
      </c>
      <c r="ED182" s="25">
        <f t="shared" ref="ED182" si="3389">$Z$14*AO172</f>
        <v>952.68547303070852</v>
      </c>
      <c r="EE182" s="25">
        <f t="shared" ref="EE182" si="3390">$Z$14*AP172</f>
        <v>1096.3381367383447</v>
      </c>
      <c r="EF182" s="25"/>
    </row>
    <row r="183" spans="1:136" x14ac:dyDescent="0.25">
      <c r="A183" s="17"/>
      <c r="B183" s="17"/>
      <c r="C183" s="23">
        <f t="shared" si="3090"/>
        <v>842.34755550187833</v>
      </c>
      <c r="D183" s="23">
        <f t="shared" si="2887"/>
        <v>707.58058578927012</v>
      </c>
      <c r="E183" s="23">
        <f t="shared" si="2888"/>
        <v>1187.2514404176557</v>
      </c>
      <c r="F183" s="23">
        <f t="shared" si="2889"/>
        <v>763.05433599197806</v>
      </c>
      <c r="G183" s="23">
        <f t="shared" si="2890"/>
        <v>918.03737221828214</v>
      </c>
      <c r="H183" s="23">
        <f t="shared" si="2891"/>
        <v>1008.2761536199114</v>
      </c>
      <c r="I183" s="23">
        <f t="shared" si="2892"/>
        <v>722.91623171566016</v>
      </c>
      <c r="J183" s="23">
        <f t="shared" si="2893"/>
        <v>604.3602365749407</v>
      </c>
      <c r="K183" s="23">
        <f t="shared" si="2894"/>
        <v>945.2257908163092</v>
      </c>
      <c r="L183" s="23">
        <f t="shared" si="2895"/>
        <v>3820.791368835281</v>
      </c>
      <c r="M183" s="23">
        <f t="shared" si="2896"/>
        <v>2131.9876544550598</v>
      </c>
      <c r="N183" s="23">
        <f t="shared" si="2897"/>
        <v>2502.6151144118589</v>
      </c>
      <c r="O183" s="23"/>
      <c r="P183" s="23"/>
      <c r="Q183" s="23"/>
      <c r="R183" s="17"/>
      <c r="S183" s="23"/>
      <c r="T183" s="120">
        <f>$R$15*AE164</f>
        <v>1125.9178786376376</v>
      </c>
      <c r="U183" s="120">
        <f t="shared" ref="U183" si="3391">$R$15*AF164</f>
        <v>1066.1686006607358</v>
      </c>
      <c r="V183" s="120">
        <f t="shared" ref="V183" si="3392">$R$15*AG164</f>
        <v>1067.5625693369518</v>
      </c>
      <c r="W183" s="120">
        <f t="shared" ref="W183" si="3393">$R$15*AH164</f>
        <v>1032.5662656311297</v>
      </c>
      <c r="X183" s="120">
        <f t="shared" ref="X183" si="3394">$R$15*AI164</f>
        <v>1078.0001894795773</v>
      </c>
      <c r="Y183" s="120">
        <f t="shared" ref="Y183" si="3395">$R$15*AJ164</f>
        <v>1018.7318594025438</v>
      </c>
      <c r="Z183" s="120">
        <f t="shared" ref="Z183" si="3396">$R$15*AK164</f>
        <v>1060.6844734315646</v>
      </c>
      <c r="AA183" s="120">
        <f t="shared" ref="AA183" si="3397">$R$15*AL164</f>
        <v>994.65695848631935</v>
      </c>
      <c r="AB183" s="120">
        <f t="shared" ref="AB183" si="3398">$R$15*AM164</f>
        <v>1016.1000624488426</v>
      </c>
      <c r="AC183" s="120">
        <f t="shared" ref="AC183" si="3399">$R$15*AN164</f>
        <v>1241.5219582395252</v>
      </c>
      <c r="AD183" s="120">
        <f t="shared" ref="AD183" si="3400">$R$15*AO164</f>
        <v>1780.9681003986423</v>
      </c>
      <c r="AE183" s="120">
        <f t="shared" ref="AE183" si="3401">$R$15*AP164</f>
        <v>2265.4796710643154</v>
      </c>
      <c r="AF183" s="23"/>
      <c r="AG183" s="119">
        <f>$S$15*AE165</f>
        <v>4383.7911700619306</v>
      </c>
      <c r="AH183" s="119">
        <f t="shared" ref="AH183" si="3402">$S$15*AF165</f>
        <v>4175.8479133860728</v>
      </c>
      <c r="AI183" s="119">
        <f t="shared" ref="AI183" si="3403">$S$15*AG165</f>
        <v>4436.1878192194972</v>
      </c>
      <c r="AJ183" s="119">
        <f t="shared" ref="AJ183" si="3404">$S$15*AH165</f>
        <v>3842.6080077744637</v>
      </c>
      <c r="AK183" s="119">
        <f t="shared" ref="AK183" si="3405">$S$15*AI165</f>
        <v>4182.095924082364</v>
      </c>
      <c r="AL183" s="119">
        <f t="shared" ref="AL183" si="3406">$S$15*AJ165</f>
        <v>4365.0432965413447</v>
      </c>
      <c r="AM183" s="119">
        <f t="shared" ref="AM183" si="3407">$S$15*AK165</f>
        <v>4248.1960683417228</v>
      </c>
      <c r="AN183" s="119">
        <f t="shared" ref="AN183" si="3408">$S$15*AL165</f>
        <v>4109.4806969545534</v>
      </c>
      <c r="AO183" s="119">
        <f t="shared" ref="AO183" si="3409">$S$15*AM165</f>
        <v>4368.1160846734301</v>
      </c>
      <c r="AP183" s="119">
        <f t="shared" ref="AP183" si="3410">$S$15*AN165</f>
        <v>5361.169616566006</v>
      </c>
      <c r="AQ183" s="119">
        <f t="shared" ref="AQ183" si="3411">$S$15*AO165</f>
        <v>7614.936089783364</v>
      </c>
      <c r="AR183" s="119">
        <f t="shared" ref="AR183" si="3412">$S$15*AP165</f>
        <v>9491.8840597464005</v>
      </c>
      <c r="AS183" s="23"/>
      <c r="AT183" s="25">
        <f>$T$15*AE166</f>
        <v>-860.70950906649057</v>
      </c>
      <c r="AU183" s="25">
        <f t="shared" ref="AU183" si="3413">$T$15*AF166</f>
        <v>-802.51492580043623</v>
      </c>
      <c r="AV183" s="25">
        <f t="shared" ref="AV183" si="3414">$T$15*AG166</f>
        <v>-855.29448898183296</v>
      </c>
      <c r="AW183" s="25">
        <f t="shared" ref="AW183" si="3415">$T$15*AH166</f>
        <v>-740.85263886441965</v>
      </c>
      <c r="AX183" s="25">
        <f t="shared" ref="AX183" si="3416">$T$15*AI166</f>
        <v>-808.89189345910881</v>
      </c>
      <c r="AY183" s="25">
        <f t="shared" ref="AY183" si="3417">$T$15*AJ166</f>
        <v>-771.75107634969402</v>
      </c>
      <c r="AZ183" s="25">
        <f t="shared" ref="AZ183" si="3418">$T$15*AK166</f>
        <v>-824.22214106020351</v>
      </c>
      <c r="BA183" s="25">
        <f t="shared" ref="BA183" si="3419">$T$15*AL166</f>
        <v>-877.64939494835994</v>
      </c>
      <c r="BB183" s="25">
        <f t="shared" ref="BB183" si="3420">$T$15*AM166</f>
        <v>-834.41176514531878</v>
      </c>
      <c r="BC183" s="25">
        <f t="shared" ref="BC183" si="3421">$T$15*AN166</f>
        <v>-909.49393955278242</v>
      </c>
      <c r="BD183" s="25">
        <f t="shared" ref="BD183" si="3422">$T$15*AO166</f>
        <v>-1545.7406692435479</v>
      </c>
      <c r="BE183" s="25">
        <f t="shared" ref="BE183" si="3423">$T$15*AP166</f>
        <v>-1830.0298493186765</v>
      </c>
      <c r="BF183" s="127"/>
      <c r="BG183" s="25">
        <f>$U$15*AE167</f>
        <v>-3974.8592529982434</v>
      </c>
      <c r="BH183" s="25">
        <f t="shared" ref="BH183" si="3424">$U$15*AF167</f>
        <v>-3691.6430457824872</v>
      </c>
      <c r="BI183" s="25">
        <f t="shared" ref="BI183" si="3425">$U$15*AG167</f>
        <v>-3709.3685461210921</v>
      </c>
      <c r="BJ183" s="25">
        <f t="shared" ref="BJ183" si="3426">$U$15*AH167</f>
        <v>-3416.7228823943165</v>
      </c>
      <c r="BK183" s="25">
        <f t="shared" ref="BK183" si="3427">$U$15*AI167</f>
        <v>-3697.5055484454747</v>
      </c>
      <c r="BL183" s="25">
        <f t="shared" ref="BL183" si="3428">$U$15*AJ167</f>
        <v>-3680.3722383556619</v>
      </c>
      <c r="BM183" s="25">
        <f t="shared" ref="BM183" si="3429">$U$15*AK167</f>
        <v>-3847.6304943479727</v>
      </c>
      <c r="BN183" s="25">
        <f t="shared" ref="BN183" si="3430">$U$15*AL167</f>
        <v>-3667.1292800539031</v>
      </c>
      <c r="BO183" s="25">
        <f t="shared" ref="BO183" si="3431">$U$15*AM167</f>
        <v>-3746.1863194937878</v>
      </c>
      <c r="BP183" s="25">
        <f t="shared" ref="BP183" si="3432">$U$15*AN167</f>
        <v>-3268.3156649001512</v>
      </c>
      <c r="BQ183" s="25">
        <f t="shared" ref="BQ183" si="3433">$U$15*AO167</f>
        <v>-6377.3306767700542</v>
      </c>
      <c r="BR183" s="25">
        <f t="shared" ref="BR183" si="3434">$U$15*AP167</f>
        <v>-7496.5741765261255</v>
      </c>
      <c r="BS183" s="23"/>
      <c r="BT183" s="25">
        <f>$V$15*AE168</f>
        <v>738.17465969864429</v>
      </c>
      <c r="BU183" s="25">
        <f t="shared" ref="BU183" si="3435">$V$15*AF168</f>
        <v>768.34222287790283</v>
      </c>
      <c r="BV183" s="25">
        <f t="shared" ref="BV183" si="3436">$V$15*AG168</f>
        <v>798.29373233108265</v>
      </c>
      <c r="BW183" s="25">
        <f t="shared" ref="BW183" si="3437">$V$15*AH168</f>
        <v>691.47881321023135</v>
      </c>
      <c r="BX183" s="25">
        <f t="shared" ref="BX183" si="3438">$V$15*AI168</f>
        <v>723.6039249631815</v>
      </c>
      <c r="BY183" s="25">
        <f t="shared" ref="BY183" si="3439">$V$15*AJ168</f>
        <v>717.90421415179787</v>
      </c>
      <c r="BZ183" s="25">
        <f t="shared" ref="BZ183" si="3440">$V$15*AK168</f>
        <v>754.80925276651863</v>
      </c>
      <c r="CA183" s="25">
        <f t="shared" ref="CA183" si="3441">$V$15*AL168</f>
        <v>739.50265795815039</v>
      </c>
      <c r="CB183" s="25">
        <f t="shared" ref="CB183" si="3442">$V$15*AM168</f>
        <v>761.90597083414218</v>
      </c>
      <c r="CC183" s="25">
        <f t="shared" ref="CC183" si="3443">$V$15*AN168</f>
        <v>641.29233657166583</v>
      </c>
      <c r="CD183" s="25">
        <f t="shared" ref="CD183" si="3444">$V$15*AO168</f>
        <v>1223.067546156291</v>
      </c>
      <c r="CE183" s="25">
        <f t="shared" ref="CE183" si="3445">$V$15*AP168</f>
        <v>1273.5801746970199</v>
      </c>
      <c r="CF183" s="17"/>
      <c r="CG183" s="25">
        <f>$W$15*AE169</f>
        <v>1521.9366939482738</v>
      </c>
      <c r="CH183" s="25">
        <f t="shared" ref="CH183" si="3446">$W$15*AF169</f>
        <v>1268.1323485614819</v>
      </c>
      <c r="CI183" s="25">
        <f t="shared" ref="CI183" si="3447">$W$15*AG169</f>
        <v>1380.2802135995348</v>
      </c>
      <c r="CJ183" s="25">
        <f t="shared" ref="CJ183" si="3448">$W$15*AH169</f>
        <v>1401.2398954266548</v>
      </c>
      <c r="CK183" s="25">
        <f t="shared" ref="CK183" si="3449">$W$15*AI169</f>
        <v>1345.2232431109023</v>
      </c>
      <c r="CL183" s="25">
        <f t="shared" ref="CL183" si="3450">$W$15*AJ169</f>
        <v>1317.1456820279168</v>
      </c>
      <c r="CM183" s="25">
        <f t="shared" ref="CM183" si="3451">$W$15*AK169</f>
        <v>1389.0426298488487</v>
      </c>
      <c r="CN183" s="25">
        <f t="shared" ref="CN183" si="3452">$W$15*AL169</f>
        <v>1427.2609224070193</v>
      </c>
      <c r="CO183" s="25">
        <f t="shared" ref="CO183" si="3453">$W$15*AM169</f>
        <v>1371.1226554501059</v>
      </c>
      <c r="CP183" s="25">
        <f t="shared" ref="CP183" si="3454">$W$15*AN169</f>
        <v>1556.6449137417274</v>
      </c>
      <c r="CQ183" s="25">
        <f t="shared" ref="CQ183" si="3455">$W$15*AO169</f>
        <v>2236.4539758798037</v>
      </c>
      <c r="CR183" s="25">
        <f t="shared" ref="CR183" si="3456">$W$15*AP169</f>
        <v>2827.5813699973037</v>
      </c>
      <c r="CT183" s="25">
        <f t="shared" ref="CT183" si="3457">$X$15*AE170</f>
        <v>-1161.2453886248888</v>
      </c>
      <c r="CU183" s="25">
        <f t="shared" ref="CU183" si="3458">$X$15*AF170</f>
        <v>-1112.8242393355072</v>
      </c>
      <c r="CV183" s="25">
        <f t="shared" ref="CV183" si="3459">$X$15*AG170</f>
        <v>-1056.9097477578441</v>
      </c>
      <c r="CW183" s="25">
        <f t="shared" ref="CW183" si="3460">$X$15*AH170</f>
        <v>-1138.4904278927868</v>
      </c>
      <c r="CX183" s="25">
        <f t="shared" ref="CX183" si="3461">$X$15*AI170</f>
        <v>-1042.7710937277427</v>
      </c>
      <c r="CY183" s="25">
        <f t="shared" ref="CY183" si="3462">$X$15*AJ170</f>
        <v>-1052.234012101932</v>
      </c>
      <c r="CZ183" s="25">
        <f t="shared" ref="CZ183" si="3463">$X$15*AK170</f>
        <v>-1150.0973617252496</v>
      </c>
      <c r="DA183" s="25">
        <f t="shared" ref="DA183" si="3464">$X$15*AL170</f>
        <v>-1098.667181494433</v>
      </c>
      <c r="DB183" s="25">
        <f t="shared" ref="DB183" si="3465">$X$15*AM170</f>
        <v>-1139.1237771435981</v>
      </c>
      <c r="DC183" s="25">
        <f t="shared" ref="DC183" si="3466">$X$15*AN170</f>
        <v>-328.7628265310679</v>
      </c>
      <c r="DD183" s="25">
        <f t="shared" ref="DD183" si="3467">$X$15*AO170</f>
        <v>-1598.3349231620005</v>
      </c>
      <c r="DE183" s="25">
        <f t="shared" ref="DE183" si="3468">$X$15*AP170</f>
        <v>-2214.893504918814</v>
      </c>
      <c r="DF183" s="25"/>
      <c r="DG183" s="25">
        <f>$Y$15*AE171</f>
        <v>-2066.8180426687422</v>
      </c>
      <c r="DH183" s="25">
        <f t="shared" ref="DH183" si="3469">$Y$15*AF171</f>
        <v>-2043.7521799407202</v>
      </c>
      <c r="DI183" s="25">
        <f t="shared" ref="DI183" si="3470">$Y$15*AG171</f>
        <v>-1941.0626805455936</v>
      </c>
      <c r="DJ183" s="25">
        <f t="shared" ref="DJ183" si="3471">$Y$15*AH171</f>
        <v>-1886.7178005241403</v>
      </c>
      <c r="DK183" s="25">
        <f t="shared" ref="DK183" si="3472">$Y$15*AI171</f>
        <v>-1895.3378691351454</v>
      </c>
      <c r="DL183" s="25">
        <f t="shared" ref="DL183" si="3473">$Y$15*AJ171</f>
        <v>-1952.234012101932</v>
      </c>
      <c r="DM183" s="25">
        <f t="shared" ref="DM183" si="3474">$Y$15*AK171</f>
        <v>-2026.5856536024746</v>
      </c>
      <c r="DN183" s="25">
        <f t="shared" ref="DN183" si="3475">$Y$15*AL171</f>
        <v>-2017.7521012207246</v>
      </c>
      <c r="DO183" s="25">
        <f t="shared" ref="DO183" si="3476">$Y$15*AM171</f>
        <v>-1953.7427488906744</v>
      </c>
      <c r="DP183" s="25">
        <f t="shared" ref="DP183" si="3477">$Y$15*AN171</f>
        <v>-1400.7153020048506</v>
      </c>
      <c r="DQ183" s="25">
        <f t="shared" ref="DQ183" si="3478">$Y$15*AO171</f>
        <v>-3034.2072283666744</v>
      </c>
      <c r="DR183" s="25">
        <f t="shared" ref="DR183" si="3479">$Y$15*AP171</f>
        <v>-3922.8564606267219</v>
      </c>
      <c r="DS183" s="25"/>
      <c r="DT183" s="25">
        <f>$Z$15*AE172</f>
        <v>1136.1593465137566</v>
      </c>
      <c r="DU183" s="25">
        <f t="shared" ref="DU183" si="3480">$Z$15*AF172</f>
        <v>1079.8238911622277</v>
      </c>
      <c r="DV183" s="25">
        <f t="shared" ref="DV183" si="3481">$Z$15*AG172</f>
        <v>1067.5625693369518</v>
      </c>
      <c r="DW183" s="25">
        <f t="shared" ref="DW183" si="3482">$Z$15*AH172</f>
        <v>977.94510362516155</v>
      </c>
      <c r="DX183" s="25">
        <f t="shared" ref="DX183" si="3483">$Z$15*AI172</f>
        <v>1033.6204953497283</v>
      </c>
      <c r="DY183" s="25">
        <f t="shared" ref="DY183" si="3484">$Z$15*AJ172</f>
        <v>1046.0424404055279</v>
      </c>
      <c r="DZ183" s="25">
        <f t="shared" ref="DZ183" si="3485">$Z$15*AK172</f>
        <v>1118.7194580629057</v>
      </c>
      <c r="EA183" s="25">
        <f t="shared" ref="EA183" si="3486">$Z$15*AL172</f>
        <v>994.65695848631935</v>
      </c>
      <c r="EB183" s="25">
        <f t="shared" ref="EB183" si="3487">$Z$15*AM172</f>
        <v>1101.4456280831675</v>
      </c>
      <c r="EC183" s="25">
        <f t="shared" ref="EC183" si="3488">$Z$15*AN172</f>
        <v>927.45027670520903</v>
      </c>
      <c r="ED183" s="25">
        <f t="shared" ref="ED183" si="3489">$Z$15*AO172</f>
        <v>1832.1754397792372</v>
      </c>
      <c r="EE183" s="25">
        <f t="shared" ref="EE183" si="3490">$Z$15*AP172</f>
        <v>2108.4438302971571</v>
      </c>
      <c r="EF183" s="25"/>
    </row>
    <row r="184" spans="1:136" x14ac:dyDescent="0.25">
      <c r="A184" s="17"/>
      <c r="B184" s="17"/>
      <c r="C184" s="23">
        <f t="shared" si="3090"/>
        <v>754.74145750105458</v>
      </c>
      <c r="D184" s="23">
        <f t="shared" si="2887"/>
        <v>533.24007479096849</v>
      </c>
      <c r="E184" s="23">
        <f t="shared" si="2888"/>
        <v>972.59893945752992</v>
      </c>
      <c r="F184" s="23">
        <f t="shared" si="2889"/>
        <v>480.07562462449573</v>
      </c>
      <c r="G184" s="23">
        <f t="shared" si="2890"/>
        <v>725.90285521398664</v>
      </c>
      <c r="H184" s="23">
        <f t="shared" si="2891"/>
        <v>686.3952136259436</v>
      </c>
      <c r="I184" s="23">
        <f t="shared" si="2892"/>
        <v>656.33953065685591</v>
      </c>
      <c r="J184" s="23">
        <f t="shared" si="2893"/>
        <v>810.68652141725988</v>
      </c>
      <c r="K184" s="23">
        <f t="shared" si="2894"/>
        <v>897.57978111249327</v>
      </c>
      <c r="L184" s="23">
        <f t="shared" si="2895"/>
        <v>2612.3402584220457</v>
      </c>
      <c r="M184" s="23">
        <f t="shared" si="2896"/>
        <v>2394.028372517123</v>
      </c>
      <c r="N184" s="23">
        <f t="shared" si="2897"/>
        <v>2598.6654978116712</v>
      </c>
      <c r="O184" s="23"/>
      <c r="P184" s="23"/>
      <c r="Q184" s="23"/>
      <c r="R184" s="17"/>
      <c r="S184" s="23"/>
      <c r="T184" s="120">
        <f>$R$16*AE164</f>
        <v>-757.62118272184296</v>
      </c>
      <c r="U184" s="120">
        <f t="shared" ref="U184" si="3491">$R$16*AF164</f>
        <v>-717.41636893701343</v>
      </c>
      <c r="V184" s="120">
        <f t="shared" ref="V184" si="3492">$R$16*AG164</f>
        <v>-718.35435936881106</v>
      </c>
      <c r="W184" s="120">
        <f t="shared" ref="W184" si="3493">$R$16*AH164</f>
        <v>-694.80562503609065</v>
      </c>
      <c r="X184" s="120">
        <f t="shared" ref="X184" si="3494">$R$16*AI164</f>
        <v>-725.37775092097809</v>
      </c>
      <c r="Y184" s="120">
        <f t="shared" ref="Y184" si="3495">$R$16*AJ164</f>
        <v>-685.4965631515438</v>
      </c>
      <c r="Z184" s="120">
        <f t="shared" ref="Z184" si="3496">$R$16*AK164</f>
        <v>-713.72614335627293</v>
      </c>
      <c r="AA184" s="120">
        <f t="shared" ref="AA184" si="3497">$R$16*AL164</f>
        <v>-669.29675386515851</v>
      </c>
      <c r="AB184" s="120">
        <f t="shared" ref="AB184" si="3498">$R$16*AM164</f>
        <v>-683.72564791999991</v>
      </c>
      <c r="AC184" s="120">
        <f t="shared" ref="AC184" si="3499">$R$16*AN164</f>
        <v>-835.41024813878892</v>
      </c>
      <c r="AD184" s="120">
        <f t="shared" ref="AD184" si="3500">$R$16*AO164</f>
        <v>-1198.3992653589864</v>
      </c>
      <c r="AE184" s="120">
        <f t="shared" ref="AE184" si="3501">$R$16*AP164</f>
        <v>-1524.4232464812223</v>
      </c>
      <c r="AF184" s="23"/>
      <c r="AG184" s="119">
        <f>$S$16*AE165</f>
        <v>2190.5735029011516</v>
      </c>
      <c r="AH184" s="119">
        <f t="shared" ref="AH184" si="3502">$S$16*AF165</f>
        <v>2086.6645869628337</v>
      </c>
      <c r="AI184" s="119">
        <f t="shared" ref="AI184" si="3503">$S$16*AG165</f>
        <v>2216.7560254786931</v>
      </c>
      <c r="AJ184" s="119">
        <f t="shared" ref="AJ184" si="3504">$S$16*AH165</f>
        <v>1920.145134045609</v>
      </c>
      <c r="AK184" s="119">
        <f t="shared" ref="AK184" si="3505">$S$16*AI165</f>
        <v>2089.7867080097049</v>
      </c>
      <c r="AL184" s="119">
        <f t="shared" ref="AL184" si="3506">$S$16*AJ165</f>
        <v>2181.2052202031973</v>
      </c>
      <c r="AM184" s="119">
        <f t="shared" ref="AM184" si="3507">$S$16*AK165</f>
        <v>2122.8168453806074</v>
      </c>
      <c r="AN184" s="119">
        <f t="shared" ref="AN184" si="3508">$S$16*AL165</f>
        <v>2053.5009940505965</v>
      </c>
      <c r="AO184" s="119">
        <f t="shared" ref="AO184" si="3509">$S$16*AM165</f>
        <v>2182.7406875649058</v>
      </c>
      <c r="AP184" s="119">
        <f t="shared" ref="AP184" si="3510">$S$16*AN165</f>
        <v>2678.9679642614706</v>
      </c>
      <c r="AQ184" s="119">
        <f t="shared" ref="AQ184" si="3511">$S$16*AO165</f>
        <v>3805.1715005232531</v>
      </c>
      <c r="AR184" s="119">
        <f t="shared" ref="AR184" si="3512">$S$16*AP165</f>
        <v>4743.0794276627312</v>
      </c>
      <c r="AS184" s="23"/>
      <c r="AT184" s="25">
        <f>$T$16*AE166</f>
        <v>2896.4136502559859</v>
      </c>
      <c r="AU184" s="25">
        <f t="shared" ref="AU184" si="3513">$T$16*AF166</f>
        <v>2700.5803481171833</v>
      </c>
      <c r="AV184" s="25">
        <f t="shared" ref="AV184" si="3514">$T$16*AG166</f>
        <v>2878.1913140038596</v>
      </c>
      <c r="AW184" s="25">
        <f t="shared" ref="AW184" si="3515">$T$16*AH166</f>
        <v>2493.0777148754696</v>
      </c>
      <c r="AX184" s="25">
        <f t="shared" ref="AX184" si="3516">$T$16*AI166</f>
        <v>2722.0397789463527</v>
      </c>
      <c r="AY184" s="25">
        <f t="shared" ref="AY184" si="3517">$T$16*AJ166</f>
        <v>2597.0554857275588</v>
      </c>
      <c r="AZ184" s="25">
        <f t="shared" ref="AZ184" si="3518">$T$16*AK166</f>
        <v>2773.6283090437755</v>
      </c>
      <c r="BA184" s="25">
        <f t="shared" ref="BA184" si="3519">$T$16*AL166</f>
        <v>2953.4188490892607</v>
      </c>
      <c r="BB184" s="25">
        <f t="shared" ref="BB184" si="3520">$T$16*AM166</f>
        <v>2807.9178875603584</v>
      </c>
      <c r="BC184" s="25">
        <f t="shared" ref="BC184" si="3521">$T$16*AN166</f>
        <v>3060.5804090660649</v>
      </c>
      <c r="BD184" s="25">
        <f t="shared" ref="BD184" si="3522">$T$16*AO166</f>
        <v>5201.6439077205259</v>
      </c>
      <c r="BE184" s="25">
        <f t="shared" ref="BE184" si="3523">$T$16*AP166</f>
        <v>6158.318666295866</v>
      </c>
      <c r="BF184" s="127"/>
      <c r="BG184" s="25">
        <f>$U$16*AE167</f>
        <v>-2620.3301611231782</v>
      </c>
      <c r="BH184" s="25">
        <f t="shared" ref="BH184" si="3524">$U$16*AF167</f>
        <v>-2433.6267025474876</v>
      </c>
      <c r="BI184" s="25">
        <f t="shared" ref="BI184" si="3525">$U$16*AG167</f>
        <v>-2445.3118114285658</v>
      </c>
      <c r="BJ184" s="25">
        <f t="shared" ref="BJ184" si="3526">$U$16*AH167</f>
        <v>-2252.392210915224</v>
      </c>
      <c r="BK184" s="25">
        <f t="shared" ref="BK184" si="3527">$U$16*AI167</f>
        <v>-2437.4914161309694</v>
      </c>
      <c r="BL184" s="25">
        <f t="shared" ref="BL184" si="3528">$U$16*AJ167</f>
        <v>-2426.1966943985335</v>
      </c>
      <c r="BM184" s="25">
        <f t="shared" ref="BM184" si="3529">$U$16*AK167</f>
        <v>-2536.457668429985</v>
      </c>
      <c r="BN184" s="25">
        <f t="shared" ref="BN184" si="3530">$U$16*AL167</f>
        <v>-2417.4665933177416</v>
      </c>
      <c r="BO184" s="25">
        <f t="shared" ref="BO184" si="3531">$U$16*AM167</f>
        <v>-2469.5830411484862</v>
      </c>
      <c r="BP184" s="25">
        <f t="shared" ref="BP184" si="3532">$U$16*AN167</f>
        <v>-2154.5583296689888</v>
      </c>
      <c r="BQ184" s="25">
        <f t="shared" ref="BQ184" si="3533">$U$16*AO167</f>
        <v>-4204.1015432664044</v>
      </c>
      <c r="BR184" s="25">
        <f t="shared" ref="BR184" si="3534">$U$16*AP167</f>
        <v>-4941.935844654482</v>
      </c>
      <c r="BS184" s="23"/>
      <c r="BT184" s="25">
        <f>$V$16*AE168</f>
        <v>-396.67848877080985</v>
      </c>
      <c r="BU184" s="25">
        <f t="shared" ref="BU184" si="3535">$V$16*AF168</f>
        <v>-412.88985990719044</v>
      </c>
      <c r="BV184" s="25">
        <f t="shared" ref="BV184" si="3536">$V$16*AG168</f>
        <v>-428.98512862197185</v>
      </c>
      <c r="BW184" s="25">
        <f t="shared" ref="BW184" si="3537">$V$16*AH168</f>
        <v>-371.58518927383255</v>
      </c>
      <c r="BX184" s="25">
        <f t="shared" ref="BX184" si="3538">$V$16*AI168</f>
        <v>-388.84850306322221</v>
      </c>
      <c r="BY184" s="25">
        <f t="shared" ref="BY184" si="3539">$V$16*AJ168</f>
        <v>-385.78560644196278</v>
      </c>
      <c r="BZ184" s="25">
        <f t="shared" ref="BZ184" si="3540">$V$16*AK168</f>
        <v>-405.61754560889688</v>
      </c>
      <c r="CA184" s="25">
        <f t="shared" ref="CA184" si="3541">$V$16*AL168</f>
        <v>-397.39212521951453</v>
      </c>
      <c r="CB184" s="25">
        <f t="shared" ref="CB184" si="3542">$V$16*AM168</f>
        <v>-409.43116256432944</v>
      </c>
      <c r="CC184" s="25">
        <f t="shared" ref="CC184" si="3543">$V$16*AN168</f>
        <v>-344.61610350509994</v>
      </c>
      <c r="CD184" s="25">
        <f t="shared" ref="CD184" si="3544">$V$16*AO168</f>
        <v>-657.24903923411011</v>
      </c>
      <c r="CE184" s="25">
        <f t="shared" ref="CE184" si="3545">$V$16*AP168</f>
        <v>-684.39339171236747</v>
      </c>
      <c r="CF184" s="17"/>
      <c r="CG184" s="25">
        <f>$W$16*AE169</f>
        <v>587.16770973520181</v>
      </c>
      <c r="CH184" s="25">
        <f t="shared" ref="CH184" si="3546">$W$16*AF169</f>
        <v>489.24923730847047</v>
      </c>
      <c r="CI184" s="25">
        <f t="shared" ref="CI184" si="3547">$W$16*AG169</f>
        <v>532.51621768152143</v>
      </c>
      <c r="CJ184" s="25">
        <f t="shared" ref="CJ184" si="3548">$W$16*AH169</f>
        <v>540.60252536051019</v>
      </c>
      <c r="CK184" s="25">
        <f t="shared" ref="CK184" si="3549">$W$16*AI169</f>
        <v>518.99113404702143</v>
      </c>
      <c r="CL184" s="25">
        <f t="shared" ref="CL184" si="3550">$W$16*AJ169</f>
        <v>508.15872734994815</v>
      </c>
      <c r="CM184" s="25">
        <f t="shared" ref="CM184" si="3551">$W$16*AK169</f>
        <v>535.89678397006321</v>
      </c>
      <c r="CN184" s="25">
        <f t="shared" ref="CN184" si="3552">$W$16*AL169</f>
        <v>550.64151507524116</v>
      </c>
      <c r="CO184" s="25">
        <f t="shared" ref="CO184" si="3553">$W$16*AM169</f>
        <v>528.98320447095375</v>
      </c>
      <c r="CP184" s="25">
        <f t="shared" ref="CP184" si="3554">$W$16*AN169</f>
        <v>600.55824431272015</v>
      </c>
      <c r="CQ184" s="25">
        <f t="shared" ref="CQ184" si="3555">$W$16*AO169</f>
        <v>862.83060535115897</v>
      </c>
      <c r="CR184" s="25">
        <f t="shared" ref="CR184" si="3556">$W$16*AP169</f>
        <v>1090.8893147218309</v>
      </c>
      <c r="CT184" s="25">
        <f t="shared" ref="CT184" si="3557">$X$16*AE170</f>
        <v>-420.02690228655376</v>
      </c>
      <c r="CU184" s="25">
        <f t="shared" ref="CU184" si="3558">$X$16*AF170</f>
        <v>-402.51278723352647</v>
      </c>
      <c r="CV184" s="25">
        <f t="shared" ref="CV184" si="3559">$X$16*AG170</f>
        <v>-382.28830159048397</v>
      </c>
      <c r="CW184" s="25">
        <f t="shared" ref="CW184" si="3560">$X$16*AH170</f>
        <v>-411.79634588428041</v>
      </c>
      <c r="CX184" s="25">
        <f t="shared" ref="CX184" si="3561">$X$16*AI170</f>
        <v>-377.17429630535025</v>
      </c>
      <c r="CY184" s="25">
        <f t="shared" ref="CY184" si="3562">$X$16*AJ170</f>
        <v>-380.5970701051308</v>
      </c>
      <c r="CZ184" s="25">
        <f t="shared" ref="CZ184" si="3563">$X$16*AK170</f>
        <v>-415.99461828256085</v>
      </c>
      <c r="DA184" s="25">
        <f t="shared" ref="DA184" si="3564">$X$16*AL170</f>
        <v>-397.39212521951453</v>
      </c>
      <c r="DB184" s="25">
        <f t="shared" ref="DB184" si="3565">$X$16*AM170</f>
        <v>-412.02543073274546</v>
      </c>
      <c r="DC184" s="25">
        <f t="shared" ref="DC184" si="3566">$X$16*AN170</f>
        <v>-118.91477285290848</v>
      </c>
      <c r="DD184" s="25">
        <f t="shared" ref="DD184" si="3567">$X$16*AO170</f>
        <v>-578.12386009742227</v>
      </c>
      <c r="DE184" s="25">
        <f t="shared" ref="DE184" si="3568">$X$16*AP170</f>
        <v>-801.13545929108716</v>
      </c>
      <c r="DF184" s="25"/>
      <c r="DG184" s="25">
        <f>$Y$16*AE171</f>
        <v>-2289.9244170247207</v>
      </c>
      <c r="DH184" s="25">
        <f t="shared" ref="DH184" si="3569">$Y$16*AF171</f>
        <v>-2264.3686684439526</v>
      </c>
      <c r="DI184" s="25">
        <f t="shared" ref="DI184" si="3570">$Y$16*AG171</f>
        <v>-2150.5941671659825</v>
      </c>
      <c r="DJ184" s="25">
        <f t="shared" ref="DJ184" si="3571">$Y$16*AH171</f>
        <v>-2090.3829317634136</v>
      </c>
      <c r="DK184" s="25">
        <f t="shared" ref="DK184" si="3572">$Y$16*AI171</f>
        <v>-2099.9335091152934</v>
      </c>
      <c r="DL184" s="25">
        <f t="shared" ref="DL184" si="3573">$Y$16*AJ171</f>
        <v>-2162.9714081099928</v>
      </c>
      <c r="DM184" s="25">
        <f t="shared" ref="DM184" si="3574">$Y$16*AK171</f>
        <v>-2245.3490706826092</v>
      </c>
      <c r="DN184" s="25">
        <f t="shared" ref="DN184" si="3575">$Y$16*AL171</f>
        <v>-2235.5619646720979</v>
      </c>
      <c r="DO184" s="25">
        <f t="shared" ref="DO184" si="3576">$Y$16*AM171</f>
        <v>-2164.6430081928638</v>
      </c>
      <c r="DP184" s="25">
        <f t="shared" ref="DP184" si="3577">$Y$16*AN171</f>
        <v>-1551.9180233299076</v>
      </c>
      <c r="DQ184" s="25">
        <f t="shared" ref="DQ184" si="3578">$Y$16*AO171</f>
        <v>-3361.7401605310806</v>
      </c>
      <c r="DR184" s="25">
        <f t="shared" ref="DR184" si="3579">$Y$16*AP171</f>
        <v>-4346.3162253379151</v>
      </c>
      <c r="DS184" s="25"/>
      <c r="DT184" s="25">
        <f>$Z$16*AE172</f>
        <v>1565.1677465358214</v>
      </c>
      <c r="DU184" s="25">
        <f t="shared" ref="DU184" si="3580">$Z$16*AF172</f>
        <v>1487.5602894716515</v>
      </c>
      <c r="DV184" s="25">
        <f t="shared" ref="DV184" si="3581">$Z$16*AG172</f>
        <v>1470.6691504692708</v>
      </c>
      <c r="DW184" s="25">
        <f t="shared" ref="DW184" si="3582">$Z$16*AH172</f>
        <v>1347.2125532157486</v>
      </c>
      <c r="DX184" s="25">
        <f t="shared" ref="DX184" si="3583">$Z$16*AI172</f>
        <v>1423.9107097467211</v>
      </c>
      <c r="DY184" s="25">
        <f t="shared" ref="DY184" si="3584">$Z$16*AJ172</f>
        <v>1441.023122552403</v>
      </c>
      <c r="DZ184" s="25">
        <f t="shared" ref="DZ184" si="3585">$Z$16*AK172</f>
        <v>1541.1426386227351</v>
      </c>
      <c r="EA184" s="25">
        <f t="shared" ref="EA184" si="3586">$Z$16*AL172</f>
        <v>1370.2347254961887</v>
      </c>
      <c r="EB184" s="25">
        <f t="shared" ref="EB184" si="3587">$Z$16*AM172</f>
        <v>1517.3462920747008</v>
      </c>
      <c r="EC184" s="25">
        <f t="shared" ref="EC184" si="3588">$Z$16*AN172</f>
        <v>1277.6511182774836</v>
      </c>
      <c r="ED184" s="25">
        <f t="shared" ref="ED184" si="3589">$Z$16*AO172</f>
        <v>2523.9962274101881</v>
      </c>
      <c r="EE184" s="25">
        <f t="shared" ref="EE184" si="3590">$Z$16*AP172</f>
        <v>2904.5822566083166</v>
      </c>
      <c r="EF184" s="25"/>
    </row>
    <row r="185" spans="1:136" x14ac:dyDescent="0.25">
      <c r="A185" s="17"/>
      <c r="B185" s="17"/>
      <c r="C185" s="23">
        <f t="shared" si="3090"/>
        <v>2255.8910042736998</v>
      </c>
      <c r="D185" s="23">
        <f t="shared" si="2887"/>
        <v>1702.2829956873284</v>
      </c>
      <c r="E185" s="23">
        <f t="shared" si="2888"/>
        <v>2255.2559115850618</v>
      </c>
      <c r="F185" s="23">
        <f t="shared" si="2889"/>
        <v>2668.0946832483323</v>
      </c>
      <c r="G185" s="23">
        <f t="shared" si="2890"/>
        <v>2097.202049507755</v>
      </c>
      <c r="H185" s="23">
        <f t="shared" si="2891"/>
        <v>1823.6872116279792</v>
      </c>
      <c r="I185" s="23">
        <f t="shared" si="2892"/>
        <v>1778.7726930156541</v>
      </c>
      <c r="J185" s="23">
        <f t="shared" si="2893"/>
        <v>2561.6648389096781</v>
      </c>
      <c r="K185" s="23">
        <f t="shared" si="2894"/>
        <v>2002.3316631933903</v>
      </c>
      <c r="L185" s="23">
        <f t="shared" si="2895"/>
        <v>4030.4300716303733</v>
      </c>
      <c r="M185" s="23">
        <f t="shared" si="2896"/>
        <v>3459.0984134573901</v>
      </c>
      <c r="N185" s="23">
        <f t="shared" si="2897"/>
        <v>6753.0309531650346</v>
      </c>
      <c r="O185" s="23"/>
      <c r="P185" s="23"/>
      <c r="Q185" s="23"/>
      <c r="R185" s="17"/>
      <c r="S185" s="23"/>
      <c r="T185" s="120">
        <f>$R$17*AE164</f>
        <v>3417.3877513650455</v>
      </c>
      <c r="U185" s="120">
        <f t="shared" ref="U185" si="3591">$R$17*AF164</f>
        <v>3236.0366470036552</v>
      </c>
      <c r="V185" s="120">
        <f t="shared" ref="V185" si="3592">$R$17*AG164</f>
        <v>3240.2676229658196</v>
      </c>
      <c r="W185" s="120">
        <f t="shared" ref="W185" si="3593">$R$17*AH164</f>
        <v>3134.0467858191187</v>
      </c>
      <c r="X185" s="120">
        <f t="shared" ref="X185" si="3594">$R$17*AI164</f>
        <v>3271.9479043660672</v>
      </c>
      <c r="Y185" s="120">
        <f t="shared" ref="Y185" si="3595">$R$17*AJ164</f>
        <v>3092.0565738418622</v>
      </c>
      <c r="Z185" s="120">
        <f t="shared" ref="Z185" si="3596">$R$17*AK164</f>
        <v>3219.3912152403955</v>
      </c>
      <c r="AA185" s="120">
        <f t="shared" ref="AA185" si="3597">$R$17*AL164</f>
        <v>3018.98439596155</v>
      </c>
      <c r="AB185" s="120">
        <f t="shared" ref="AB185" si="3598">$R$17*AM164</f>
        <v>3084.0685395062305</v>
      </c>
      <c r="AC185" s="120">
        <f t="shared" ref="AC185" si="3599">$R$17*AN164</f>
        <v>3768.2694392172257</v>
      </c>
      <c r="AD185" s="120">
        <f t="shared" ref="AD185" si="3600">$R$17*AO164</f>
        <v>5405.5972352429253</v>
      </c>
      <c r="AE185" s="120">
        <f t="shared" ref="AE185" si="3601">$R$17*AP164</f>
        <v>6876.1875317492631</v>
      </c>
      <c r="AF185" s="23"/>
      <c r="AG185" s="119">
        <f>$S$17*AE165</f>
        <v>3386.302831638754</v>
      </c>
      <c r="AH185" s="119">
        <f t="shared" ref="AH185" si="3602">$S$17*AF165</f>
        <v>3225.6750070948915</v>
      </c>
      <c r="AI185" s="119">
        <f t="shared" ref="AI185" si="3603">$S$17*AG165</f>
        <v>3426.77714132357</v>
      </c>
      <c r="AJ185" s="119">
        <f t="shared" ref="AJ185" si="3604">$S$17*AH165</f>
        <v>2968.260547278896</v>
      </c>
      <c r="AK185" s="119">
        <f t="shared" ref="AK185" si="3605">$S$17*AI165</f>
        <v>3230.5013447310116</v>
      </c>
      <c r="AL185" s="119">
        <f t="shared" ref="AL185" si="3606">$S$17*AJ165</f>
        <v>3371.820851378488</v>
      </c>
      <c r="AM185" s="119">
        <f t="shared" ref="AM185" si="3607">$S$17*AK165</f>
        <v>3281.5610546929788</v>
      </c>
      <c r="AN185" s="119">
        <f t="shared" ref="AN185" si="3608">$S$17*AL165</f>
        <v>3174.4089945930091</v>
      </c>
      <c r="AO185" s="119">
        <f t="shared" ref="AO185" si="3609">$S$17*AM165</f>
        <v>3374.1944569516204</v>
      </c>
      <c r="AP185" s="119">
        <f t="shared" ref="AP185" si="3610">$S$17*AN165</f>
        <v>4141.2884759327271</v>
      </c>
      <c r="AQ185" s="119">
        <f t="shared" ref="AQ185" si="3611">$S$17*AO165</f>
        <v>5882.2326710460657</v>
      </c>
      <c r="AR185" s="119">
        <f t="shared" ref="AR185" si="3612">$S$17*AP165</f>
        <v>7332.0996877348762</v>
      </c>
      <c r="AS185" s="23"/>
      <c r="AT185" s="25">
        <f>$T$17*AE166</f>
        <v>3448.4726710913374</v>
      </c>
      <c r="AU185" s="25">
        <f t="shared" ref="AU185" si="3613">$T$17*AF166</f>
        <v>3215.3133671861274</v>
      </c>
      <c r="AV185" s="25">
        <f t="shared" ref="AV185" si="3614">$T$17*AG166</f>
        <v>3426.77714132357</v>
      </c>
      <c r="AW185" s="25">
        <f t="shared" ref="AW185" si="3615">$T$17*AH166</f>
        <v>2968.260547278896</v>
      </c>
      <c r="AX185" s="25">
        <f t="shared" ref="AX185" si="3616">$T$17*AI166</f>
        <v>3240.8629846397753</v>
      </c>
      <c r="AY185" s="25">
        <f t="shared" ref="AY185" si="3617">$T$17*AJ166</f>
        <v>3092.0565738418622</v>
      </c>
      <c r="AZ185" s="25">
        <f t="shared" ref="AZ185" si="3618">$T$17*AK166</f>
        <v>3302.2843345105071</v>
      </c>
      <c r="BA185" s="25">
        <f t="shared" ref="BA185" si="3619">$T$17*AL166</f>
        <v>3516.3431115822182</v>
      </c>
      <c r="BB185" s="25">
        <f t="shared" ref="BB185" si="3620">$T$17*AM166</f>
        <v>3343.1095372253285</v>
      </c>
      <c r="BC185" s="25">
        <f t="shared" ref="BC185" si="3621">$T$17*AN166</f>
        <v>3643.929760312059</v>
      </c>
      <c r="BD185" s="25">
        <f t="shared" ref="BD185" si="3622">$T$17*AO166</f>
        <v>6193.0818683089828</v>
      </c>
      <c r="BE185" s="25">
        <f t="shared" ref="BE185" si="3623">$T$17*AP166</f>
        <v>7332.0996877348762</v>
      </c>
      <c r="BF185" s="127"/>
      <c r="BG185" s="25">
        <f>$U$17*AE167</f>
        <v>-7465.2653889790499</v>
      </c>
      <c r="BH185" s="25">
        <f t="shared" ref="BH185" si="3624">$U$17*AF167</f>
        <v>-6933.3511714552733</v>
      </c>
      <c r="BI185" s="25">
        <f t="shared" ref="BI185" si="3625">$U$17*AG167</f>
        <v>-6966.6418003197568</v>
      </c>
      <c r="BJ185" s="25">
        <f t="shared" ref="BJ185" si="3626">$U$17*AH167</f>
        <v>-6417.0179254601899</v>
      </c>
      <c r="BK185" s="25">
        <f t="shared" ref="BK185" si="3627">$U$17*AI167</f>
        <v>-6944.3616589812864</v>
      </c>
      <c r="BL185" s="25">
        <f t="shared" ref="BL185" si="3628">$U$17*AJ167</f>
        <v>-6912.1832348734024</v>
      </c>
      <c r="BM185" s="25">
        <f t="shared" ref="BM185" si="3629">$U$17*AK167</f>
        <v>-7226.3144254403524</v>
      </c>
      <c r="BN185" s="25">
        <f t="shared" ref="BN185" si="3630">$U$17*AL167</f>
        <v>-6887.3113609364218</v>
      </c>
      <c r="BO185" s="25">
        <f t="shared" ref="BO185" si="3631">$U$17*AM167</f>
        <v>-7035.7900221218588</v>
      </c>
      <c r="BP185" s="25">
        <f t="shared" ref="BP185" si="3632">$U$17*AN167</f>
        <v>-6138.2912602586002</v>
      </c>
      <c r="BQ185" s="25">
        <f t="shared" ref="BQ185" si="3633">$U$17*AO167</f>
        <v>-11977.39666868825</v>
      </c>
      <c r="BR185" s="25">
        <f t="shared" ref="BR185" si="3634">$U$17*AP167</f>
        <v>-14079.471038809972</v>
      </c>
      <c r="BS185" s="23"/>
      <c r="BT185" s="25">
        <f>$V$17*AE168</f>
        <v>-1112.6522694658652</v>
      </c>
      <c r="BU185" s="25">
        <f t="shared" ref="BU185" si="3635">$V$17*AF168</f>
        <v>-1158.1239030347551</v>
      </c>
      <c r="BV185" s="25">
        <f t="shared" ref="BV185" si="3636">$V$17*AG168</f>
        <v>-1203.2698783525937</v>
      </c>
      <c r="BW185" s="25">
        <f t="shared" ref="BW185" si="3637">$V$17*AH168</f>
        <v>-1042.2675185301271</v>
      </c>
      <c r="BX185" s="25">
        <f t="shared" ref="BX185" si="3638">$V$17*AI168</f>
        <v>-1090.6897693201458</v>
      </c>
      <c r="BY185" s="25">
        <f t="shared" ref="BY185" si="3639">$V$17*AJ168</f>
        <v>-1082.0985828221235</v>
      </c>
      <c r="BZ185" s="25">
        <f t="shared" ref="BZ185" si="3640">$V$17*AK168</f>
        <v>-1137.725627763165</v>
      </c>
      <c r="CA185" s="25">
        <f t="shared" ref="CA185" si="3641">$V$17*AL168</f>
        <v>-1114.6539641296854</v>
      </c>
      <c r="CB185" s="25">
        <f t="shared" ref="CB185" si="3642">$V$17*AM168</f>
        <v>-1148.4225263358203</v>
      </c>
      <c r="CC185" s="25">
        <f t="shared" ref="CC185" si="3643">$V$17*AN168</f>
        <v>-966.62133317991186</v>
      </c>
      <c r="CD185" s="25">
        <f t="shared" ref="CD185" si="3644">$V$17*AO168</f>
        <v>-1843.5323714531228</v>
      </c>
      <c r="CE185" s="25">
        <f t="shared" ref="CE185" si="3645">$V$17*AP168</f>
        <v>-1919.670166274572</v>
      </c>
      <c r="CF185" s="17"/>
      <c r="CG185" s="25">
        <f>$W$17*AE169</f>
        <v>3572.8123499965045</v>
      </c>
      <c r="CH185" s="25">
        <f t="shared" ref="CH185" si="3646">$W$17*AF169</f>
        <v>2976.9956492845572</v>
      </c>
      <c r="CI185" s="25">
        <f t="shared" ref="CI185" si="3647">$W$17*AG169</f>
        <v>3240.2676229658196</v>
      </c>
      <c r="CJ185" s="25">
        <f t="shared" ref="CJ185" si="3648">$W$17*AH169</f>
        <v>3289.4713844505773</v>
      </c>
      <c r="CK185" s="25">
        <f t="shared" ref="CK185" si="3649">$W$17*AI169</f>
        <v>3157.9698653696641</v>
      </c>
      <c r="CL185" s="25">
        <f t="shared" ref="CL185" si="3650">$W$17*AJ169</f>
        <v>3092.0565738418622</v>
      </c>
      <c r="CM185" s="25">
        <f t="shared" ref="CM185" si="3651">$W$17*AK169</f>
        <v>3260.837774875451</v>
      </c>
      <c r="CN185" s="25">
        <f t="shared" ref="CN185" si="3652">$W$17*AL169</f>
        <v>3350.5568730419955</v>
      </c>
      <c r="CO185" s="25">
        <f t="shared" ref="CO185" si="3653">$W$17*AM169</f>
        <v>3218.7698583201618</v>
      </c>
      <c r="CP185" s="25">
        <f t="shared" ref="CP185" si="3654">$W$17*AN169</f>
        <v>3654.2914002208227</v>
      </c>
      <c r="CQ185" s="25">
        <f t="shared" ref="CQ185" si="3655">$W$17*AO169</f>
        <v>5250.1726366114663</v>
      </c>
      <c r="CR185" s="25">
        <f t="shared" ref="CR185" si="3656">$W$17*AP169</f>
        <v>6637.869813847693</v>
      </c>
      <c r="CT185" s="25">
        <f t="shared" ref="CT185" si="3657">$X$17*AE170</f>
        <v>3355.2179119124621</v>
      </c>
      <c r="CU185" s="25">
        <f t="shared" ref="CU185" si="3658">$X$17*AF170</f>
        <v>3215.3133671861274</v>
      </c>
      <c r="CV185" s="25">
        <f t="shared" ref="CV185" si="3659">$X$17*AG170</f>
        <v>3053.7581046080691</v>
      </c>
      <c r="CW185" s="25">
        <f t="shared" ref="CW185" si="3660">$X$17*AH170</f>
        <v>3289.4713844505773</v>
      </c>
      <c r="CX185" s="25">
        <f t="shared" ref="CX185" si="3661">$X$17*AI170</f>
        <v>3012.9069066469692</v>
      </c>
      <c r="CY185" s="25">
        <f t="shared" ref="CY185" si="3662">$X$17*AJ170</f>
        <v>3040.2483742980426</v>
      </c>
      <c r="CZ185" s="25">
        <f t="shared" ref="CZ185" si="3663">$X$17*AK170</f>
        <v>3323.0076143280348</v>
      </c>
      <c r="DA185" s="25">
        <f t="shared" ref="DA185" si="3664">$X$17*AL170</f>
        <v>3174.4089945930091</v>
      </c>
      <c r="DB185" s="25">
        <f t="shared" ref="DB185" si="3665">$X$17*AM170</f>
        <v>3291.3013376815093</v>
      </c>
      <c r="DC185" s="25">
        <f t="shared" ref="DC185" si="3666">$X$17*AN170</f>
        <v>949.90338403343969</v>
      </c>
      <c r="DD185" s="25">
        <f t="shared" ref="DD185" si="3667">$X$17*AO170</f>
        <v>4618.1126021768669</v>
      </c>
      <c r="DE185" s="25">
        <f t="shared" ref="DE185" si="3668">$X$17*AP170</f>
        <v>6399.5520959461228</v>
      </c>
      <c r="DF185" s="25"/>
      <c r="DG185" s="25">
        <f>$Y$17*AE171</f>
        <v>-1141.7591501957538</v>
      </c>
      <c r="DH185" s="25">
        <f t="shared" ref="DH185" si="3669">$Y$17*AF171</f>
        <v>-1129.0170223048665</v>
      </c>
      <c r="DI185" s="25">
        <f t="shared" ref="DI185" si="3670">$Y$17*AG171</f>
        <v>-1072.2889150680946</v>
      </c>
      <c r="DJ185" s="25">
        <f t="shared" ref="DJ185" si="3671">$Y$17*AH171</f>
        <v>-1042.2675185301271</v>
      </c>
      <c r="DK185" s="25">
        <f t="shared" ref="DK185" si="3672">$Y$17*AI171</f>
        <v>-1047.0294482253128</v>
      </c>
      <c r="DL185" s="25">
        <f t="shared" ref="DL185" si="3673">$Y$17*AJ171</f>
        <v>-1078.4602227308874</v>
      </c>
      <c r="DM185" s="25">
        <f t="shared" ref="DM185" si="3674">$Y$17*AK171</f>
        <v>-1119.5338273069844</v>
      </c>
      <c r="DN185" s="25">
        <f t="shared" ref="DN185" si="3675">$Y$17*AL171</f>
        <v>-1114.6539641296854</v>
      </c>
      <c r="DO185" s="25">
        <f t="shared" ref="DO185" si="3676">$Y$17*AM171</f>
        <v>-1079.2936846023347</v>
      </c>
      <c r="DP185" s="25">
        <f t="shared" ref="DP185" si="3677">$Y$17*AN171</f>
        <v>-773.78824834439956</v>
      </c>
      <c r="DQ185" s="25">
        <f t="shared" ref="DQ185" si="3678">$Y$17*AO171</f>
        <v>-1676.1678072562631</v>
      </c>
      <c r="DR185" s="25">
        <f t="shared" ref="DR185" si="3679">$Y$17*AP171</f>
        <v>-2167.0786524786254</v>
      </c>
      <c r="DS185" s="25"/>
      <c r="DT185" s="25">
        <f>$Z$17*AE172</f>
        <v>-5204.6257030897332</v>
      </c>
      <c r="DU185" s="25">
        <f t="shared" ref="DU185" si="3680">$Z$17*AF172</f>
        <v>-4946.5589452731347</v>
      </c>
      <c r="DV185" s="25">
        <f t="shared" ref="DV185" si="3681">$Z$17*AG172</f>
        <v>-4890.3911278613414</v>
      </c>
      <c r="DW185" s="25">
        <f t="shared" ref="DW185" si="3682">$Z$17*AH172</f>
        <v>-4479.8630035092892</v>
      </c>
      <c r="DX185" s="25">
        <f t="shared" ref="DX185" si="3683">$Z$17*AI172</f>
        <v>-4734.9060797189886</v>
      </c>
      <c r="DY185" s="25">
        <f t="shared" ref="DY185" si="3684">$Z$17*AJ172</f>
        <v>-4791.8096951477237</v>
      </c>
      <c r="DZ185" s="25">
        <f t="shared" ref="DZ185" si="3685">$Z$17*AK172</f>
        <v>-5124.7354201212102</v>
      </c>
      <c r="EA185" s="25">
        <f t="shared" ref="EA185" si="3686">$Z$17*AL172</f>
        <v>-4556.4182416663107</v>
      </c>
      <c r="EB185" s="25">
        <f t="shared" ref="EB185" si="3687">$Z$17*AM172</f>
        <v>-5045.6058334314457</v>
      </c>
      <c r="EC185" s="25">
        <f t="shared" ref="EC185" si="3688">$Z$17*AN172</f>
        <v>-4248.5515463029915</v>
      </c>
      <c r="ED185" s="25">
        <f t="shared" ref="ED185" si="3689">$Z$17*AO172</f>
        <v>-8393.0017525312815</v>
      </c>
      <c r="EE185" s="25">
        <f t="shared" ref="EE185" si="3690">$Z$17*AP172</f>
        <v>-9658.5580062846275</v>
      </c>
      <c r="EF185" s="25"/>
    </row>
    <row r="186" spans="1:136" x14ac:dyDescent="0.25">
      <c r="A186" s="17"/>
      <c r="B186" s="17"/>
      <c r="C186" s="23">
        <f t="shared" si="3090"/>
        <v>783.07117457486584</v>
      </c>
      <c r="D186" s="23">
        <f t="shared" si="2887"/>
        <v>756.4536389668217</v>
      </c>
      <c r="E186" s="23">
        <f t="shared" si="2888"/>
        <v>1188.5418080596955</v>
      </c>
      <c r="F186" s="23">
        <f t="shared" si="2889"/>
        <v>495.15716049361095</v>
      </c>
      <c r="G186" s="23">
        <f t="shared" si="2890"/>
        <v>772.5690408681844</v>
      </c>
      <c r="H186" s="23">
        <f t="shared" si="2891"/>
        <v>1075.4947738209621</v>
      </c>
      <c r="I186" s="23">
        <f t="shared" si="2892"/>
        <v>804.0162889043022</v>
      </c>
      <c r="J186" s="23">
        <f t="shared" si="2893"/>
        <v>937.4039076000663</v>
      </c>
      <c r="K186" s="23">
        <f t="shared" si="2894"/>
        <v>1157.908013975838</v>
      </c>
      <c r="L186" s="23">
        <f t="shared" si="2895"/>
        <v>2784.9554259043239</v>
      </c>
      <c r="M186" s="23">
        <f t="shared" si="2896"/>
        <v>2501.8605028718321</v>
      </c>
      <c r="N186" s="23">
        <f t="shared" si="2897"/>
        <v>2871.0574989444344</v>
      </c>
      <c r="O186" s="23"/>
      <c r="P186" s="23"/>
      <c r="Q186" s="23"/>
      <c r="R186" s="17"/>
      <c r="S186" s="23"/>
      <c r="T186" s="120">
        <f>$R$18*AE164</f>
        <v>-2756.2678577154334</v>
      </c>
      <c r="U186" s="120">
        <f>$R$18*AF164</f>
        <v>-2610.0005166117394</v>
      </c>
      <c r="V186" s="120">
        <f t="shared" ref="V186" si="3691">$R$18*AG164</f>
        <v>-2613.4129777954672</v>
      </c>
      <c r="W186" s="120">
        <f t="shared" ref="W186" si="3692">$R$18*AH164</f>
        <v>-2527.7413769857167</v>
      </c>
      <c r="X186" s="120">
        <f t="shared" ref="X186" si="3693">$R$18*AI164</f>
        <v>-2638.9644655691341</v>
      </c>
      <c r="Y186" s="120">
        <f t="shared" ref="Y186" si="3694">$R$18*AJ164</f>
        <v>-2493.8744938480509</v>
      </c>
      <c r="Z186" s="120">
        <f t="shared" ref="Z186" si="3695">$R$18*AK164</f>
        <v>-2596.5752713996494</v>
      </c>
      <c r="AA186" s="120">
        <f t="shared" ref="AA186" si="3696">$R$18*AL164</f>
        <v>-2434.9386897080853</v>
      </c>
      <c r="AB186" s="120">
        <f t="shared" ref="AB186" si="3697">$R$18*AM164</f>
        <v>-2487.4318060737901</v>
      </c>
      <c r="AC186" s="120">
        <f t="shared" ref="AC186" si="3698">$R$18*AN164</f>
        <v>-3039.2687895533836</v>
      </c>
      <c r="AD186" s="120">
        <f t="shared" ref="AD186" si="3699">$R$18*AO164</f>
        <v>-4359.8429546966399</v>
      </c>
      <c r="AE186" s="120">
        <f t="shared" ref="AE186" si="3700">$R$18*AP164</f>
        <v>-5545.9362695420386</v>
      </c>
      <c r="AF186" s="23"/>
      <c r="AG186" s="119">
        <f>$S$18*AE165</f>
        <v>5112.2788679913119</v>
      </c>
      <c r="AH186" s="119">
        <f t="shared" ref="AH186" si="3701">$S$18*AF165</f>
        <v>4869.7801093585504</v>
      </c>
      <c r="AI186" s="119">
        <f t="shared" ref="AI186" si="3702">$S$18*AG165</f>
        <v>5173.3826641919868</v>
      </c>
      <c r="AJ186" s="119">
        <f t="shared" ref="AJ186" si="3703">$S$18*AH165</f>
        <v>4481.1632110299779</v>
      </c>
      <c r="AK186" s="119">
        <f t="shared" ref="AK186" si="3704">$S$18*AI165</f>
        <v>4877.0663991954771</v>
      </c>
      <c r="AL186" s="119">
        <f t="shared" ref="AL186" si="3705">$S$18*AJ165</f>
        <v>5090.4155186890885</v>
      </c>
      <c r="AM186" s="119">
        <f t="shared" ref="AM186" si="3706">$S$18*AK165</f>
        <v>4954.1509038078457</v>
      </c>
      <c r="AN186" s="119">
        <f t="shared" ref="AN186" si="3707">$S$18*AL165</f>
        <v>4792.3841511734636</v>
      </c>
      <c r="AO186" s="119">
        <f t="shared" ref="AO186" si="3708">$S$18*AM165</f>
        <v>5093.9989352397579</v>
      </c>
      <c r="AP186" s="119">
        <f t="shared" ref="AP186" si="3709">$S$18*AN165</f>
        <v>6252.0756749688608</v>
      </c>
      <c r="AQ186" s="119">
        <f t="shared" ref="AQ186" si="3710">$S$18*AO165</f>
        <v>8880.367550070574</v>
      </c>
      <c r="AR186" s="119">
        <f t="shared" ref="AR186" si="3711">$S$18*AP165</f>
        <v>11069.222144397811</v>
      </c>
      <c r="AS186" s="23"/>
      <c r="AT186" s="25">
        <f>$T$18*AE166</f>
        <v>1545.210025989345</v>
      </c>
      <c r="AU186" s="25">
        <f t="shared" ref="AU186" si="3712">$T$18*AF166</f>
        <v>1440.7347616013546</v>
      </c>
      <c r="AV186" s="25">
        <f t="shared" ref="AV186" si="3713">$T$18*AG166</f>
        <v>1535.4885773035724</v>
      </c>
      <c r="AW186" s="25">
        <f t="shared" ref="AW186" si="3714">$T$18*AH166</f>
        <v>1330.0340164657459</v>
      </c>
      <c r="AX186" s="25">
        <f t="shared" ref="AX186" si="3715">$T$18*AI166</f>
        <v>1452.1831704521851</v>
      </c>
      <c r="AY186" s="25">
        <f t="shared" ref="AY186" si="3716">$T$18*AJ166</f>
        <v>1385.5052002817977</v>
      </c>
      <c r="AZ186" s="25">
        <f t="shared" ref="AZ186" si="3717">$T$18*AK166</f>
        <v>1479.7051764769619</v>
      </c>
      <c r="BA186" s="25">
        <f t="shared" ref="BA186" si="3718">$T$18*AL166</f>
        <v>1575.6217749337359</v>
      </c>
      <c r="BB186" s="25">
        <f t="shared" ref="BB186" si="3719">$T$18*AM166</f>
        <v>1497.9983510399566</v>
      </c>
      <c r="BC186" s="25">
        <f t="shared" ref="BC186" si="3720">$T$18*AN166</f>
        <v>1632.7914809466122</v>
      </c>
      <c r="BD186" s="25">
        <f t="shared" ref="BD186" si="3721">$T$18*AO166</f>
        <v>2775.0291527336863</v>
      </c>
      <c r="BE186" s="25">
        <f t="shared" ref="BE186" si="3722">$T$18*AP166</f>
        <v>3285.4063319155694</v>
      </c>
      <c r="BF186" s="127"/>
      <c r="BG186" s="25">
        <f>$U$18*AE167</f>
        <v>-3586.7028697053584</v>
      </c>
      <c r="BH186" s="25">
        <f t="shared" ref="BH186" si="3723">$U$18*AF167</f>
        <v>-3331.143535773826</v>
      </c>
      <c r="BI186" s="25">
        <f t="shared" ref="BI186" si="3724">$U$18*AG167</f>
        <v>-3347.1380902686756</v>
      </c>
      <c r="BJ186" s="25">
        <f t="shared" ref="BJ186" si="3725">$U$18*AH167</f>
        <v>-3083.0701132443533</v>
      </c>
      <c r="BK186" s="25">
        <f t="shared" ref="BK186" si="3726">$U$18*AI167</f>
        <v>-3336.4335482715342</v>
      </c>
      <c r="BL186" s="25">
        <f t="shared" ref="BL186" si="3727">$U$18*AJ167</f>
        <v>-3320.9733549526563</v>
      </c>
      <c r="BM186" s="25">
        <f t="shared" ref="BM186" si="3728">$U$18*AK167</f>
        <v>-3471.8983635040972</v>
      </c>
      <c r="BN186" s="25">
        <f t="shared" ref="BN186" si="3729">$U$18*AL167</f>
        <v>-3309.0236094343768</v>
      </c>
      <c r="BO186" s="25">
        <f t="shared" ref="BO186" si="3730">$U$18*AM167</f>
        <v>-3380.3605026880332</v>
      </c>
      <c r="BP186" s="25">
        <f t="shared" ref="BP186" si="3731">$U$18*AN167</f>
        <v>-2949.1552853243957</v>
      </c>
      <c r="BQ186" s="25">
        <f t="shared" ref="BQ186" si="3732">$U$18*AO167</f>
        <v>-5754.5660823531252</v>
      </c>
      <c r="BR186" s="25">
        <f t="shared" ref="BR186" si="3733">$U$18*AP167</f>
        <v>-6764.5122507479191</v>
      </c>
      <c r="BS186" s="23"/>
      <c r="BT186" s="25">
        <f>$V$18*AE168</f>
        <v>-109.20562318904931</v>
      </c>
      <c r="BU186" s="25">
        <f t="shared" ref="BU186" si="3734">$V$18*AF168</f>
        <v>-113.66861510268515</v>
      </c>
      <c r="BV186" s="25">
        <f t="shared" ref="BV186" si="3735">$V$18*AG168</f>
        <v>-118.09964400934325</v>
      </c>
      <c r="BW186" s="25">
        <f t="shared" ref="BW186" si="3736">$V$18*AH168</f>
        <v>-102.29743560890515</v>
      </c>
      <c r="BX186" s="25">
        <f t="shared" ref="BX186" si="3737">$V$18*AI168</f>
        <v>-107.05002742834121</v>
      </c>
      <c r="BY186" s="25">
        <f t="shared" ref="BY186" si="3738">$V$18*AJ168</f>
        <v>-106.2068117164816</v>
      </c>
      <c r="BZ186" s="25">
        <f t="shared" ref="BZ186" si="3739">$V$18*AK168</f>
        <v>-111.66654633048451</v>
      </c>
      <c r="CA186" s="25">
        <f t="shared" ref="CA186" si="3740">$V$18*AL168</f>
        <v>-109.40208736675834</v>
      </c>
      <c r="CB186" s="25">
        <f t="shared" ref="CB186" si="3741">$V$18*AM168</f>
        <v>-112.71643541701614</v>
      </c>
      <c r="CC186" s="25">
        <f t="shared" ref="CC186" si="3742">$V$18*AN168</f>
        <v>-94.87284390155142</v>
      </c>
      <c r="CD186" s="25">
        <f t="shared" ref="CD186" si="3743">$V$18*AO168</f>
        <v>-180.940718873805</v>
      </c>
      <c r="CE186" s="25">
        <f t="shared" ref="CE186" si="3744">$V$18*AP168</f>
        <v>-188.41356152185693</v>
      </c>
      <c r="CF186" s="17"/>
      <c r="CG186" s="25">
        <f>$W$18*AE169</f>
        <v>221.67890872615303</v>
      </c>
      <c r="CH186" s="25">
        <f t="shared" ref="CH186" si="3745">$W$18*AF169</f>
        <v>184.71083341853981</v>
      </c>
      <c r="CI186" s="25">
        <f t="shared" ref="CI186" si="3746">$W$18*AG169</f>
        <v>201.04582056778088</v>
      </c>
      <c r="CJ186" s="25">
        <f t="shared" ref="CJ186" si="3747">$W$18*AH169</f>
        <v>204.09871981987109</v>
      </c>
      <c r="CK186" s="25">
        <f t="shared" ref="CK186" si="3748">$W$18*AI169</f>
        <v>195.93956943915862</v>
      </c>
      <c r="CL186" s="25">
        <f t="shared" ref="CL186" si="3749">$W$18*AJ169</f>
        <v>191.84990978030578</v>
      </c>
      <c r="CM186" s="25">
        <f t="shared" ref="CM186" si="3750">$W$18*AK169</f>
        <v>202.32211732813627</v>
      </c>
      <c r="CN186" s="25">
        <f t="shared" ref="CN186" si="3751">$W$18*AL169</f>
        <v>207.88883335605016</v>
      </c>
      <c r="CO186" s="25">
        <f t="shared" ref="CO186" si="3752">$W$18*AM169</f>
        <v>199.71196909732629</v>
      </c>
      <c r="CP186" s="25">
        <f t="shared" ref="CP186" si="3753">$W$18*AN169</f>
        <v>226.73436229280563</v>
      </c>
      <c r="CQ186" s="25">
        <f t="shared" ref="CQ186" si="3754">$W$18*AO169</f>
        <v>325.75249598795136</v>
      </c>
      <c r="CR186" s="25">
        <f t="shared" ref="CR186" si="3755">$W$18*AP169</f>
        <v>411.85363026453626</v>
      </c>
      <c r="CT186" s="25">
        <f t="shared" ref="CT186" si="3756">$X$18*AE170</f>
        <v>-763.25639536367271</v>
      </c>
      <c r="CU186" s="25">
        <f t="shared" ref="CU186" si="3757">$X$18*AF170</f>
        <v>-731.43043314414228</v>
      </c>
      <c r="CV186" s="25">
        <f t="shared" ref="CV186" si="3758">$X$18*AG170</f>
        <v>-694.67929190542748</v>
      </c>
      <c r="CW186" s="25">
        <f t="shared" ref="CW186" si="3759">$X$18*AH170</f>
        <v>-748.30015142491948</v>
      </c>
      <c r="CX186" s="25">
        <f t="shared" ref="CX186" si="3760">$X$18*AI170</f>
        <v>-685.38632229192649</v>
      </c>
      <c r="CY186" s="25">
        <f t="shared" ref="CY186" si="3761">$X$18*AJ170</f>
        <v>-691.60605245288514</v>
      </c>
      <c r="CZ186" s="25">
        <f t="shared" ref="CZ186" si="3762">$X$18*AK170</f>
        <v>-755.92908719075342</v>
      </c>
      <c r="DA186" s="25">
        <f t="shared" ref="DA186" si="3763">$X$18*AL170</f>
        <v>-722.12536718428612</v>
      </c>
      <c r="DB186" s="25">
        <f t="shared" ref="DB186" si="3764">$X$18*AM170</f>
        <v>-748.7164354170161</v>
      </c>
      <c r="DC186" s="25">
        <f t="shared" ref="DC186" si="3765">$X$18*AN170</f>
        <v>-216.08725629026551</v>
      </c>
      <c r="DD186" s="25">
        <f t="shared" ref="DD186" si="3766">$X$18*AO170</f>
        <v>-1050.5439797535953</v>
      </c>
      <c r="DE186" s="25">
        <f t="shared" ref="DE186" si="3767">$X$18*AP170</f>
        <v>-1455.7919017276965</v>
      </c>
      <c r="DF186" s="25"/>
      <c r="DG186" s="25">
        <f>$Y$18*AE171</f>
        <v>-425.87390814777535</v>
      </c>
      <c r="DH186" s="25">
        <f t="shared" ref="DH186" si="3768">$Y$18*AF171</f>
        <v>-421.12111960907123</v>
      </c>
      <c r="DI186" s="25">
        <f t="shared" ref="DI186" si="3769">$Y$18*AG171</f>
        <v>-399.96164764284435</v>
      </c>
      <c r="DJ186" s="25">
        <f t="shared" ref="DJ186" si="3770">$Y$18*AH171</f>
        <v>-388.76372602383532</v>
      </c>
      <c r="DK186" s="25">
        <f t="shared" ref="DK186" si="3771">$Y$18*AI171</f>
        <v>-390.53991639574173</v>
      </c>
      <c r="DL186" s="25">
        <f t="shared" ref="DL186" si="3772">$Y$18*AJ171</f>
        <v>-402.26353321326894</v>
      </c>
      <c r="DM186" s="25">
        <f t="shared" ref="DM186" si="3773">$Y$18*AK171</f>
        <v>-417.58390660334845</v>
      </c>
      <c r="DN186" s="25">
        <f t="shared" ref="DN186" si="3774">$Y$18*AL171</f>
        <v>-415.76372727552223</v>
      </c>
      <c r="DO186" s="25">
        <f t="shared" ref="DO186" si="3775">$Y$18*AM171</f>
        <v>-402.57441284530393</v>
      </c>
      <c r="DP186" s="25">
        <f t="shared" ref="DP186" si="3776">$Y$18*AN171</f>
        <v>-288.62148846781923</v>
      </c>
      <c r="DQ186" s="25">
        <f t="shared" ref="DQ186" si="3777">$Y$18*AO171</f>
        <v>-625.20728182062317</v>
      </c>
      <c r="DR186" s="25">
        <f t="shared" ref="DR186" si="3778">$Y$18*AP171</f>
        <v>-808.31605758224589</v>
      </c>
      <c r="DS186" s="25"/>
      <c r="DT186" s="25">
        <f>$Z$18*AE172</f>
        <v>1545.210025989345</v>
      </c>
      <c r="DU186" s="25">
        <f t="shared" ref="DU186" si="3779">$Z$18*AF172</f>
        <v>1468.5921548298411</v>
      </c>
      <c r="DV186" s="25">
        <f t="shared" ref="DV186" si="3780">$Z$18*AG172</f>
        <v>1451.9163976181133</v>
      </c>
      <c r="DW186" s="25">
        <f t="shared" ref="DW186" si="3781">$Z$18*AH172</f>
        <v>1330.0340164657459</v>
      </c>
      <c r="DX186" s="25">
        <f t="shared" ref="DX186" si="3782">$Z$18*AI172</f>
        <v>1405.7541817380413</v>
      </c>
      <c r="DY186" s="25">
        <f t="shared" ref="DY186" si="3783">$Z$18*AJ172</f>
        <v>1422.6483912531128</v>
      </c>
      <c r="DZ186" s="25">
        <f t="shared" ref="DZ186" si="3784">$Z$18*AK172</f>
        <v>1521.4912663196915</v>
      </c>
      <c r="EA186" s="25">
        <f t="shared" ref="EA186" si="3785">$Z$18*AL172</f>
        <v>1352.7626291058452</v>
      </c>
      <c r="EB186" s="25">
        <f t="shared" ref="EB186" si="3786">$Z$18*AM172</f>
        <v>1497.9983510399566</v>
      </c>
      <c r="EC186" s="25">
        <f t="shared" ref="EC186" si="3787">$Z$18*AN172</f>
        <v>1261.3595712334611</v>
      </c>
      <c r="ED186" s="25">
        <f t="shared" ref="ED186" si="3788">$Z$18*AO172</f>
        <v>2491.8123215774085</v>
      </c>
      <c r="EE186" s="25">
        <f t="shared" ref="EE186" si="3789">$Z$18*AP172</f>
        <v>2867.5454334882747</v>
      </c>
      <c r="EF186" s="25"/>
    </row>
    <row r="187" spans="1:136" x14ac:dyDescent="0.25">
      <c r="A187" s="17"/>
      <c r="B187" s="17"/>
      <c r="C187" s="23">
        <f t="shared" si="3090"/>
        <v>46548.890552628051</v>
      </c>
      <c r="D187" s="23">
        <f t="shared" si="2887"/>
        <v>38947.97109334277</v>
      </c>
      <c r="E187" s="23">
        <f t="shared" si="2888"/>
        <v>51908.759908458625</v>
      </c>
      <c r="F187" s="23">
        <f t="shared" si="2889"/>
        <v>32453.639297610651</v>
      </c>
      <c r="G187" s="23">
        <f t="shared" si="2890"/>
        <v>47060.108376088712</v>
      </c>
      <c r="H187" s="23">
        <f t="shared" si="2891"/>
        <v>44014.364836981251</v>
      </c>
      <c r="I187" s="23">
        <f t="shared" si="2892"/>
        <v>40786.012706424444</v>
      </c>
      <c r="J187" s="23">
        <f t="shared" si="2893"/>
        <v>44017.377413413764</v>
      </c>
      <c r="K187" s="23">
        <f t="shared" si="2894"/>
        <v>42701.312368085877</v>
      </c>
      <c r="L187" s="23">
        <f t="shared" si="2895"/>
        <v>128369.83745080026</v>
      </c>
      <c r="M187" s="23">
        <f t="shared" si="2896"/>
        <v>107594.89029725923</v>
      </c>
      <c r="N187" s="23">
        <f t="shared" si="2897"/>
        <v>107260.52184027336</v>
      </c>
      <c r="O187" s="23"/>
      <c r="P187" s="23"/>
      <c r="Q187" s="23"/>
      <c r="R187" s="17"/>
      <c r="S187" s="23"/>
      <c r="T187" s="120">
        <f>$R$19*AE164</f>
        <v>20341.124222990042</v>
      </c>
      <c r="U187" s="120">
        <f>$R$19*AF164</f>
        <v>19261.678280597942</v>
      </c>
      <c r="V187" s="120">
        <f t="shared" ref="V187" si="3790">$R$19*AG164</f>
        <v>19286.862080006274</v>
      </c>
      <c r="W187" s="120">
        <f t="shared" ref="W187" si="3791">$R$19*AH164</f>
        <v>18654.609786537967</v>
      </c>
      <c r="X187" s="120">
        <f t="shared" ref="X187" si="3792">$R$19*AI164</f>
        <v>19475.430830837755</v>
      </c>
      <c r="Y187" s="120">
        <f t="shared" ref="Y187" si="3793">$R$19*AJ164</f>
        <v>18404.673817861927</v>
      </c>
      <c r="Z187" s="120">
        <f t="shared" ref="Z187" si="3794">$R$19*AK164</f>
        <v>19162.600616640571</v>
      </c>
      <c r="AA187" s="120">
        <f t="shared" ref="AA187" si="3795">$R$19*AL164</f>
        <v>17969.730417917297</v>
      </c>
      <c r="AB187" s="120">
        <f t="shared" ref="AB187" si="3796">$R$19*AM164</f>
        <v>18357.127091958879</v>
      </c>
      <c r="AC187" s="120">
        <f t="shared" ref="AC187" si="3797">$R$19*AN164</f>
        <v>22429.657488588211</v>
      </c>
      <c r="AD187" s="120">
        <f t="shared" ref="AD187" si="3798">$R$19*AO164</f>
        <v>32175.431312296048</v>
      </c>
      <c r="AE187" s="120">
        <f t="shared" ref="AE187" si="3799">$R$19*AP164</f>
        <v>40928.742928869418</v>
      </c>
      <c r="AF187" s="23"/>
      <c r="AG187" s="119">
        <f>$S$19*AE165</f>
        <v>40745.22219343872</v>
      </c>
      <c r="AH187" s="119">
        <f t="shared" ref="AH187" si="3800">$S$19*AF165</f>
        <v>38812.490028926106</v>
      </c>
      <c r="AI187" s="119">
        <f t="shared" ref="AI187" si="3801">$S$19*AG165</f>
        <v>41232.223747412507</v>
      </c>
      <c r="AJ187" s="119">
        <f t="shared" ref="AJ187" si="3802">$S$19*AH165</f>
        <v>35715.186012577688</v>
      </c>
      <c r="AK187" s="119">
        <f t="shared" ref="AK187" si="3803">$S$19*AI165</f>
        <v>38870.562271469491</v>
      </c>
      <c r="AL187" s="119">
        <f t="shared" ref="AL187" si="3804">$S$19*AJ165</f>
        <v>40570.969761555665</v>
      </c>
      <c r="AM187" s="119">
        <f t="shared" ref="AM187" si="3805">$S$19*AK165</f>
        <v>39484.9311956233</v>
      </c>
      <c r="AN187" s="119">
        <f t="shared" ref="AN187" si="3806">$S$19*AL165</f>
        <v>38195.638797889005</v>
      </c>
      <c r="AO187" s="119">
        <f t="shared" ref="AO187" si="3807">$S$19*AM165</f>
        <v>40599.529843534532</v>
      </c>
      <c r="AP187" s="119">
        <f t="shared" ref="AP187" si="3808">$S$19*AN165</f>
        <v>49829.482922337433</v>
      </c>
      <c r="AQ187" s="119">
        <f t="shared" ref="AQ187" si="3809">$S$19*AO165</f>
        <v>70777.154050126745</v>
      </c>
      <c r="AR187" s="119">
        <f t="shared" ref="AR187" si="3810">$S$19*AP165</f>
        <v>88222.479138590585</v>
      </c>
      <c r="AS187" s="23"/>
      <c r="AT187" s="25">
        <f>$T$19*AE166</f>
        <v>42824.518123446716</v>
      </c>
      <c r="AU187" s="25">
        <f t="shared" ref="AU187" si="3811">$T$19*AF166</f>
        <v>39929.052278685085</v>
      </c>
      <c r="AV187" s="25">
        <f t="shared" ref="AV187" si="3812">$T$19*AG166</f>
        <v>42555.094324462836</v>
      </c>
      <c r="AW187" s="25">
        <f t="shared" ref="AW187" si="3813">$T$19*AH166</f>
        <v>36861.051174237407</v>
      </c>
      <c r="AX187" s="25">
        <f t="shared" ref="AX187" si="3814">$T$19*AI166</f>
        <v>40246.337685892504</v>
      </c>
      <c r="AY187" s="25">
        <f t="shared" ref="AY187" si="3815">$T$19*AJ166</f>
        <v>38398.399933761917</v>
      </c>
      <c r="AZ187" s="25">
        <f t="shared" ref="AZ187" si="3816">$T$19*AK166</f>
        <v>41009.092668049081</v>
      </c>
      <c r="BA187" s="25">
        <f t="shared" ref="BA187" si="3817">$T$19*AL166</f>
        <v>43667.360502107127</v>
      </c>
      <c r="BB187" s="25">
        <f t="shared" ref="BB187" si="3818">$T$19*AM166</f>
        <v>41516.076425876272</v>
      </c>
      <c r="BC187" s="25">
        <f t="shared" ref="BC187" si="3819">$T$19*AN166</f>
        <v>45251.78272956</v>
      </c>
      <c r="BD187" s="25">
        <f t="shared" ref="BD187" si="3820">$T$19*AO166</f>
        <v>76908.177041012925</v>
      </c>
      <c r="BE187" s="25">
        <f t="shared" ref="BE187" si="3821">$T$19*AP166</f>
        <v>91052.957615856852</v>
      </c>
      <c r="BF187" s="127"/>
      <c r="BG187" s="25">
        <f>$U$19*AE167</f>
        <v>844.79708177933992</v>
      </c>
      <c r="BH187" s="25">
        <f t="shared" ref="BH187" si="3822">$U$19*AF167</f>
        <v>784.60369878395227</v>
      </c>
      <c r="BI187" s="25">
        <f t="shared" ref="BI187" si="3823">$U$19*AG167</f>
        <v>788.37098965037399</v>
      </c>
      <c r="BJ187" s="25">
        <f t="shared" ref="BJ187" si="3824">$U$19*AH167</f>
        <v>726.17351623662364</v>
      </c>
      <c r="BK187" s="25">
        <f t="shared" ref="BK187" si="3825">$U$19*AI167</f>
        <v>785.8496863337956</v>
      </c>
      <c r="BL187" s="25">
        <f t="shared" ref="BL187" si="3826">$U$19*AJ167</f>
        <v>782.20825667709096</v>
      </c>
      <c r="BM187" s="25">
        <f t="shared" ref="BM187" si="3827">$U$19*AK167</f>
        <v>817.75650570231721</v>
      </c>
      <c r="BN187" s="25">
        <f t="shared" ref="BN187" si="3828">$U$19*AL167</f>
        <v>779.39366330022801</v>
      </c>
      <c r="BO187" s="25">
        <f t="shared" ref="BO187" si="3829">$U$19*AM167</f>
        <v>796.19605854543101</v>
      </c>
      <c r="BP187" s="25">
        <f t="shared" ref="BP187" si="3830">$U$19*AN167</f>
        <v>694.63177443545339</v>
      </c>
      <c r="BQ187" s="25">
        <f t="shared" ref="BQ187" si="3831">$U$19*AO167</f>
        <v>1355.4065697328442</v>
      </c>
      <c r="BR187" s="25">
        <f t="shared" ref="BR187" si="3832">$U$19*AP167</f>
        <v>1593.2850912631868</v>
      </c>
      <c r="BS187" s="23"/>
      <c r="BT187" s="25">
        <f>$V$19*AE168</f>
        <v>7851.7109843572343</v>
      </c>
      <c r="BU187" s="25">
        <f t="shared" ref="BU187" si="3833">$V$19*AF168</f>
        <v>8172.5930196232166</v>
      </c>
      <c r="BV187" s="25">
        <f t="shared" ref="BV187" si="3834">$V$19*AG168</f>
        <v>8491.1769654167747</v>
      </c>
      <c r="BW187" s="25">
        <f t="shared" ref="BW187" si="3835">$V$19*AH168</f>
        <v>7355.0232614995966</v>
      </c>
      <c r="BX187" s="25">
        <f t="shared" ref="BX187" si="3836">$V$19*AI168</f>
        <v>7696.7270703614686</v>
      </c>
      <c r="BY187" s="25">
        <f t="shared" ref="BY187" si="3837">$V$19*AJ168</f>
        <v>7636.1011989671961</v>
      </c>
      <c r="BZ187" s="25">
        <f t="shared" ref="BZ187" si="3838">$V$19*AK168</f>
        <v>8028.6474524346704</v>
      </c>
      <c r="CA187" s="25">
        <f t="shared" ref="CA187" si="3839">$V$19*AL168</f>
        <v>7865.8364469213766</v>
      </c>
      <c r="CB187" s="25">
        <f t="shared" ref="CB187" si="3840">$V$19*AM168</f>
        <v>8104.1328114514563</v>
      </c>
      <c r="CC187" s="25">
        <f t="shared" ref="CC187" si="3841">$V$19*AN168</f>
        <v>6821.2069014933058</v>
      </c>
      <c r="CD187" s="25">
        <f t="shared" ref="CD187" si="3842">$V$19*AO168</f>
        <v>13009.350511553241</v>
      </c>
      <c r="CE187" s="25">
        <f t="shared" ref="CE187" si="3843">$V$19*AP168</f>
        <v>13546.636037615477</v>
      </c>
      <c r="CF187" s="17"/>
      <c r="CG187" s="25">
        <f>$W$19*AE169</f>
        <v>31265.782090680816</v>
      </c>
      <c r="CH187" s="25">
        <f t="shared" ref="CH187" si="3844">$W$19*AF169</f>
        <v>26051.773263582367</v>
      </c>
      <c r="CI187" s="25">
        <f t="shared" ref="CI187" si="3845">$W$19*AG169</f>
        <v>28355.673763621184</v>
      </c>
      <c r="CJ187" s="25">
        <f t="shared" ref="CJ187" si="3846">$W$19*AH169</f>
        <v>28786.257274290521</v>
      </c>
      <c r="CK187" s="25">
        <f t="shared" ref="CK187" si="3847">$W$19*AI169</f>
        <v>27635.483755445806</v>
      </c>
      <c r="CL187" s="25">
        <f t="shared" ref="CL187" si="3848">$W$19*AJ169</f>
        <v>27058.674673997743</v>
      </c>
      <c r="CM187" s="25">
        <f t="shared" ref="CM187" si="3849">$W$19*AK169</f>
        <v>28535.683745723763</v>
      </c>
      <c r="CN187" s="25">
        <f t="shared" ref="CN187" si="3850">$W$19*AL169</f>
        <v>29320.818115473219</v>
      </c>
      <c r="CO187" s="25">
        <f t="shared" ref="CO187" si="3851">$W$19*AM169</f>
        <v>28167.546216186867</v>
      </c>
      <c r="CP187" s="25">
        <f t="shared" ref="CP187" si="3852">$W$19*AN169</f>
        <v>31978.807567451706</v>
      </c>
      <c r="CQ187" s="25">
        <f t="shared" ref="CQ187" si="3853">$W$19*AO169</f>
        <v>45944.409477567402</v>
      </c>
      <c r="CR187" s="25">
        <f t="shared" ref="CR187" si="3854">$W$19*AP169</f>
        <v>58088.186788279847</v>
      </c>
      <c r="CT187" s="25">
        <f t="shared" ref="CT187" si="3855">$X$19*AE170</f>
        <v>-89477.204667651706</v>
      </c>
      <c r="CU187" s="25">
        <f t="shared" ref="CU187" si="3856">$X$19*AF170</f>
        <v>-85746.219703018665</v>
      </c>
      <c r="CV187" s="25">
        <f t="shared" ref="CV187" si="3857">$X$19*AG170</f>
        <v>-81437.851759610319</v>
      </c>
      <c r="CW187" s="25">
        <f t="shared" ref="CW187" si="3858">$X$19*AH170</f>
        <v>-87723.871307988855</v>
      </c>
      <c r="CX187" s="25">
        <f t="shared" ref="CX187" si="3859">$X$19*AI170</f>
        <v>-80348.428927219502</v>
      </c>
      <c r="CY187" s="25">
        <f t="shared" ref="CY187" si="3860">$X$19*AJ170</f>
        <v>-81077.573251420661</v>
      </c>
      <c r="CZ187" s="25">
        <f t="shared" ref="CZ187" si="3861">$X$19*AK170</f>
        <v>-88618.218019084074</v>
      </c>
      <c r="DA187" s="25">
        <f t="shared" ref="DA187" si="3862">$X$19*AL170</f>
        <v>-84655.378805525324</v>
      </c>
      <c r="DB187" s="25">
        <f t="shared" ref="DB187" si="3863">$X$19*AM170</f>
        <v>-87772.672638953081</v>
      </c>
      <c r="DC187" s="25">
        <f t="shared" ref="DC187" si="3864">$X$19*AN170</f>
        <v>-25332.095184007998</v>
      </c>
      <c r="DD187" s="25">
        <f t="shared" ref="DD187" si="3865">$X$19*AO170</f>
        <v>-123156.1756439568</v>
      </c>
      <c r="DE187" s="25">
        <f t="shared" ref="DE187" si="3866">$X$19*AP170</f>
        <v>-170663.73860167037</v>
      </c>
      <c r="DF187" s="25"/>
      <c r="DG187" s="25">
        <f>$Y$19*AE171</f>
        <v>-22382.602145806319</v>
      </c>
      <c r="DH187" s="25">
        <f t="shared" ref="DH187" si="3867">$Y$19*AF171</f>
        <v>-22132.810428329114</v>
      </c>
      <c r="DI187" s="25">
        <f t="shared" ref="DI187" si="3868">$Y$19*AG171</f>
        <v>-21020.734685780775</v>
      </c>
      <c r="DJ187" s="25">
        <f t="shared" ref="DJ187" si="3869">$Y$19*AH171</f>
        <v>-20432.206908748631</v>
      </c>
      <c r="DK187" s="25">
        <f t="shared" ref="DK187" si="3870">$Y$19*AI171</f>
        <v>-20525.557925725698</v>
      </c>
      <c r="DL187" s="25">
        <f t="shared" ref="DL187" si="3871">$Y$19*AJ171</f>
        <v>-21141.714600075287</v>
      </c>
      <c r="DM187" s="25">
        <f t="shared" ref="DM187" si="3872">$Y$19*AK171</f>
        <v>-21946.905563303681</v>
      </c>
      <c r="DN187" s="25">
        <f t="shared" ref="DN187" si="3873">$Y$19*AL171</f>
        <v>-21851.242624228722</v>
      </c>
      <c r="DO187" s="25">
        <f t="shared" ref="DO187" si="3874">$Y$19*AM171</f>
        <v>-21158.053462320539</v>
      </c>
      <c r="DP187" s="25">
        <f t="shared" ref="DP187" si="3875">$Y$19*AN171</f>
        <v>-15169.043755702483</v>
      </c>
      <c r="DQ187" s="25">
        <f t="shared" ref="DQ187" si="3876">$Y$19*AO171</f>
        <v>-32858.941531577169</v>
      </c>
      <c r="DR187" s="25">
        <f t="shared" ref="DR187" si="3877">$Y$19*AP171</f>
        <v>-42482.566738162794</v>
      </c>
      <c r="DS187" s="25"/>
      <c r="DT187" s="25">
        <f>$Z$19*AE172</f>
        <v>14535.542669393219</v>
      </c>
      <c r="DU187" s="25">
        <f t="shared" ref="DU187" si="3878">$Z$19*AF172</f>
        <v>13814.810654491885</v>
      </c>
      <c r="DV187" s="25">
        <f t="shared" ref="DV187" si="3879">$Z$19*AG172</f>
        <v>13657.944483279776</v>
      </c>
      <c r="DW187" s="25">
        <f t="shared" ref="DW187" si="3880">$Z$19*AH172</f>
        <v>12511.41648896834</v>
      </c>
      <c r="DX187" s="25">
        <f t="shared" ref="DX187" si="3881">$Z$19*AI172</f>
        <v>13223.703928693085</v>
      </c>
      <c r="DY187" s="25">
        <f t="shared" ref="DY187" si="3882">$Z$19*AJ172</f>
        <v>13382.625045655657</v>
      </c>
      <c r="DZ187" s="25">
        <f t="shared" ref="DZ187" si="3883">$Z$19*AK172</f>
        <v>14312.424104638505</v>
      </c>
      <c r="EA187" s="25">
        <f t="shared" ref="EA187" si="3884">$Z$19*AL172</f>
        <v>12725.220899559548</v>
      </c>
      <c r="EB187" s="25">
        <f t="shared" ref="EB187" si="3885">$Z$19*AM172</f>
        <v>14091.430021806053</v>
      </c>
      <c r="EC187" s="25">
        <f t="shared" ref="EC187" si="3886">$Z$19*AN172</f>
        <v>11865.407006644631</v>
      </c>
      <c r="ED187" s="25">
        <f t="shared" ref="ED187" si="3887">$Z$19*AO172</f>
        <v>23440.078510504012</v>
      </c>
      <c r="EE187" s="25">
        <f t="shared" ref="EE187" si="3888">$Z$19*AP172</f>
        <v>26974.53957963116</v>
      </c>
      <c r="EF187" s="25"/>
    </row>
    <row r="188" spans="1:136" x14ac:dyDescent="0.25">
      <c r="A188" s="17"/>
      <c r="B188" s="17"/>
      <c r="C188" s="23">
        <f t="shared" si="3090"/>
        <v>5139.802829758939</v>
      </c>
      <c r="D188" s="23">
        <f t="shared" si="2887"/>
        <v>3159.292563275214</v>
      </c>
      <c r="E188" s="23">
        <f t="shared" si="2888"/>
        <v>7053.8952438766801</v>
      </c>
      <c r="F188" s="23">
        <f t="shared" si="2889"/>
        <v>2481.7819071209547</v>
      </c>
      <c r="G188" s="23">
        <f t="shared" si="2890"/>
        <v>5523.6281432032356</v>
      </c>
      <c r="H188" s="23">
        <f t="shared" si="2891"/>
        <v>5103.9968737752906</v>
      </c>
      <c r="I188" s="23">
        <f t="shared" si="2892"/>
        <v>3868.3014414597474</v>
      </c>
      <c r="J188" s="23">
        <f t="shared" si="2893"/>
        <v>5109.2826106550838</v>
      </c>
      <c r="K188" s="23">
        <f t="shared" si="2894"/>
        <v>5153.2774267356554</v>
      </c>
      <c r="L188" s="23">
        <f t="shared" si="2895"/>
        <v>27318.621015826615</v>
      </c>
      <c r="M188" s="23">
        <f t="shared" si="2896"/>
        <v>17587.387599044596</v>
      </c>
      <c r="N188" s="23">
        <f t="shared" si="2897"/>
        <v>16753.486077571186</v>
      </c>
      <c r="O188" s="23"/>
      <c r="P188" s="23"/>
      <c r="Q188" s="23"/>
      <c r="R188" s="17"/>
      <c r="S188" s="23"/>
      <c r="T188" s="120">
        <f>$R$20*AE164</f>
        <v>-101.18125923753669</v>
      </c>
      <c r="U188" s="120">
        <f>$R$20*AF164</f>
        <v>-95.811855927633118</v>
      </c>
      <c r="V188" s="120">
        <f t="shared" ref="V188" si="3889">$R$20*AG164</f>
        <v>-95.937125726322051</v>
      </c>
      <c r="W188" s="120">
        <f t="shared" ref="W188" si="3890">$R$20*AH164</f>
        <v>-92.792162718985381</v>
      </c>
      <c r="X188" s="120">
        <f t="shared" ref="X188" si="3891">$R$20*AI164</f>
        <v>-96.875108477561255</v>
      </c>
      <c r="Y188" s="120">
        <f t="shared" ref="Y188" si="3892">$R$20*AJ164</f>
        <v>-91.548925827938163</v>
      </c>
      <c r="Z188" s="120">
        <f t="shared" ref="Z188" si="3893">$R$20*AK164</f>
        <v>-95.319021672671454</v>
      </c>
      <c r="AA188" s="120">
        <f t="shared" ref="AA188" si="3894">$R$20*AL164</f>
        <v>-89.385420978303841</v>
      </c>
      <c r="AB188" s="120">
        <f t="shared" ref="AB188" si="3895">$R$20*AM164</f>
        <v>-91.312417877504672</v>
      </c>
      <c r="AC188" s="120">
        <f t="shared" ref="AC188" si="3896">$R$20*AN164</f>
        <v>-111.57008649487518</v>
      </c>
      <c r="AD188" s="120">
        <f t="shared" ref="AD188" si="3897">$R$20*AO164</f>
        <v>-160.04772504213301</v>
      </c>
      <c r="AE188" s="120">
        <f t="shared" ref="AE188" si="3898">$R$20*AP164</f>
        <v>-203.58863665322497</v>
      </c>
      <c r="AF188" s="23"/>
      <c r="AG188" s="119">
        <f>$S$20*AE165</f>
        <v>17220.747320469378</v>
      </c>
      <c r="AH188" s="119">
        <f t="shared" ref="AH188" si="3899">$S$20*AF165</f>
        <v>16403.888546569375</v>
      </c>
      <c r="AI188" s="119">
        <f t="shared" ref="AI188" si="3900">$S$20*AG165</f>
        <v>17426.575887702198</v>
      </c>
      <c r="AJ188" s="119">
        <f t="shared" ref="AJ188" si="3901">$S$20*AH165</f>
        <v>15094.829791484213</v>
      </c>
      <c r="AK188" s="119">
        <f t="shared" ref="AK188" si="3902">$S$20*AI165</f>
        <v>16428.432465128091</v>
      </c>
      <c r="AL188" s="119">
        <f t="shared" ref="AL188" si="3903">$S$20*AJ165</f>
        <v>17147.100474584251</v>
      </c>
      <c r="AM188" s="119">
        <f t="shared" ref="AM188" si="3904">$S$20*AK165</f>
        <v>16688.092161034845</v>
      </c>
      <c r="AN188" s="119">
        <f t="shared" ref="AN188" si="3905">$S$20*AL165</f>
        <v>16143.179717112527</v>
      </c>
      <c r="AO188" s="119">
        <f t="shared" ref="AO188" si="3906">$S$20*AM165</f>
        <v>17159.171238436636</v>
      </c>
      <c r="AP188" s="119">
        <f t="shared" ref="AP188" si="3907">$S$20*AN165</f>
        <v>21060.160880737534</v>
      </c>
      <c r="AQ188" s="119">
        <f t="shared" ref="AQ188" si="3908">$S$20*AO165</f>
        <v>29913.580546271747</v>
      </c>
      <c r="AR188" s="119">
        <f t="shared" ref="AR188" si="3909">$S$20*AP165</f>
        <v>37286.75264104212</v>
      </c>
      <c r="AS188" s="23"/>
      <c r="AT188" s="25">
        <f>$T$20*AE166</f>
        <v>13210.357422549379</v>
      </c>
      <c r="AU188" s="25">
        <f t="shared" ref="AU188" si="3910">$T$20*AF166</f>
        <v>12317.174255751694</v>
      </c>
      <c r="AV188" s="25">
        <f t="shared" ref="AV188" si="3911">$T$20*AG166</f>
        <v>13127.246512288617</v>
      </c>
      <c r="AW188" s="25">
        <f t="shared" ref="AW188" si="3912">$T$20*AH166</f>
        <v>11370.76801609012</v>
      </c>
      <c r="AX188" s="25">
        <f t="shared" ref="AX188" si="3913">$T$20*AI166</f>
        <v>12415.049347354285</v>
      </c>
      <c r="AY188" s="25">
        <f t="shared" ref="AY188" si="3914">$T$20*AJ166</f>
        <v>11845.00397918698</v>
      </c>
      <c r="AZ188" s="25">
        <f t="shared" ref="AZ188" si="3915">$T$20*AK166</f>
        <v>12650.341333853061</v>
      </c>
      <c r="BA188" s="25">
        <f t="shared" ref="BA188" si="3916">$T$20*AL166</f>
        <v>13470.354488736557</v>
      </c>
      <c r="BB188" s="25">
        <f t="shared" ref="BB188" si="3917">$T$20*AM166</f>
        <v>12806.73390852298</v>
      </c>
      <c r="BC188" s="25">
        <f t="shared" ref="BC188" si="3918">$T$20*AN166</f>
        <v>13959.111510416258</v>
      </c>
      <c r="BD188" s="25">
        <f t="shared" ref="BD188" si="3919">$T$20*AO166</f>
        <v>23724.365198921605</v>
      </c>
      <c r="BE188" s="25">
        <f t="shared" ref="BE188" si="3920">$T$20*AP166</f>
        <v>28087.697589926745</v>
      </c>
      <c r="BF188" s="127"/>
      <c r="BG188" s="25">
        <f>$U$20*AE167</f>
        <v>-8623.7961174132379</v>
      </c>
      <c r="BH188" s="25">
        <f t="shared" ref="BH188" si="3921">$U$20*AF167</f>
        <v>-8009.334403747921</v>
      </c>
      <c r="BI188" s="25">
        <f t="shared" ref="BI188" si="3922">$U$20*AG167</f>
        <v>-8047.7913883276806</v>
      </c>
      <c r="BJ188" s="25">
        <f t="shared" ref="BJ188" si="3923">$U$20*AH167</f>
        <v>-7412.8716646365483</v>
      </c>
      <c r="BK188" s="25">
        <f t="shared" ref="BK188" si="3924">$U$20*AI167</f>
        <v>-8022.0536032177533</v>
      </c>
      <c r="BL188" s="25">
        <f t="shared" ref="BL188" si="3925">$U$20*AJ167</f>
        <v>-7984.8814258835464</v>
      </c>
      <c r="BM188" s="25">
        <f t="shared" ref="BM188" si="3926">$U$20*AK167</f>
        <v>-8347.7624757078374</v>
      </c>
      <c r="BN188" s="25">
        <f t="shared" ref="BN188" si="3927">$U$20*AL167</f>
        <v>-7956.1496985149288</v>
      </c>
      <c r="BO188" s="25">
        <f t="shared" ref="BO188" si="3928">$U$20*AM167</f>
        <v>-8127.6706874056936</v>
      </c>
      <c r="BP188" s="25">
        <f t="shared" ref="BP188" si="3929">$U$20*AN167</f>
        <v>-7090.8895504127786</v>
      </c>
      <c r="BQ188" s="25">
        <f t="shared" ref="BQ188" si="3930">$U$20*AO167</f>
        <v>-13836.1627492359</v>
      </c>
      <c r="BR188" s="25">
        <f t="shared" ref="BR188" si="3931">$U$20*AP167</f>
        <v>-16264.456968799976</v>
      </c>
      <c r="BS188" s="23"/>
      <c r="BT188" s="25">
        <f>$V$20*AE168</f>
        <v>-93.818415919689329</v>
      </c>
      <c r="BU188" s="25">
        <f t="shared" ref="BU188" si="3932">$V$20*AF168</f>
        <v>-97.652566757094959</v>
      </c>
      <c r="BV188" s="25">
        <f t="shared" ref="BV188" si="3933">$V$20*AG168</f>
        <v>-101.45925821470757</v>
      </c>
      <c r="BW188" s="25">
        <f t="shared" ref="BW188" si="3934">$V$20*AH168</f>
        <v>-87.883600507087138</v>
      </c>
      <c r="BX188" s="25">
        <f t="shared" ref="BX188" si="3935">$V$20*AI168</f>
        <v>-91.966546265663013</v>
      </c>
      <c r="BY188" s="25">
        <f t="shared" ref="BY188" si="3936">$V$20*AJ168</f>
        <v>-91.242140689694523</v>
      </c>
      <c r="BZ188" s="25">
        <f t="shared" ref="BZ188" si="3937">$V$20*AK168</f>
        <v>-95.932591949158734</v>
      </c>
      <c r="CA188" s="25">
        <f t="shared" ref="CA188" si="3938">$V$20*AL168</f>
        <v>-93.987198051958444</v>
      </c>
      <c r="CB188" s="25">
        <f t="shared" ref="CB188" si="3939">$V$20*AM168</f>
        <v>-96.834550365890195</v>
      </c>
      <c r="CC188" s="25">
        <f t="shared" ref="CC188" si="3940">$V$20*AN168</f>
        <v>-81.505142946998447</v>
      </c>
      <c r="CD188" s="25">
        <f t="shared" ref="CD188" si="3941">$V$20*AO168</f>
        <v>-155.44594796847841</v>
      </c>
      <c r="CE188" s="25">
        <f t="shared" ref="CE188" si="3942">$V$20*AP168</f>
        <v>-161.8658578520899</v>
      </c>
      <c r="CF188" s="17"/>
      <c r="CG188" s="25">
        <f>$W$20*AE169</f>
        <v>9204.1268137999214</v>
      </c>
      <c r="CH188" s="25">
        <f t="shared" ref="CH188" si="3943">$W$20*AF169</f>
        <v>7669.2092379753749</v>
      </c>
      <c r="CI188" s="25">
        <f t="shared" ref="CI188" si="3944">$W$20*AG169</f>
        <v>8347.4392693634218</v>
      </c>
      <c r="CJ188" s="25">
        <f t="shared" ref="CJ188" si="3945">$W$20*AH169</f>
        <v>8474.1959014104759</v>
      </c>
      <c r="CK188" s="25">
        <f t="shared" ref="CK188" si="3946">$W$20*AI169</f>
        <v>8135.4272958246711</v>
      </c>
      <c r="CL188" s="25">
        <f t="shared" ref="CL188" si="3947">$W$20*AJ169</f>
        <v>7965.6242850571325</v>
      </c>
      <c r="CM188" s="25">
        <f t="shared" ref="CM188" si="3948">$W$20*AK169</f>
        <v>8400.4312175007381</v>
      </c>
      <c r="CN188" s="25">
        <f t="shared" ref="CN188" si="3949">$W$20*AL169</f>
        <v>8631.5617321345253</v>
      </c>
      <c r="CO188" s="25">
        <f t="shared" ref="CO188" si="3950">$W$20*AM169</f>
        <v>8292.0576448535157</v>
      </c>
      <c r="CP188" s="25">
        <f t="shared" ref="CP188" si="3951">$W$20*AN169</f>
        <v>9414.0296683210472</v>
      </c>
      <c r="CQ188" s="25">
        <f t="shared" ref="CQ188" si="3952">$W$20*AO169</f>
        <v>13525.270853298944</v>
      </c>
      <c r="CR188" s="25">
        <f t="shared" ref="CR188" si="3953">$W$20*AP169</f>
        <v>17100.197143073696</v>
      </c>
      <c r="CT188" s="25">
        <f t="shared" ref="CT188" si="3954">$X$20*AE170</f>
        <v>-17585.160248630298</v>
      </c>
      <c r="CU188" s="25">
        <f t="shared" ref="CU188" si="3955">$X$20*AF170</f>
        <v>-16851.901216544979</v>
      </c>
      <c r="CV188" s="25">
        <f t="shared" ref="CV188" si="3956">$X$20*AG170</f>
        <v>-16005.167783417424</v>
      </c>
      <c r="CW188" s="25">
        <f t="shared" ref="CW188" si="3957">$X$20*AH170</f>
        <v>-17240.57362219887</v>
      </c>
      <c r="CX188" s="25">
        <f t="shared" ref="CX188" si="3958">$X$20*AI170</f>
        <v>-15791.061015584575</v>
      </c>
      <c r="CY188" s="25">
        <f t="shared" ref="CY188" si="3959">$X$20*AJ170</f>
        <v>-15934.36142190686</v>
      </c>
      <c r="CZ188" s="25">
        <f t="shared" ref="CZ188" si="3960">$X$20*AK170</f>
        <v>-17416.341632507876</v>
      </c>
      <c r="DA188" s="25">
        <f t="shared" ref="DA188" si="3961">$X$20*AL170</f>
        <v>-16637.515753125208</v>
      </c>
      <c r="DB188" s="25">
        <f t="shared" ref="DB188" si="3962">$X$20*AM170</f>
        <v>-17250.164659698756</v>
      </c>
      <c r="DC188" s="25">
        <f t="shared" ref="DC188" si="3963">$X$20*AN170</f>
        <v>-4978.5747654830893</v>
      </c>
      <c r="DD188" s="25">
        <f t="shared" ref="DD188" si="3964">$X$20*AO170</f>
        <v>-24204.165657070458</v>
      </c>
      <c r="DE188" s="25">
        <f t="shared" ref="DE188" si="3965">$X$20*AP170</f>
        <v>-33540.935963388649</v>
      </c>
      <c r="DF188" s="25"/>
      <c r="DG188" s="25">
        <f>$Y$20*AE171</f>
        <v>-12648.731734227285</v>
      </c>
      <c r="DH188" s="25">
        <f t="shared" ref="DH188" si="3966">$Y$20*AF171</f>
        <v>-12507.570827053985</v>
      </c>
      <c r="DI188" s="25">
        <f t="shared" ref="DI188" si="3967">$Y$20*AG171</f>
        <v>-11879.120763741261</v>
      </c>
      <c r="DJ188" s="25">
        <f t="shared" ref="DJ188" si="3968">$Y$20*AH171</f>
        <v>-11546.535217104296</v>
      </c>
      <c r="DK188" s="25">
        <f t="shared" ref="DK188" si="3969">$Y$20*AI171</f>
        <v>-11599.289225023855</v>
      </c>
      <c r="DL188" s="25">
        <f t="shared" ref="DL188" si="3970">$Y$20*AJ171</f>
        <v>-11947.48826056637</v>
      </c>
      <c r="DM188" s="25">
        <f t="shared" ref="DM188" si="3971">$Y$20*AK171</f>
        <v>-12402.513302889622</v>
      </c>
      <c r="DN188" s="25">
        <f t="shared" ref="DN188" si="3972">$Y$20*AL171</f>
        <v>-12348.452794402514</v>
      </c>
      <c r="DO188" s="25">
        <f t="shared" ref="DO188" si="3973">$Y$20*AM171</f>
        <v>-11956.721587595837</v>
      </c>
      <c r="DP188" s="25">
        <f t="shared" ref="DP188" si="3974">$Y$20*AN171</f>
        <v>-8572.2457058722957</v>
      </c>
      <c r="DQ188" s="25">
        <f t="shared" ref="DQ188" si="3975">$Y$20*AO171</f>
        <v>-18569.062426079527</v>
      </c>
      <c r="DR188" s="25">
        <f t="shared" ref="DR188" si="3976">$Y$20*AP171</f>
        <v>-24007.51201991535</v>
      </c>
      <c r="DS188" s="25"/>
      <c r="DT188" s="25">
        <f>$Z$20*AE172</f>
        <v>4557.2590483683089</v>
      </c>
      <c r="DU188" s="25">
        <f t="shared" ref="DU188" si="3977">$Z$20*AF172</f>
        <v>4331.2913930103859</v>
      </c>
      <c r="DV188" s="25">
        <f t="shared" ref="DV188" si="3978">$Z$20*AG172</f>
        <v>4282.1098939498415</v>
      </c>
      <c r="DW188" s="25">
        <f t="shared" ref="DW188" si="3979">$Z$20*AH172</f>
        <v>3922.6444653019357</v>
      </c>
      <c r="DX188" s="25">
        <f t="shared" ref="DX188" si="3980">$Z$20*AI172</f>
        <v>4145.9645334655961</v>
      </c>
      <c r="DY188" s="25">
        <f t="shared" ref="DY188" si="3981">$Z$20*AJ172</f>
        <v>4195.7903098213346</v>
      </c>
      <c r="DZ188" s="25">
        <f t="shared" ref="DZ188" si="3982">$Z$20*AK172</f>
        <v>4487.305753798275</v>
      </c>
      <c r="EA188" s="25">
        <f t="shared" ref="EA188" si="3983">$Z$20*AL172</f>
        <v>3989.6775377443905</v>
      </c>
      <c r="EB188" s="25">
        <f t="shared" ref="EB188" si="3984">$Z$20*AM172</f>
        <v>4418.0185378662054</v>
      </c>
      <c r="EC188" s="25">
        <f t="shared" ref="EC188" si="3985">$Z$20*AN172</f>
        <v>3720.1042075618134</v>
      </c>
      <c r="ED188" s="25">
        <f t="shared" ref="ED188" si="3986">$Z$20*AO172</f>
        <v>7349.0555059488015</v>
      </c>
      <c r="EE188" s="25">
        <f t="shared" ref="EE188" si="3987">$Z$20*AP172</f>
        <v>8457.198150137925</v>
      </c>
      <c r="EF188" s="25"/>
    </row>
    <row r="189" spans="1:136" x14ac:dyDescent="0.25">
      <c r="A189" s="17"/>
      <c r="B189" s="17"/>
      <c r="C189" s="23">
        <f t="shared" si="3090"/>
        <v>4910.816992370701</v>
      </c>
      <c r="D189" s="23">
        <f t="shared" si="2887"/>
        <v>1653.8301857827373</v>
      </c>
      <c r="E189" s="23">
        <f t="shared" si="2888"/>
        <v>4025.3283256738541</v>
      </c>
      <c r="F189" s="23">
        <f t="shared" si="2889"/>
        <v>1535.4690215518403</v>
      </c>
      <c r="G189" s="23">
        <f t="shared" si="2890"/>
        <v>3933.8998272579938</v>
      </c>
      <c r="H189" s="23">
        <f t="shared" si="2891"/>
        <v>3923.9663703630085</v>
      </c>
      <c r="I189" s="23">
        <f t="shared" si="2892"/>
        <v>3322.2283620859344</v>
      </c>
      <c r="J189" s="23">
        <f t="shared" si="2893"/>
        <v>3608.269685884743</v>
      </c>
      <c r="K189" s="23">
        <f t="shared" si="2894"/>
        <v>4049.4246764818163</v>
      </c>
      <c r="L189" s="23">
        <f t="shared" si="2895"/>
        <v>18908.198528905439</v>
      </c>
      <c r="M189" s="23">
        <f t="shared" si="2896"/>
        <v>14390.764299731976</v>
      </c>
      <c r="N189" s="23">
        <f t="shared" si="2897"/>
        <v>17013.696877813814</v>
      </c>
      <c r="O189" s="23"/>
      <c r="P189" s="23"/>
      <c r="Q189" s="23"/>
      <c r="R189" s="17"/>
      <c r="S189" s="23"/>
      <c r="T189" s="120">
        <f>$R$21*AE164</f>
        <v>-5072.6260535688316</v>
      </c>
      <c r="U189" s="120">
        <f t="shared" ref="U189" si="3988">$R$21*AF164</f>
        <v>-4803.4361331509299</v>
      </c>
      <c r="V189" s="120">
        <f t="shared" ref="V189" si="3989">$R$21*AG164</f>
        <v>-4809.7164151848092</v>
      </c>
      <c r="W189" s="120">
        <f t="shared" ref="W189" si="3990">$R$21*AH164</f>
        <v>-4652.0466904873347</v>
      </c>
      <c r="X189" s="120">
        <f t="shared" ref="X189" si="3991">$R$21*AI164</f>
        <v>-4856.7412869603622</v>
      </c>
      <c r="Y189" s="120">
        <f t="shared" ref="Y189" si="3992">$R$21*AJ164</f>
        <v>-4589.7181931765954</v>
      </c>
      <c r="Z189" s="120">
        <f t="shared" ref="Z189" si="3993">$R$21*AK164</f>
        <v>-4778.7283572184251</v>
      </c>
      <c r="AA189" s="120">
        <f t="shared" ref="AA189" si="3994">$R$21*AL164</f>
        <v>-4481.2529383460233</v>
      </c>
      <c r="AB189" s="120">
        <f t="shared" ref="AB189" si="3995">$R$21*AM164</f>
        <v>-4577.8610923628121</v>
      </c>
      <c r="AC189" s="120">
        <f t="shared" ref="AC189" si="3996">$R$21*AN164</f>
        <v>-5593.4600124335266</v>
      </c>
      <c r="AD189" s="120">
        <f t="shared" ref="AD189" si="3997">$R$21*AO164</f>
        <v>-8023.8402445376578</v>
      </c>
      <c r="AE189" s="120">
        <f t="shared" ref="AE189" si="3998">$R$21*AP164</f>
        <v>-10206.722374083487</v>
      </c>
      <c r="AF189" s="23"/>
      <c r="AG189" s="119">
        <f>$S$21*AE165</f>
        <v>12948.146264633731</v>
      </c>
      <c r="AH189" s="119">
        <f t="shared" ref="AH189" si="3999">$S$21*AF165</f>
        <v>12333.956491961408</v>
      </c>
      <c r="AI189" s="119">
        <f t="shared" ref="AI189" si="4000">$S$21*AG165</f>
        <v>13102.907166955474</v>
      </c>
      <c r="AJ189" s="119">
        <f t="shared" ref="AJ189" si="4001">$S$21*AH165</f>
        <v>11349.685373268749</v>
      </c>
      <c r="AK189" s="119">
        <f t="shared" ref="AK189" si="4002">$S$21*AI165</f>
        <v>12352.4108738469</v>
      </c>
      <c r="AL189" s="119">
        <f t="shared" ref="AL189" si="4003">$S$21*AJ165</f>
        <v>12892.771772766235</v>
      </c>
      <c r="AM189" s="119">
        <f t="shared" ref="AM189" si="4004">$S$21*AK165</f>
        <v>12547.646984049539</v>
      </c>
      <c r="AN189" s="119">
        <f t="shared" ref="AN189" si="4005">$S$21*AL165</f>
        <v>12137.9315463845</v>
      </c>
      <c r="AO189" s="119">
        <f t="shared" ref="AO189" si="4006">$S$21*AM165</f>
        <v>12901.847686428864</v>
      </c>
      <c r="AP189" s="119">
        <f t="shared" ref="AP189" si="4007">$S$21*AN165</f>
        <v>15834.971523934686</v>
      </c>
      <c r="AQ189" s="119">
        <f t="shared" ref="AQ189" si="4008">$S$21*AO165</f>
        <v>22491.789061421037</v>
      </c>
      <c r="AR189" s="119">
        <f t="shared" ref="AR189" si="4009">$S$21*AP165</f>
        <v>28035.619938256677</v>
      </c>
      <c r="AS189" s="23"/>
      <c r="AT189" s="25">
        <f>$T$21*AE166</f>
        <v>13185.863980533135</v>
      </c>
      <c r="AU189" s="25">
        <f t="shared" ref="AU189" si="4010">$T$21*AF166</f>
        <v>12294.336872644841</v>
      </c>
      <c r="AV189" s="25">
        <f t="shared" ref="AV189" si="4011">$T$21*AG166</f>
        <v>13102.907166955474</v>
      </c>
      <c r="AW189" s="25">
        <f t="shared" ref="AW189" si="4012">$T$21*AH166</f>
        <v>11349.685373268749</v>
      </c>
      <c r="AX189" s="25">
        <f t="shared" ref="AX189" si="4013">$T$21*AI166</f>
        <v>12392.030493163469</v>
      </c>
      <c r="AY189" s="25">
        <f t="shared" ref="AY189" si="4014">$T$21*AJ166</f>
        <v>11823.042051218918</v>
      </c>
      <c r="AZ189" s="25">
        <f t="shared" ref="AZ189" si="4015">$T$21*AK166</f>
        <v>12626.886222682675</v>
      </c>
      <c r="BA189" s="25">
        <f t="shared" ref="BA189" si="4016">$T$21*AL166</f>
        <v>13445.378983831222</v>
      </c>
      <c r="BB189" s="25">
        <f t="shared" ref="BB189" si="4017">$T$21*AM166</f>
        <v>12782.988828479163</v>
      </c>
      <c r="BC189" s="25">
        <f t="shared" ref="BC189" si="4018">$T$21*AN166</f>
        <v>13933.229796739455</v>
      </c>
      <c r="BD189" s="25">
        <f t="shared" ref="BD189" si="4019">$T$21*AO166</f>
        <v>23680.377640918057</v>
      </c>
      <c r="BE189" s="25">
        <f t="shared" ref="BE189" si="4020">$T$21*AP166</f>
        <v>28035.619938256677</v>
      </c>
      <c r="BF189" s="127"/>
      <c r="BG189" s="25">
        <f>$U$21*AE167</f>
        <v>511.49436680992659</v>
      </c>
      <c r="BH189" s="25">
        <f>$U$21*AF167</f>
        <v>475.04942993049838</v>
      </c>
      <c r="BI189" s="25">
        <f t="shared" ref="BI189" si="4021">$U$21*AG167</f>
        <v>477.3303895808923</v>
      </c>
      <c r="BJ189" s="25">
        <f t="shared" ref="BJ189" si="4022">$U$21*AH167</f>
        <v>439.67204775289196</v>
      </c>
      <c r="BK189" s="25">
        <f t="shared" ref="BK189" si="4023">$U$21*AI167</f>
        <v>475.80383075243043</v>
      </c>
      <c r="BL189" s="25">
        <f t="shared" ref="BL189" si="4024">$U$21*AJ167</f>
        <v>473.59907555534102</v>
      </c>
      <c r="BM189" s="25">
        <f t="shared" ref="BM189" si="4025">$U$21*AK167</f>
        <v>495.12226676720292</v>
      </c>
      <c r="BN189" s="25">
        <f t="shared" ref="BN189" si="4026">$U$21*AL167</f>
        <v>471.89494010296266</v>
      </c>
      <c r="BO189" s="25">
        <f t="shared" ref="BO189" si="4027">$U$21*AM167</f>
        <v>482.06818845123297</v>
      </c>
      <c r="BP189" s="25">
        <f t="shared" ref="BP189" si="4028">$U$21*AN167</f>
        <v>420.57465312566268</v>
      </c>
      <c r="BQ189" s="25">
        <f t="shared" ref="BQ189" si="4029">$U$21*AO167</f>
        <v>820.65011836369069</v>
      </c>
      <c r="BR189" s="25">
        <f t="shared" ref="BR189" si="4030">$U$21*AP167</f>
        <v>964.67704077157975</v>
      </c>
      <c r="BS189" s="23"/>
      <c r="BT189" s="25">
        <f>$V$21*AE168</f>
        <v>-16018.52152657797</v>
      </c>
      <c r="BU189" s="25">
        <f t="shared" ref="BU189" si="4031">$V$21*AF168</f>
        <v>-16673.163018049152</v>
      </c>
      <c r="BV189" s="25">
        <f t="shared" ref="BV189" si="4032">$V$21*AG168</f>
        <v>-17323.116105202174</v>
      </c>
      <c r="BW189" s="25">
        <f t="shared" ref="BW189" si="4033">$V$21*AH168</f>
        <v>-15005.213344904829</v>
      </c>
      <c r="BX189" s="25">
        <f t="shared" ref="BX189" si="4034">$V$21*AI168</f>
        <v>-15702.33398891127</v>
      </c>
      <c r="BY189" s="25">
        <f t="shared" ref="BY189" si="4035">$V$21*AJ168</f>
        <v>-15578.649249631962</v>
      </c>
      <c r="BZ189" s="25">
        <f t="shared" ref="BZ189" si="4036">$V$21*AK168</f>
        <v>-16379.495157469595</v>
      </c>
      <c r="CA189" s="25">
        <f t="shared" ref="CA189" si="4037">$V$21*AL168</f>
        <v>-16047.339325221777</v>
      </c>
      <c r="CB189" s="25">
        <f t="shared" ref="CB189" si="4038">$V$21*AM168</f>
        <v>-16533.495202906932</v>
      </c>
      <c r="CC189" s="25">
        <f t="shared" ref="CC189" si="4039">$V$21*AN168</f>
        <v>-13916.157867565418</v>
      </c>
      <c r="CD189" s="25">
        <f t="shared" ref="CD189" si="4040">$V$21*AO168</f>
        <v>-26540.783484171152</v>
      </c>
      <c r="CE189" s="25">
        <f t="shared" ref="CE189" si="4041">$V$21*AP168</f>
        <v>-27636.916515849633</v>
      </c>
      <c r="CF189" s="17"/>
      <c r="CG189" s="25">
        <f>$W$21*AE169</f>
        <v>7454.6928455912021</v>
      </c>
      <c r="CH189" s="25">
        <f t="shared" ref="CH189" si="4042">$W$21*AF169</f>
        <v>6211.5179847325144</v>
      </c>
      <c r="CI189" s="25">
        <f t="shared" ref="CI189" si="4043">$W$21*AG169</f>
        <v>6760.836422530766</v>
      </c>
      <c r="CJ189" s="25">
        <f t="shared" ref="CJ189" si="4044">$W$21*AH169</f>
        <v>6863.5003446135925</v>
      </c>
      <c r="CK189" s="25">
        <f t="shared" ref="CK189" si="4045">$W$21*AI169</f>
        <v>6589.1216934432287</v>
      </c>
      <c r="CL189" s="25">
        <f t="shared" ref="CL189" si="4046">$W$21*AJ169</f>
        <v>6451.5932439622047</v>
      </c>
      <c r="CM189" s="25">
        <f t="shared" ref="CM189" si="4047">$W$21*AK169</f>
        <v>6803.7561589321494</v>
      </c>
      <c r="CN189" s="25">
        <f t="shared" ref="CN189" si="4048">$W$21*AL169</f>
        <v>6990.9555564083948</v>
      </c>
      <c r="CO189" s="25">
        <f t="shared" ref="CO189" si="4049">$W$21*AM169</f>
        <v>6715.9812169948955</v>
      </c>
      <c r="CP189" s="25">
        <f t="shared" ref="CP189" si="4050">$W$21*AN169</f>
        <v>7624.6993371925273</v>
      </c>
      <c r="CQ189" s="25">
        <f t="shared" ref="CQ189" si="4051">$W$21*AO169</f>
        <v>10954.514415598818</v>
      </c>
      <c r="CR189" s="25">
        <f t="shared" ref="CR189" si="4052">$W$21*AP169</f>
        <v>13849.952296348454</v>
      </c>
      <c r="CT189" s="25">
        <f t="shared" ref="CT189" si="4053">$X$21*AE170</f>
        <v>-10808.950336208976</v>
      </c>
      <c r="CU189" s="25">
        <f t="shared" ref="CU189" si="4054">$X$21*AF170</f>
        <v>-10358.243015415343</v>
      </c>
      <c r="CV189" s="25">
        <f t="shared" ref="CV189" si="4055">$X$21*AG170</f>
        <v>-9837.7871596095174</v>
      </c>
      <c r="CW189" s="25">
        <f t="shared" ref="CW189" si="4056">$X$21*AH170</f>
        <v>-10597.145628207569</v>
      </c>
      <c r="CX189" s="25">
        <f t="shared" ref="CX189" si="4057">$X$21*AI170</f>
        <v>-9706.1836150622476</v>
      </c>
      <c r="CY189" s="25">
        <f t="shared" ref="CY189" si="4058">$X$21*AJ170</f>
        <v>-9794.2650970161449</v>
      </c>
      <c r="CZ189" s="25">
        <f t="shared" ref="CZ189" si="4059">$X$21*AK170</f>
        <v>-10705.183750537008</v>
      </c>
      <c r="DA189" s="25">
        <f t="shared" ref="DA189" si="4060">$X$21*AL170</f>
        <v>-10226.468166955265</v>
      </c>
      <c r="DB189" s="25">
        <f t="shared" ref="DB189" si="4061">$X$21*AM170</f>
        <v>-10603.040885716924</v>
      </c>
      <c r="DC189" s="25">
        <f t="shared" ref="DC189" si="4062">$X$21*AN170</f>
        <v>-3060.1465454033291</v>
      </c>
      <c r="DD189" s="25">
        <f t="shared" ref="DD189" si="4063">$X$21*AO170</f>
        <v>-14877.409180108389</v>
      </c>
      <c r="DE189" s="25">
        <f t="shared" ref="DE189" si="4064">$X$21*AP170</f>
        <v>-20616.378010343797</v>
      </c>
      <c r="DF189" s="25"/>
      <c r="DG189" s="25">
        <f>$Y$21*AE171</f>
        <v>-10475.14652937465</v>
      </c>
      <c r="DH189" s="25">
        <f t="shared" ref="DH189" si="4065">$Y$21*AF171</f>
        <v>-10358.243015415343</v>
      </c>
      <c r="DI189" s="25">
        <f t="shared" ref="DI189" si="4066">$Y$21*AG171</f>
        <v>-9837.7871596095174</v>
      </c>
      <c r="DJ189" s="25">
        <f t="shared" ref="DJ189" si="4067">$Y$21*AH171</f>
        <v>-9562.3538270211557</v>
      </c>
      <c r="DK189" s="25">
        <f t="shared" ref="DK189" si="4068">$Y$21*AI171</f>
        <v>-9606.0424730119485</v>
      </c>
      <c r="DL189" s="25">
        <f t="shared" ref="DL189" si="4069">$Y$21*AJ171</f>
        <v>-9894.406239066444</v>
      </c>
      <c r="DM189" s="25">
        <f t="shared" ref="DM189" si="4070">$Y$21*AK171</f>
        <v>-10271.238801652384</v>
      </c>
      <c r="DN189" s="25">
        <f t="shared" ref="DN189" si="4071">$Y$21*AL171</f>
        <v>-10226.468166955265</v>
      </c>
      <c r="DO189" s="25">
        <f t="shared" ref="DO189" si="4072">$Y$21*AM171</f>
        <v>-9902.0528913648377</v>
      </c>
      <c r="DP189" s="25">
        <f t="shared" ref="DP189" si="4073">$Y$21*AN171</f>
        <v>-7099.1726080986846</v>
      </c>
      <c r="DQ189" s="25">
        <f t="shared" ref="DQ189" si="4074">$Y$21*AO171</f>
        <v>-15378.114890359879</v>
      </c>
      <c r="DR189" s="25">
        <f t="shared" ref="DR189" si="4075">$Y$21*AP171</f>
        <v>-19882.009635308277</v>
      </c>
      <c r="DS189" s="25"/>
      <c r="DT189" s="25">
        <f>$Z$21*AE172</f>
        <v>13185.863980533135</v>
      </c>
      <c r="DU189" s="25">
        <f t="shared" ref="DU189" si="4076">$Z$21*AF172</f>
        <v>12532.054588544244</v>
      </c>
      <c r="DV189" s="25">
        <f t="shared" ref="DV189" si="4077">$Z$21*AG172</f>
        <v>12389.754019257263</v>
      </c>
      <c r="DW189" s="25">
        <f t="shared" ref="DW189" si="4078">$Z$21*AH172</f>
        <v>11349.685373268749</v>
      </c>
      <c r="DX189" s="25">
        <f t="shared" ref="DX189" si="4079">$Z$21*AI172</f>
        <v>11995.834299997796</v>
      </c>
      <c r="DY189" s="25">
        <f t="shared" ref="DY189" si="4080">$Z$21*AJ172</f>
        <v>12139.999005751457</v>
      </c>
      <c r="DZ189" s="25">
        <f t="shared" ref="DZ189" si="4081">$Z$21*AK172</f>
        <v>12983.46279653178</v>
      </c>
      <c r="EA189" s="25">
        <f t="shared" ref="EA189" si="4082">$Z$21*AL172</f>
        <v>11543.637256635991</v>
      </c>
      <c r="EB189" s="25">
        <f t="shared" ref="EB189" si="4083">$Z$21*AM172</f>
        <v>12782.988828479163</v>
      </c>
      <c r="EC189" s="25">
        <f t="shared" ref="EC189" si="4084">$Z$21*AN172</f>
        <v>10763.66025141407</v>
      </c>
      <c r="ED189" s="25">
        <f t="shared" ref="ED189" si="4085">$Z$21*AO172</f>
        <v>21263.58086260745</v>
      </c>
      <c r="EE189" s="25">
        <f>$Z$21*AP172</f>
        <v>24469.854199765618</v>
      </c>
      <c r="EF189" s="25"/>
    </row>
    <row r="190" spans="1:136" x14ac:dyDescent="0.25">
      <c r="A190" s="17"/>
      <c r="B190" s="17"/>
      <c r="C190" s="23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</row>
    <row r="191" spans="1:136" x14ac:dyDescent="0.25">
      <c r="A191" s="17"/>
      <c r="B191" s="17"/>
      <c r="C191" s="23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</row>
    <row r="192" spans="1:136" x14ac:dyDescent="0.25">
      <c r="A192" s="17"/>
      <c r="B192" s="17"/>
      <c r="C192" s="23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37" t="s">
        <v>86</v>
      </c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</row>
    <row r="193" spans="1:90" x14ac:dyDescent="0.25">
      <c r="A193" s="17"/>
      <c r="B193" s="17"/>
      <c r="C193" s="23">
        <f>C178/8</f>
        <v>193.17095655336828</v>
      </c>
      <c r="D193" s="23">
        <f t="shared" ref="D193:N193" si="4086">D178/8</f>
        <v>19.555963509431294</v>
      </c>
      <c r="E193" s="23">
        <f t="shared" si="4086"/>
        <v>36.605257640800815</v>
      </c>
      <c r="F193" s="23">
        <f t="shared" si="4086"/>
        <v>37.875430705910858</v>
      </c>
      <c r="G193" s="23">
        <f t="shared" si="4086"/>
        <v>12.596159237944121</v>
      </c>
      <c r="H193" s="23">
        <f t="shared" si="4086"/>
        <v>7.693118052744282</v>
      </c>
      <c r="I193" s="23">
        <f t="shared" si="4086"/>
        <v>28.984821703806062</v>
      </c>
      <c r="J193" s="23">
        <f t="shared" si="4086"/>
        <v>43.371471294261681</v>
      </c>
      <c r="K193" s="23">
        <f t="shared" si="4086"/>
        <v>43.517382572745589</v>
      </c>
      <c r="L193" s="23">
        <f t="shared" si="4086"/>
        <v>-66.997809212574566</v>
      </c>
      <c r="M193" s="23">
        <f t="shared" si="4086"/>
        <v>28.463057456381506</v>
      </c>
      <c r="N193" s="23">
        <f t="shared" si="4086"/>
        <v>-13.920813536466994</v>
      </c>
      <c r="O193" s="137">
        <f t="shared" ref="O193:O204" si="4087">SUM(C193:N193)</f>
        <v>370.91499597835286</v>
      </c>
      <c r="Q193" s="17"/>
      <c r="R193" s="17"/>
      <c r="S193" s="17"/>
      <c r="T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</row>
    <row r="194" spans="1:90" x14ac:dyDescent="0.25">
      <c r="A194" s="17"/>
      <c r="B194" s="17"/>
      <c r="C194" s="23">
        <f t="shared" ref="C194:N194" si="4088">C179/8</f>
        <v>47.018151658644925</v>
      </c>
      <c r="D194" s="23">
        <f t="shared" si="4088"/>
        <v>141.96645316353212</v>
      </c>
      <c r="E194" s="23">
        <f t="shared" si="4088"/>
        <v>171.81877502917624</v>
      </c>
      <c r="F194" s="23">
        <f t="shared" si="4088"/>
        <v>24.744732676466064</v>
      </c>
      <c r="G194" s="23">
        <f t="shared" si="4088"/>
        <v>113.29067099068796</v>
      </c>
      <c r="H194" s="23">
        <f t="shared" si="4088"/>
        <v>159.1533117186533</v>
      </c>
      <c r="I194" s="23">
        <f t="shared" si="4088"/>
        <v>100.00058052321319</v>
      </c>
      <c r="J194" s="23">
        <f t="shared" si="4088"/>
        <v>46.30034804103844</v>
      </c>
      <c r="K194" s="23">
        <f t="shared" si="4088"/>
        <v>135.52211595466997</v>
      </c>
      <c r="L194" s="23">
        <f t="shared" si="4088"/>
        <v>274.20621028866236</v>
      </c>
      <c r="M194" s="23">
        <f t="shared" si="4088"/>
        <v>266.54773044059976</v>
      </c>
      <c r="N194" s="23">
        <f t="shared" si="4088"/>
        <v>105.73925331915882</v>
      </c>
      <c r="O194" s="137">
        <f t="shared" si="4087"/>
        <v>1586.308333804503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</row>
    <row r="195" spans="1:90" x14ac:dyDescent="0.25">
      <c r="A195" s="17"/>
      <c r="B195" s="17"/>
      <c r="C195" s="23">
        <f t="shared" ref="C195:N195" si="4089">C180/8</f>
        <v>57.373422779846706</v>
      </c>
      <c r="D195" s="23">
        <f t="shared" si="4089"/>
        <v>72.271612580783426</v>
      </c>
      <c r="E195" s="23">
        <f t="shared" si="4089"/>
        <v>135.77399845114192</v>
      </c>
      <c r="F195" s="23">
        <f t="shared" si="4089"/>
        <v>42.138518015733069</v>
      </c>
      <c r="G195" s="23">
        <f t="shared" si="4089"/>
        <v>87.13745033270601</v>
      </c>
      <c r="H195" s="23">
        <f t="shared" si="4089"/>
        <v>52.29951569135293</v>
      </c>
      <c r="I195" s="23">
        <f t="shared" si="4089"/>
        <v>69.530119811908804</v>
      </c>
      <c r="J195" s="23">
        <f t="shared" si="4089"/>
        <v>104.56351002173753</v>
      </c>
      <c r="K195" s="23">
        <f t="shared" si="4089"/>
        <v>99.632429914594439</v>
      </c>
      <c r="L195" s="23">
        <f t="shared" si="4089"/>
        <v>221.78836753590576</v>
      </c>
      <c r="M195" s="23">
        <f t="shared" si="4089"/>
        <v>277.71890201773226</v>
      </c>
      <c r="N195" s="23">
        <f t="shared" si="4089"/>
        <v>124.43894749576729</v>
      </c>
      <c r="O195" s="137">
        <f t="shared" si="4087"/>
        <v>1344.66679464921</v>
      </c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</row>
    <row r="196" spans="1:90" x14ac:dyDescent="0.25">
      <c r="A196" s="17"/>
      <c r="B196" s="17"/>
      <c r="C196" s="23">
        <f t="shared" ref="C196:N196" si="4090">C181/8</f>
        <v>53.634093053031393</v>
      </c>
      <c r="D196" s="23">
        <f t="shared" si="4090"/>
        <v>44.199463367019291</v>
      </c>
      <c r="E196" s="23">
        <f t="shared" si="4090"/>
        <v>46.775278513125102</v>
      </c>
      <c r="F196" s="23">
        <f t="shared" si="4090"/>
        <v>39.395724210706049</v>
      </c>
      <c r="G196" s="23">
        <f t="shared" si="4090"/>
        <v>65.871674251894405</v>
      </c>
      <c r="H196" s="23">
        <f t="shared" si="4090"/>
        <v>51.484772174180335</v>
      </c>
      <c r="I196" s="23">
        <f t="shared" si="4090"/>
        <v>43.122080355723881</v>
      </c>
      <c r="J196" s="23">
        <f t="shared" si="4090"/>
        <v>46.24099975926822</v>
      </c>
      <c r="K196" s="23">
        <f t="shared" si="4090"/>
        <v>49.481094229854364</v>
      </c>
      <c r="L196" s="23">
        <f t="shared" si="4090"/>
        <v>101.36375662244149</v>
      </c>
      <c r="M196" s="23">
        <f t="shared" si="4090"/>
        <v>161.28527467003676</v>
      </c>
      <c r="N196" s="23">
        <f t="shared" si="4090"/>
        <v>304.45943960108195</v>
      </c>
      <c r="O196" s="137">
        <f t="shared" si="4087"/>
        <v>1007.3136508083633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</row>
    <row r="197" spans="1:90" x14ac:dyDescent="0.25">
      <c r="A197" s="17"/>
      <c r="B197" s="17"/>
      <c r="C197" s="23">
        <f t="shared" ref="C197:N197" si="4091">C182/8</f>
        <v>189.99238968669175</v>
      </c>
      <c r="D197" s="23">
        <f t="shared" si="4091"/>
        <v>101.82864243644008</v>
      </c>
      <c r="E197" s="23">
        <f t="shared" si="4091"/>
        <v>242.3279378821039</v>
      </c>
      <c r="F197" s="23">
        <f t="shared" si="4091"/>
        <v>83.166620522422775</v>
      </c>
      <c r="G197" s="23">
        <f t="shared" si="4091"/>
        <v>195.64496948301851</v>
      </c>
      <c r="H197" s="23">
        <f t="shared" si="4091"/>
        <v>166.91669872340361</v>
      </c>
      <c r="I197" s="23">
        <f t="shared" si="4091"/>
        <v>138.98208456996252</v>
      </c>
      <c r="J197" s="23">
        <f t="shared" si="4091"/>
        <v>208.57300483072822</v>
      </c>
      <c r="K197" s="23">
        <f t="shared" si="4091"/>
        <v>185.37191862318377</v>
      </c>
      <c r="L197" s="23">
        <f t="shared" si="4091"/>
        <v>912.5745618769887</v>
      </c>
      <c r="M197" s="23">
        <f t="shared" si="4091"/>
        <v>659.82987652456632</v>
      </c>
      <c r="N197" s="23">
        <f t="shared" si="4091"/>
        <v>650.39062102861715</v>
      </c>
      <c r="O197" s="137">
        <f t="shared" si="4087"/>
        <v>3735.5993261881276</v>
      </c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</row>
    <row r="198" spans="1:90" x14ac:dyDescent="0.25">
      <c r="A198" s="17"/>
      <c r="B198" s="17"/>
      <c r="C198" s="23">
        <f t="shared" ref="C198:N198" si="4092">C183/8</f>
        <v>105.29344443773479</v>
      </c>
      <c r="D198" s="23">
        <f t="shared" si="4092"/>
        <v>88.447573223658765</v>
      </c>
      <c r="E198" s="23">
        <f t="shared" si="4092"/>
        <v>148.40643005220696</v>
      </c>
      <c r="F198" s="23">
        <f t="shared" si="4092"/>
        <v>95.381791998997258</v>
      </c>
      <c r="G198" s="23">
        <f t="shared" si="4092"/>
        <v>114.75467152728527</v>
      </c>
      <c r="H198" s="23">
        <f t="shared" si="4092"/>
        <v>126.03451920248892</v>
      </c>
      <c r="I198" s="23">
        <f t="shared" si="4092"/>
        <v>90.36452896445752</v>
      </c>
      <c r="J198" s="23">
        <f t="shared" si="4092"/>
        <v>75.545029571867587</v>
      </c>
      <c r="K198" s="23">
        <f t="shared" si="4092"/>
        <v>118.15322385203865</v>
      </c>
      <c r="L198" s="23">
        <f t="shared" si="4092"/>
        <v>477.59892110441012</v>
      </c>
      <c r="M198" s="23">
        <f t="shared" si="4092"/>
        <v>266.49845680688247</v>
      </c>
      <c r="N198" s="23">
        <f t="shared" si="4092"/>
        <v>312.82688930148237</v>
      </c>
      <c r="O198" s="137">
        <f t="shared" si="4087"/>
        <v>2019.3054800435107</v>
      </c>
      <c r="Q198" s="17"/>
      <c r="R198" s="17"/>
      <c r="S198" s="17"/>
      <c r="T198" s="17" t="s">
        <v>227</v>
      </c>
      <c r="U198" s="17" t="s">
        <v>228</v>
      </c>
      <c r="V198" s="17" t="s">
        <v>229</v>
      </c>
      <c r="W198" s="17" t="s">
        <v>230</v>
      </c>
      <c r="X198" s="17" t="s">
        <v>231</v>
      </c>
      <c r="Y198" s="17" t="s">
        <v>232</v>
      </c>
      <c r="Z198" s="17" t="s">
        <v>233</v>
      </c>
      <c r="AA198" s="17" t="s">
        <v>234</v>
      </c>
      <c r="AB198" s="17" t="s">
        <v>235</v>
      </c>
      <c r="AC198" s="17" t="s">
        <v>236</v>
      </c>
      <c r="AD198" s="17" t="s">
        <v>237</v>
      </c>
      <c r="AE198" s="17" t="s">
        <v>238</v>
      </c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</row>
    <row r="199" spans="1:90" x14ac:dyDescent="0.25">
      <c r="A199" s="17"/>
      <c r="B199" s="17"/>
      <c r="C199" s="23">
        <f t="shared" ref="C199:N199" si="4093">C184/8</f>
        <v>94.342682187631823</v>
      </c>
      <c r="D199" s="23">
        <f t="shared" si="4093"/>
        <v>66.655009348871062</v>
      </c>
      <c r="E199" s="23">
        <f t="shared" si="4093"/>
        <v>121.57486743219124</v>
      </c>
      <c r="F199" s="23">
        <f t="shared" si="4093"/>
        <v>60.009453078061966</v>
      </c>
      <c r="G199" s="23">
        <f t="shared" si="4093"/>
        <v>90.73785690174833</v>
      </c>
      <c r="H199" s="23">
        <f t="shared" si="4093"/>
        <v>85.79940170324295</v>
      </c>
      <c r="I199" s="23">
        <f t="shared" si="4093"/>
        <v>82.042441332106989</v>
      </c>
      <c r="J199" s="23">
        <f t="shared" si="4093"/>
        <v>101.33581517715749</v>
      </c>
      <c r="K199" s="23">
        <f t="shared" si="4093"/>
        <v>112.19747263906166</v>
      </c>
      <c r="L199" s="23">
        <f t="shared" si="4093"/>
        <v>326.54253230275572</v>
      </c>
      <c r="M199" s="23">
        <f t="shared" si="4093"/>
        <v>299.25354656464037</v>
      </c>
      <c r="N199" s="23">
        <f t="shared" si="4093"/>
        <v>324.8331872264589</v>
      </c>
      <c r="O199" s="137">
        <f t="shared" si="4087"/>
        <v>1765.3242658939282</v>
      </c>
      <c r="Q199" s="17"/>
      <c r="R199" s="17"/>
      <c r="S199" s="17"/>
      <c r="T199" s="17">
        <f>C193</f>
        <v>193.17095655336828</v>
      </c>
      <c r="U199" s="17">
        <f>D194</f>
        <v>141.96645316353212</v>
      </c>
      <c r="V199" s="17">
        <f>E195</f>
        <v>135.77399845114192</v>
      </c>
      <c r="W199" s="17">
        <f>F196</f>
        <v>39.395724210706049</v>
      </c>
      <c r="X199" s="17">
        <f>G197</f>
        <v>195.64496948301851</v>
      </c>
      <c r="Y199" s="17">
        <f>H198</f>
        <v>126.03451920248892</v>
      </c>
      <c r="Z199" s="17">
        <f>I199</f>
        <v>82.042441332106989</v>
      </c>
      <c r="AA199" s="17">
        <f>J200</f>
        <v>320.20810486370976</v>
      </c>
      <c r="AB199" s="17">
        <f>K201</f>
        <v>144.73850174697975</v>
      </c>
      <c r="AC199" s="17">
        <f>L202</f>
        <v>16046.229681350032</v>
      </c>
      <c r="AD199" s="17">
        <f>M203</f>
        <v>2198.4234498805745</v>
      </c>
      <c r="AE199" s="17">
        <f>N204</f>
        <v>2126.7121097267268</v>
      </c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</row>
    <row r="200" spans="1:90" x14ac:dyDescent="0.25">
      <c r="A200" s="17"/>
      <c r="B200" s="17"/>
      <c r="C200" s="23">
        <f t="shared" ref="C200:N200" si="4094">C185/8</f>
        <v>281.98637553421247</v>
      </c>
      <c r="D200" s="23">
        <f t="shared" si="4094"/>
        <v>212.78537446091605</v>
      </c>
      <c r="E200" s="23">
        <f t="shared" si="4094"/>
        <v>281.90698894813272</v>
      </c>
      <c r="F200" s="23">
        <f t="shared" si="4094"/>
        <v>333.51183540604154</v>
      </c>
      <c r="G200" s="23">
        <f t="shared" si="4094"/>
        <v>262.15025618846937</v>
      </c>
      <c r="H200" s="23">
        <f t="shared" si="4094"/>
        <v>227.9609014534974</v>
      </c>
      <c r="I200" s="23">
        <f t="shared" si="4094"/>
        <v>222.34658662695676</v>
      </c>
      <c r="J200" s="23">
        <f t="shared" si="4094"/>
        <v>320.20810486370976</v>
      </c>
      <c r="K200" s="23">
        <f t="shared" si="4094"/>
        <v>250.29145789917379</v>
      </c>
      <c r="L200" s="23">
        <f t="shared" si="4094"/>
        <v>503.80375895379666</v>
      </c>
      <c r="M200" s="23">
        <f t="shared" si="4094"/>
        <v>432.38730168217376</v>
      </c>
      <c r="N200" s="23">
        <f t="shared" si="4094"/>
        <v>844.12886914562932</v>
      </c>
      <c r="O200" s="137">
        <f t="shared" si="4087"/>
        <v>4173.4678111627099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</row>
    <row r="201" spans="1:90" x14ac:dyDescent="0.25">
      <c r="A201" s="17"/>
      <c r="B201" s="17"/>
      <c r="C201" s="23">
        <f t="shared" ref="C201:N201" si="4095">C186/8</f>
        <v>97.883896821858229</v>
      </c>
      <c r="D201" s="23">
        <f t="shared" si="4095"/>
        <v>94.556704870852712</v>
      </c>
      <c r="E201" s="23">
        <f t="shared" si="4095"/>
        <v>148.56772600746194</v>
      </c>
      <c r="F201" s="23">
        <f t="shared" si="4095"/>
        <v>61.894645061701368</v>
      </c>
      <c r="G201" s="23">
        <f t="shared" si="4095"/>
        <v>96.57113010852305</v>
      </c>
      <c r="H201" s="23">
        <f t="shared" si="4095"/>
        <v>134.43684672762026</v>
      </c>
      <c r="I201" s="23">
        <f t="shared" si="4095"/>
        <v>100.50203611303778</v>
      </c>
      <c r="J201" s="23">
        <f t="shared" si="4095"/>
        <v>117.17548845000829</v>
      </c>
      <c r="K201" s="23">
        <f t="shared" si="4095"/>
        <v>144.73850174697975</v>
      </c>
      <c r="L201" s="23">
        <f t="shared" si="4095"/>
        <v>348.11942823804048</v>
      </c>
      <c r="M201" s="23">
        <f t="shared" si="4095"/>
        <v>312.73256285897901</v>
      </c>
      <c r="N201" s="23">
        <f t="shared" si="4095"/>
        <v>358.8821873680543</v>
      </c>
      <c r="O201" s="137">
        <f t="shared" si="4087"/>
        <v>2016.0611543731172</v>
      </c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</row>
    <row r="202" spans="1:90" x14ac:dyDescent="0.25">
      <c r="A202" s="17"/>
      <c r="B202" s="17"/>
      <c r="C202" s="23">
        <f t="shared" ref="C202:N202" si="4096">C187/8</f>
        <v>5818.6113190785063</v>
      </c>
      <c r="D202" s="23">
        <f t="shared" si="4096"/>
        <v>4868.4963866678463</v>
      </c>
      <c r="E202" s="23">
        <f t="shared" si="4096"/>
        <v>6488.5949885573282</v>
      </c>
      <c r="F202" s="23">
        <f t="shared" si="4096"/>
        <v>4056.7049122013314</v>
      </c>
      <c r="G202" s="23">
        <f t="shared" si="4096"/>
        <v>5882.513547011089</v>
      </c>
      <c r="H202" s="23">
        <f t="shared" si="4096"/>
        <v>5501.7956046226564</v>
      </c>
      <c r="I202" s="23">
        <f t="shared" si="4096"/>
        <v>5098.2515883030555</v>
      </c>
      <c r="J202" s="23">
        <f t="shared" si="4096"/>
        <v>5502.1721766767205</v>
      </c>
      <c r="K202" s="23">
        <f t="shared" si="4096"/>
        <v>5337.6640460107346</v>
      </c>
      <c r="L202" s="23">
        <f t="shared" si="4096"/>
        <v>16046.229681350032</v>
      </c>
      <c r="M202" s="23">
        <f t="shared" si="4096"/>
        <v>13449.361287157404</v>
      </c>
      <c r="N202" s="23">
        <f t="shared" si="4096"/>
        <v>13407.56523003417</v>
      </c>
      <c r="O202" s="137">
        <f t="shared" si="4087"/>
        <v>91457.960767670884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</row>
    <row r="203" spans="1:90" x14ac:dyDescent="0.25">
      <c r="A203" s="17"/>
      <c r="B203" s="17"/>
      <c r="C203" s="23">
        <f t="shared" ref="C203:N203" si="4097">C188/8</f>
        <v>642.47535371986737</v>
      </c>
      <c r="D203" s="23">
        <f t="shared" si="4097"/>
        <v>394.91157040940175</v>
      </c>
      <c r="E203" s="23">
        <f t="shared" si="4097"/>
        <v>881.73690548458501</v>
      </c>
      <c r="F203" s="23">
        <f t="shared" si="4097"/>
        <v>310.22273839011933</v>
      </c>
      <c r="G203" s="23">
        <f t="shared" si="4097"/>
        <v>690.45351790040445</v>
      </c>
      <c r="H203" s="23">
        <f t="shared" si="4097"/>
        <v>637.99960922191133</v>
      </c>
      <c r="I203" s="23">
        <f t="shared" si="4097"/>
        <v>483.53768018246842</v>
      </c>
      <c r="J203" s="23">
        <f t="shared" si="4097"/>
        <v>638.66032633188547</v>
      </c>
      <c r="K203" s="23">
        <f t="shared" si="4097"/>
        <v>644.15967834195692</v>
      </c>
      <c r="L203" s="23">
        <f t="shared" si="4097"/>
        <v>3414.8276269783269</v>
      </c>
      <c r="M203" s="23">
        <f t="shared" si="4097"/>
        <v>2198.4234498805745</v>
      </c>
      <c r="N203" s="23">
        <f t="shared" si="4097"/>
        <v>2094.1857596963982</v>
      </c>
      <c r="O203" s="137">
        <f t="shared" si="4087"/>
        <v>13031.5942165379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">
        <v>239</v>
      </c>
      <c r="AA203" s="17"/>
      <c r="AB203" s="17"/>
      <c r="AC203" s="17"/>
      <c r="AD203" s="132" t="s">
        <v>240</v>
      </c>
      <c r="AE203" s="17">
        <f>SUM(C193,D194,E195,F196,G197,H198,I199,J200,K201,L202,M203,N204)</f>
        <v>21750.340909964387</v>
      </c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</row>
    <row r="204" spans="1:90" x14ac:dyDescent="0.25">
      <c r="A204" s="17"/>
      <c r="B204" s="17"/>
      <c r="C204" s="23">
        <f t="shared" ref="C204:N204" si="4098">C189/8</f>
        <v>613.85212404633762</v>
      </c>
      <c r="D204" s="23">
        <f t="shared" si="4098"/>
        <v>206.72877322284216</v>
      </c>
      <c r="E204" s="23">
        <f t="shared" si="4098"/>
        <v>503.16604070923177</v>
      </c>
      <c r="F204" s="23">
        <f t="shared" si="4098"/>
        <v>191.93362769398004</v>
      </c>
      <c r="G204" s="23">
        <f t="shared" si="4098"/>
        <v>491.73747840724923</v>
      </c>
      <c r="H204" s="23">
        <f t="shared" si="4098"/>
        <v>490.49579629537607</v>
      </c>
      <c r="I204" s="23">
        <f t="shared" si="4098"/>
        <v>415.27854526074179</v>
      </c>
      <c r="J204" s="23">
        <f t="shared" si="4098"/>
        <v>451.03371073559288</v>
      </c>
      <c r="K204" s="23">
        <f t="shared" si="4098"/>
        <v>506.17808456022703</v>
      </c>
      <c r="L204" s="23">
        <f t="shared" si="4098"/>
        <v>2363.5248161131799</v>
      </c>
      <c r="M204" s="23">
        <f t="shared" si="4098"/>
        <v>1798.845537466497</v>
      </c>
      <c r="N204" s="23">
        <f t="shared" si="4098"/>
        <v>2126.7121097267268</v>
      </c>
      <c r="O204" s="137">
        <f t="shared" si="4087"/>
        <v>10159.486644237983</v>
      </c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</row>
    <row r="205" spans="1:90" x14ac:dyDescent="0.25">
      <c r="A205" s="17"/>
      <c r="B205" s="137" t="s">
        <v>86</v>
      </c>
      <c r="C205" s="136">
        <f>SUM(C193:C204)</f>
        <v>8195.6342095577311</v>
      </c>
      <c r="D205" s="136">
        <f t="shared" ref="D205:N205" si="4099">SUM(D193:D204)</f>
        <v>6312.4035272615956</v>
      </c>
      <c r="E205" s="136">
        <f t="shared" si="4099"/>
        <v>9207.2551947074862</v>
      </c>
      <c r="F205" s="136">
        <f t="shared" si="4099"/>
        <v>5336.9800299614717</v>
      </c>
      <c r="G205" s="136">
        <f t="shared" si="4099"/>
        <v>8103.4593823410196</v>
      </c>
      <c r="H205" s="136">
        <f t="shared" si="4099"/>
        <v>7642.070095587128</v>
      </c>
      <c r="I205" s="136">
        <f t="shared" si="4099"/>
        <v>6872.943093747439</v>
      </c>
      <c r="J205" s="136">
        <f t="shared" si="4099"/>
        <v>7655.1799857539754</v>
      </c>
      <c r="K205" s="136">
        <f t="shared" si="4099"/>
        <v>7626.9074063452208</v>
      </c>
      <c r="L205" s="136">
        <f t="shared" si="4099"/>
        <v>24923.581852151965</v>
      </c>
      <c r="M205" s="136">
        <f t="shared" si="4099"/>
        <v>20151.346983526466</v>
      </c>
      <c r="N205" s="136">
        <f t="shared" si="4099"/>
        <v>20640.241680407078</v>
      </c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</row>
  </sheetData>
  <mergeCells count="22">
    <mergeCell ref="AU1:AW1"/>
    <mergeCell ref="C1:E1"/>
    <mergeCell ref="G1:I1"/>
    <mergeCell ref="K1:M1"/>
    <mergeCell ref="O1:Q1"/>
    <mergeCell ref="S1:U1"/>
    <mergeCell ref="W1:Y1"/>
    <mergeCell ref="AA1:AC1"/>
    <mergeCell ref="AE1:AG1"/>
    <mergeCell ref="AI1:AK1"/>
    <mergeCell ref="AM1:AO1"/>
    <mergeCell ref="AQ1:AS1"/>
    <mergeCell ref="BW1:BY1"/>
    <mergeCell ref="CA1:CC1"/>
    <mergeCell ref="CE1:CG1"/>
    <mergeCell ref="CI1:CK1"/>
    <mergeCell ref="AY1:BA1"/>
    <mergeCell ref="BC1:BE1"/>
    <mergeCell ref="BG1:BI1"/>
    <mergeCell ref="BK1:BM1"/>
    <mergeCell ref="BO1:BQ1"/>
    <mergeCell ref="BS1:BU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DE109"/>
  <sheetViews>
    <sheetView workbookViewId="0">
      <selection activeCell="K13" sqref="K13"/>
    </sheetView>
  </sheetViews>
  <sheetFormatPr baseColWidth="10" defaultRowHeight="15" x14ac:dyDescent="0.25"/>
  <sheetData>
    <row r="2" spans="1:109" x14ac:dyDescent="0.25">
      <c r="A2" t="s">
        <v>196</v>
      </c>
      <c r="B2" t="s">
        <v>197</v>
      </c>
      <c r="C2" t="s">
        <v>89</v>
      </c>
      <c r="D2" t="s">
        <v>90</v>
      </c>
      <c r="E2" t="s">
        <v>91</v>
      </c>
      <c r="F2" t="s">
        <v>92</v>
      </c>
      <c r="G2" t="s">
        <v>93</v>
      </c>
      <c r="H2" t="s">
        <v>94</v>
      </c>
      <c r="I2" t="s">
        <v>95</v>
      </c>
      <c r="J2" t="s">
        <v>96</v>
      </c>
      <c r="K2" t="s">
        <v>97</v>
      </c>
      <c r="L2" t="s">
        <v>98</v>
      </c>
      <c r="M2" t="s">
        <v>99</v>
      </c>
      <c r="N2" t="s">
        <v>100</v>
      </c>
      <c r="O2" t="s">
        <v>101</v>
      </c>
      <c r="P2" t="s">
        <v>102</v>
      </c>
      <c r="Q2" t="s">
        <v>103</v>
      </c>
      <c r="R2" t="s">
        <v>104</v>
      </c>
      <c r="S2" t="s">
        <v>105</v>
      </c>
      <c r="T2" t="s">
        <v>191</v>
      </c>
      <c r="U2" t="s">
        <v>192</v>
      </c>
      <c r="V2" t="s">
        <v>193</v>
      </c>
      <c r="W2" t="s">
        <v>194</v>
      </c>
      <c r="X2" t="s">
        <v>195</v>
      </c>
      <c r="Y2" t="s">
        <v>106</v>
      </c>
      <c r="Z2" t="s">
        <v>107</v>
      </c>
      <c r="AA2" t="s">
        <v>108</v>
      </c>
      <c r="AB2" t="s">
        <v>109</v>
      </c>
      <c r="AC2" t="s">
        <v>110</v>
      </c>
      <c r="AD2" t="s">
        <v>111</v>
      </c>
      <c r="AE2" t="s">
        <v>112</v>
      </c>
      <c r="AF2" t="s">
        <v>113</v>
      </c>
      <c r="AG2" t="s">
        <v>114</v>
      </c>
      <c r="AH2" t="s">
        <v>115</v>
      </c>
      <c r="AI2" t="s">
        <v>116</v>
      </c>
      <c r="AJ2" t="s">
        <v>117</v>
      </c>
      <c r="AK2" t="s">
        <v>118</v>
      </c>
      <c r="AL2" t="s">
        <v>119</v>
      </c>
      <c r="AM2" t="s">
        <v>120</v>
      </c>
      <c r="AN2" t="s">
        <v>121</v>
      </c>
      <c r="AO2" t="s">
        <v>122</v>
      </c>
      <c r="AP2" t="s">
        <v>123</v>
      </c>
      <c r="AQ2" t="s">
        <v>124</v>
      </c>
      <c r="AR2" t="s">
        <v>125</v>
      </c>
      <c r="AS2" t="s">
        <v>126</v>
      </c>
      <c r="AT2" t="s">
        <v>127</v>
      </c>
      <c r="AU2" t="s">
        <v>128</v>
      </c>
      <c r="AV2" t="s">
        <v>129</v>
      </c>
      <c r="AW2" t="s">
        <v>130</v>
      </c>
      <c r="AX2" t="s">
        <v>131</v>
      </c>
      <c r="AY2" t="s">
        <v>132</v>
      </c>
      <c r="AZ2" t="s">
        <v>133</v>
      </c>
      <c r="BA2" t="s">
        <v>134</v>
      </c>
      <c r="BB2" t="s">
        <v>135</v>
      </c>
      <c r="BC2" t="s">
        <v>136</v>
      </c>
      <c r="BD2" t="s">
        <v>137</v>
      </c>
      <c r="BE2" t="s">
        <v>138</v>
      </c>
      <c r="BF2" t="s">
        <v>139</v>
      </c>
      <c r="BG2" t="s">
        <v>140</v>
      </c>
      <c r="BH2" t="s">
        <v>141</v>
      </c>
      <c r="BI2" t="s">
        <v>142</v>
      </c>
      <c r="BJ2" t="s">
        <v>143</v>
      </c>
      <c r="BK2" t="s">
        <v>144</v>
      </c>
      <c r="BL2" t="s">
        <v>145</v>
      </c>
      <c r="BM2" t="s">
        <v>146</v>
      </c>
      <c r="BN2" t="s">
        <v>147</v>
      </c>
      <c r="BO2" t="s">
        <v>148</v>
      </c>
      <c r="BP2" t="s">
        <v>149</v>
      </c>
      <c r="BQ2" t="s">
        <v>150</v>
      </c>
      <c r="BR2" t="s">
        <v>151</v>
      </c>
      <c r="BS2" t="s">
        <v>152</v>
      </c>
      <c r="BT2" t="s">
        <v>153</v>
      </c>
      <c r="BU2" t="s">
        <v>154</v>
      </c>
      <c r="BV2" t="s">
        <v>155</v>
      </c>
      <c r="BW2" t="s">
        <v>156</v>
      </c>
      <c r="BX2" t="s">
        <v>157</v>
      </c>
      <c r="BY2" t="s">
        <v>158</v>
      </c>
      <c r="BZ2" t="s">
        <v>159</v>
      </c>
      <c r="CA2" t="s">
        <v>160</v>
      </c>
      <c r="CB2" t="s">
        <v>161</v>
      </c>
      <c r="CC2" t="s">
        <v>162</v>
      </c>
      <c r="CD2" t="s">
        <v>163</v>
      </c>
      <c r="CE2" t="s">
        <v>164</v>
      </c>
      <c r="CF2" t="s">
        <v>165</v>
      </c>
      <c r="CG2" t="s">
        <v>166</v>
      </c>
      <c r="CH2" t="s">
        <v>167</v>
      </c>
      <c r="CI2" t="s">
        <v>168</v>
      </c>
      <c r="CJ2" t="s">
        <v>169</v>
      </c>
      <c r="CK2" t="s">
        <v>170</v>
      </c>
      <c r="CL2" t="s">
        <v>171</v>
      </c>
      <c r="CM2" t="s">
        <v>172</v>
      </c>
      <c r="CN2" t="s">
        <v>173</v>
      </c>
      <c r="CO2" t="s">
        <v>174</v>
      </c>
      <c r="CP2" t="s">
        <v>175</v>
      </c>
      <c r="CQ2" t="s">
        <v>176</v>
      </c>
      <c r="CR2" t="s">
        <v>177</v>
      </c>
      <c r="CS2" t="s">
        <v>178</v>
      </c>
      <c r="CT2" t="s">
        <v>179</v>
      </c>
      <c r="CU2" t="s">
        <v>180</v>
      </c>
      <c r="CV2" t="s">
        <v>181</v>
      </c>
      <c r="CW2" t="s">
        <v>182</v>
      </c>
      <c r="CX2" t="s">
        <v>183</v>
      </c>
      <c r="CY2" t="s">
        <v>184</v>
      </c>
      <c r="CZ2" t="s">
        <v>185</v>
      </c>
      <c r="DA2" t="s">
        <v>186</v>
      </c>
      <c r="DB2" t="s">
        <v>187</v>
      </c>
      <c r="DC2" t="s">
        <v>188</v>
      </c>
      <c r="DD2" t="s">
        <v>189</v>
      </c>
      <c r="DE2" t="s">
        <v>190</v>
      </c>
    </row>
    <row r="3" spans="1:109" x14ac:dyDescent="0.25">
      <c r="A3">
        <v>0</v>
      </c>
      <c r="B3" t="s">
        <v>198</v>
      </c>
      <c r="C3">
        <v>4</v>
      </c>
      <c r="D3">
        <v>1</v>
      </c>
      <c r="E3">
        <v>3058.761332</v>
      </c>
      <c r="F3">
        <v>3052.588135</v>
      </c>
      <c r="G3">
        <v>139.947068</v>
      </c>
      <c r="H3">
        <v>2862.1923830000001</v>
      </c>
      <c r="I3">
        <v>3522.2758789999998</v>
      </c>
      <c r="J3">
        <v>326.85562499999997</v>
      </c>
      <c r="K3">
        <v>295.42755099999999</v>
      </c>
      <c r="L3">
        <v>124.802581</v>
      </c>
      <c r="M3">
        <v>131.13661200000001</v>
      </c>
      <c r="N3">
        <v>628.49591099999998</v>
      </c>
      <c r="O3">
        <v>219.30881199999999</v>
      </c>
      <c r="P3">
        <v>214.28912399999999</v>
      </c>
      <c r="Q3">
        <v>50.087640999999998</v>
      </c>
      <c r="R3">
        <v>107.01159699999999</v>
      </c>
      <c r="S3">
        <v>322.44125400000001</v>
      </c>
      <c r="T3">
        <v>390.91489200000001</v>
      </c>
      <c r="U3">
        <v>438.49298099999999</v>
      </c>
      <c r="V3">
        <v>128.825986</v>
      </c>
      <c r="W3">
        <v>82.881989000000004</v>
      </c>
      <c r="X3">
        <v>577.15698199999997</v>
      </c>
      <c r="Y3">
        <v>-66.943962999999997</v>
      </c>
      <c r="Z3">
        <v>-100.242142</v>
      </c>
      <c r="AA3">
        <v>80.056933000000001</v>
      </c>
      <c r="AB3">
        <v>-179.16606100000001</v>
      </c>
      <c r="AC3">
        <v>132.88475</v>
      </c>
      <c r="AD3">
        <v>70.366504000000006</v>
      </c>
      <c r="AE3">
        <v>74.499709999999993</v>
      </c>
      <c r="AF3">
        <v>39.427138999999997</v>
      </c>
      <c r="AG3">
        <v>-5.3741770000000004</v>
      </c>
      <c r="AH3">
        <v>160.480988</v>
      </c>
      <c r="AI3">
        <v>12.360852</v>
      </c>
      <c r="AJ3">
        <v>5.8548929999999997</v>
      </c>
      <c r="AK3">
        <v>32.575237999999999</v>
      </c>
      <c r="AL3">
        <v>-37.857269000000002</v>
      </c>
      <c r="AM3">
        <v>106.397392</v>
      </c>
      <c r="AN3">
        <v>12.741467</v>
      </c>
      <c r="AO3">
        <v>-1.711265</v>
      </c>
      <c r="AP3">
        <v>56.188262999999999</v>
      </c>
      <c r="AQ3">
        <v>-81.237206</v>
      </c>
      <c r="AR3">
        <v>155.63914500000001</v>
      </c>
      <c r="AS3">
        <v>-209.16715500000001</v>
      </c>
      <c r="AT3">
        <v>-210.740128</v>
      </c>
      <c r="AU3">
        <v>31.541501</v>
      </c>
      <c r="AV3">
        <v>-266.49169899999998</v>
      </c>
      <c r="AW3">
        <v>-144.88130200000001</v>
      </c>
      <c r="AX3">
        <v>-308.49209200000001</v>
      </c>
      <c r="AY3">
        <v>-367.98376500000001</v>
      </c>
      <c r="AZ3">
        <v>146.14411100000001</v>
      </c>
      <c r="BA3">
        <v>-445.30020100000002</v>
      </c>
      <c r="BB3">
        <v>19.105184999999999</v>
      </c>
      <c r="BC3">
        <v>-83.729502999999994</v>
      </c>
      <c r="BD3">
        <v>-60.459572000000001</v>
      </c>
      <c r="BE3">
        <v>64.266186000000005</v>
      </c>
      <c r="BF3">
        <v>-271.692474</v>
      </c>
      <c r="BG3">
        <v>19.303715</v>
      </c>
      <c r="BH3">
        <v>-37.022064</v>
      </c>
      <c r="BI3">
        <v>-33.648147999999999</v>
      </c>
      <c r="BJ3">
        <v>25.209810999999998</v>
      </c>
      <c r="BK3">
        <v>-86.231209000000007</v>
      </c>
      <c r="BL3">
        <v>19.611902000000001</v>
      </c>
      <c r="BM3">
        <v>13.587313</v>
      </c>
      <c r="BN3">
        <v>13.400566</v>
      </c>
      <c r="BO3">
        <v>7.1254860000000004</v>
      </c>
      <c r="BP3">
        <v>-0.84629299999999996</v>
      </c>
      <c r="BQ3">
        <v>32.420676999999998</v>
      </c>
      <c r="BR3">
        <v>-3.8782990000000002</v>
      </c>
      <c r="BS3">
        <v>-5.4129339999999999</v>
      </c>
      <c r="BT3">
        <v>3.941757</v>
      </c>
      <c r="BU3">
        <v>-8.3885959999999997</v>
      </c>
      <c r="BV3">
        <v>5.570087</v>
      </c>
      <c r="BW3">
        <v>-52.555399999999999</v>
      </c>
      <c r="BX3">
        <v>-61.157406000000002</v>
      </c>
      <c r="BY3">
        <v>19.328948</v>
      </c>
      <c r="BZ3">
        <v>-71.286170999999996</v>
      </c>
      <c r="CA3">
        <v>-6.0944070000000004</v>
      </c>
      <c r="CB3">
        <v>134.89950099999999</v>
      </c>
      <c r="CC3">
        <v>136.50277700000001</v>
      </c>
      <c r="CD3">
        <v>17.449888999999999</v>
      </c>
      <c r="CE3">
        <v>93.817284000000001</v>
      </c>
      <c r="CF3">
        <v>167.26448099999999</v>
      </c>
      <c r="CG3">
        <v>-188.533908</v>
      </c>
      <c r="CH3">
        <v>-225.54129</v>
      </c>
      <c r="CI3">
        <v>80.711108999999993</v>
      </c>
      <c r="CJ3">
        <v>-264.41482500000001</v>
      </c>
      <c r="CK3">
        <v>-3.4429379999999998</v>
      </c>
      <c r="CL3">
        <v>-27.145932999999999</v>
      </c>
      <c r="CM3">
        <v>-32.240768000000003</v>
      </c>
      <c r="CN3">
        <v>16.324766</v>
      </c>
      <c r="CO3">
        <v>-45.435775999999997</v>
      </c>
      <c r="CP3">
        <v>7.8848960000000003</v>
      </c>
      <c r="CQ3">
        <v>38.486939</v>
      </c>
      <c r="CR3">
        <v>44.357104999999997</v>
      </c>
      <c r="CS3">
        <v>18.275853999999999</v>
      </c>
      <c r="CT3">
        <v>-1.9524820000000001</v>
      </c>
      <c r="CU3">
        <v>58.737926000000002</v>
      </c>
      <c r="CV3">
        <v>2.284017</v>
      </c>
      <c r="CW3">
        <v>2.2774450000000002</v>
      </c>
      <c r="CX3">
        <v>1.3417779999999999</v>
      </c>
      <c r="CY3">
        <v>-0.83619299999999996</v>
      </c>
      <c r="CZ3">
        <v>4.799925</v>
      </c>
      <c r="DA3">
        <v>-1.0067219999999999</v>
      </c>
      <c r="DB3">
        <v>-1.0180290000000001</v>
      </c>
      <c r="DC3">
        <v>0.106422</v>
      </c>
      <c r="DD3">
        <v>-1.18777</v>
      </c>
      <c r="DE3">
        <v>-0.69916599999999995</v>
      </c>
    </row>
    <row r="4" spans="1:109" x14ac:dyDescent="0.25">
      <c r="A4">
        <v>2</v>
      </c>
      <c r="B4" t="s">
        <v>198</v>
      </c>
      <c r="C4">
        <v>6</v>
      </c>
      <c r="D4">
        <v>1</v>
      </c>
      <c r="E4">
        <v>3287.8402040000001</v>
      </c>
      <c r="F4">
        <v>3289.1376949999999</v>
      </c>
      <c r="G4">
        <v>131.489788</v>
      </c>
      <c r="H4">
        <v>2991.7121579999998</v>
      </c>
      <c r="I4">
        <v>3594.9265140000002</v>
      </c>
      <c r="J4">
        <v>305.63718999999998</v>
      </c>
      <c r="K4">
        <v>277.79373199999998</v>
      </c>
      <c r="L4">
        <v>68.507915999999994</v>
      </c>
      <c r="M4">
        <v>134.58535800000001</v>
      </c>
      <c r="N4">
        <v>453.44757099999998</v>
      </c>
      <c r="O4">
        <v>228.28638699999999</v>
      </c>
      <c r="P4">
        <v>228.88743600000001</v>
      </c>
      <c r="Q4">
        <v>92.162206999999995</v>
      </c>
      <c r="R4">
        <v>46.770690999999999</v>
      </c>
      <c r="S4">
        <v>401.97454800000003</v>
      </c>
      <c r="T4">
        <v>309.076595</v>
      </c>
      <c r="U4">
        <v>306.739441</v>
      </c>
      <c r="V4">
        <v>83.083101999999997</v>
      </c>
      <c r="W4">
        <v>126.589714</v>
      </c>
      <c r="X4">
        <v>474.080963</v>
      </c>
      <c r="Y4">
        <v>-108.98732099999999</v>
      </c>
      <c r="Z4">
        <v>-115.36520400000001</v>
      </c>
      <c r="AA4">
        <v>72.877437999999998</v>
      </c>
      <c r="AB4">
        <v>-237.628387</v>
      </c>
      <c r="AC4">
        <v>50.010779999999997</v>
      </c>
      <c r="AD4">
        <v>63.587601999999997</v>
      </c>
      <c r="AE4">
        <v>51.560904999999998</v>
      </c>
      <c r="AF4">
        <v>73.318236999999996</v>
      </c>
      <c r="AG4">
        <v>-31.195253000000001</v>
      </c>
      <c r="AH4">
        <v>221.32197600000001</v>
      </c>
      <c r="AI4">
        <v>-39.849673000000003</v>
      </c>
      <c r="AJ4">
        <v>-43.998542999999998</v>
      </c>
      <c r="AK4">
        <v>27.178093000000001</v>
      </c>
      <c r="AL4">
        <v>-79.699112</v>
      </c>
      <c r="AM4">
        <v>10.968158000000001</v>
      </c>
      <c r="AN4">
        <v>-61.489283999999998</v>
      </c>
      <c r="AO4">
        <v>-61.380318000000003</v>
      </c>
      <c r="AP4">
        <v>46.517488999999998</v>
      </c>
      <c r="AQ4">
        <v>-143.56140099999999</v>
      </c>
      <c r="AR4">
        <v>27.596205000000001</v>
      </c>
      <c r="AS4">
        <v>-181.733001</v>
      </c>
      <c r="AT4">
        <v>-172.27046200000001</v>
      </c>
      <c r="AU4">
        <v>39.419714999999997</v>
      </c>
      <c r="AV4">
        <v>-274.354401</v>
      </c>
      <c r="AW4">
        <v>-125.253815</v>
      </c>
      <c r="AX4">
        <v>-66.248400000000004</v>
      </c>
      <c r="AY4">
        <v>-66.557297000000005</v>
      </c>
      <c r="AZ4">
        <v>19.679013000000001</v>
      </c>
      <c r="BA4">
        <v>-111.80706000000001</v>
      </c>
      <c r="BB4">
        <v>-28.630613</v>
      </c>
      <c r="BC4">
        <v>-289.909425</v>
      </c>
      <c r="BD4">
        <v>-294.44576999999998</v>
      </c>
      <c r="BE4">
        <v>38.445692999999999</v>
      </c>
      <c r="BF4">
        <v>-357.465057</v>
      </c>
      <c r="BG4">
        <v>-222.36029099999999</v>
      </c>
      <c r="BH4">
        <v>-58.831758999999998</v>
      </c>
      <c r="BI4">
        <v>-56.658028000000002</v>
      </c>
      <c r="BJ4">
        <v>44.672103</v>
      </c>
      <c r="BK4">
        <v>-116.030716</v>
      </c>
      <c r="BL4">
        <v>44.787128000000003</v>
      </c>
      <c r="BM4">
        <v>38.491950000000003</v>
      </c>
      <c r="BN4">
        <v>37.586655</v>
      </c>
      <c r="BO4">
        <v>8.5752279999999992</v>
      </c>
      <c r="BP4">
        <v>21.391853000000001</v>
      </c>
      <c r="BQ4">
        <v>54.593105000000001</v>
      </c>
      <c r="BR4">
        <v>3.5855100000000002</v>
      </c>
      <c r="BS4">
        <v>3.5034040000000002</v>
      </c>
      <c r="BT4">
        <v>1.205257</v>
      </c>
      <c r="BU4">
        <v>1.8397460000000001</v>
      </c>
      <c r="BV4">
        <v>6.265911</v>
      </c>
      <c r="BW4">
        <v>-4.4714549999999997</v>
      </c>
      <c r="BX4">
        <v>-3.4737469999999999</v>
      </c>
      <c r="BY4">
        <v>5.0752819999999996</v>
      </c>
      <c r="BZ4">
        <v>-16.370812999999998</v>
      </c>
      <c r="CA4">
        <v>3.5783939999999999</v>
      </c>
      <c r="CB4">
        <v>129.085114</v>
      </c>
      <c r="CC4">
        <v>130.06961100000001</v>
      </c>
      <c r="CD4">
        <v>8.4880440000000004</v>
      </c>
      <c r="CE4">
        <v>108.638054</v>
      </c>
      <c r="CF4">
        <v>144.16066000000001</v>
      </c>
      <c r="CG4">
        <v>0.110511</v>
      </c>
      <c r="CH4">
        <v>1.0386169999999999</v>
      </c>
      <c r="CI4">
        <v>8.3332859999999993</v>
      </c>
      <c r="CJ4">
        <v>-15.272181</v>
      </c>
      <c r="CK4">
        <v>14.518957</v>
      </c>
      <c r="CL4">
        <v>8.6939740000000008</v>
      </c>
      <c r="CM4">
        <v>8.692971</v>
      </c>
      <c r="CN4">
        <v>1.304802</v>
      </c>
      <c r="CO4">
        <v>6.2539639999999999</v>
      </c>
      <c r="CP4">
        <v>11.873474</v>
      </c>
      <c r="CQ4">
        <v>-2.5712730000000001</v>
      </c>
      <c r="CR4">
        <v>-2.4259400000000002</v>
      </c>
      <c r="CS4">
        <v>1.5832820000000001</v>
      </c>
      <c r="CT4">
        <v>-6.0386749999999996</v>
      </c>
      <c r="CU4">
        <v>0.63853700000000002</v>
      </c>
      <c r="CV4">
        <v>1.0865579999999999</v>
      </c>
      <c r="CW4">
        <v>0.96371499999999999</v>
      </c>
      <c r="CX4">
        <v>2.0700599999999998</v>
      </c>
      <c r="CY4">
        <v>-3.6494339999999998</v>
      </c>
      <c r="CZ4">
        <v>3.7926319999999998</v>
      </c>
      <c r="DA4">
        <v>-1.3561030000000001</v>
      </c>
      <c r="DB4">
        <v>-1.338794</v>
      </c>
      <c r="DC4">
        <v>0.10320699999999999</v>
      </c>
      <c r="DD4">
        <v>-1.5619829999999999</v>
      </c>
      <c r="DE4">
        <v>-1.1921520000000001</v>
      </c>
    </row>
    <row r="5" spans="1:109" x14ac:dyDescent="0.25">
      <c r="A5">
        <v>3</v>
      </c>
      <c r="B5" t="s">
        <v>198</v>
      </c>
      <c r="C5">
        <v>7</v>
      </c>
      <c r="D5">
        <v>1</v>
      </c>
      <c r="E5">
        <v>3240.8831540000001</v>
      </c>
      <c r="F5">
        <v>3258.6850589999999</v>
      </c>
      <c r="G5">
        <v>144.725067</v>
      </c>
      <c r="H5">
        <v>2745.9174800000001</v>
      </c>
      <c r="I5">
        <v>3429.36499</v>
      </c>
      <c r="J5">
        <v>294.64908300000002</v>
      </c>
      <c r="K5">
        <v>340.21585099999999</v>
      </c>
      <c r="L5">
        <v>142.32511400000001</v>
      </c>
      <c r="M5">
        <v>27.640809999999998</v>
      </c>
      <c r="N5">
        <v>508.77285799999999</v>
      </c>
      <c r="O5">
        <v>470.49180999999999</v>
      </c>
      <c r="P5">
        <v>487.65966800000001</v>
      </c>
      <c r="Q5">
        <v>82.983884000000003</v>
      </c>
      <c r="R5">
        <v>244.949341</v>
      </c>
      <c r="S5">
        <v>584.64874299999997</v>
      </c>
      <c r="T5">
        <v>284.56786899999997</v>
      </c>
      <c r="U5">
        <v>289.00100700000002</v>
      </c>
      <c r="V5">
        <v>111.129392</v>
      </c>
      <c r="W5">
        <v>72.041313000000002</v>
      </c>
      <c r="X5">
        <v>435.26867700000003</v>
      </c>
      <c r="Y5">
        <v>-228.58675299999999</v>
      </c>
      <c r="Z5">
        <v>-175.76739499999999</v>
      </c>
      <c r="AA5">
        <v>125.444317</v>
      </c>
      <c r="AB5">
        <v>-451.66525300000001</v>
      </c>
      <c r="AC5">
        <v>-46.587479000000002</v>
      </c>
      <c r="AD5">
        <v>85.302423000000005</v>
      </c>
      <c r="AE5">
        <v>77.856987000000004</v>
      </c>
      <c r="AF5">
        <v>43.632325999999999</v>
      </c>
      <c r="AG5">
        <v>1.6458189999999999</v>
      </c>
      <c r="AH5">
        <v>158.38339199999999</v>
      </c>
      <c r="AI5">
        <v>62.044967</v>
      </c>
      <c r="AJ5">
        <v>71.019852</v>
      </c>
      <c r="AK5">
        <v>67.568397000000004</v>
      </c>
      <c r="AL5">
        <v>-69.601151000000002</v>
      </c>
      <c r="AM5">
        <v>243.26466400000001</v>
      </c>
      <c r="AN5">
        <v>-55.621402000000003</v>
      </c>
      <c r="AO5">
        <v>-45.939461000000001</v>
      </c>
      <c r="AP5">
        <v>81.758016999999995</v>
      </c>
      <c r="AQ5">
        <v>-186.576706</v>
      </c>
      <c r="AR5">
        <v>62.375979999999998</v>
      </c>
      <c r="AS5">
        <v>-164.788194</v>
      </c>
      <c r="AT5">
        <v>-172.177063</v>
      </c>
      <c r="AU5">
        <v>58.028939999999999</v>
      </c>
      <c r="AV5">
        <v>-248.01383999999999</v>
      </c>
      <c r="AW5">
        <v>-42.695872999999999</v>
      </c>
      <c r="AX5">
        <v>-26.293899</v>
      </c>
      <c r="AY5">
        <v>-25.961252000000002</v>
      </c>
      <c r="AZ5">
        <v>21.270783000000002</v>
      </c>
      <c r="BA5">
        <v>-69.034782000000007</v>
      </c>
      <c r="BB5">
        <v>15.959166</v>
      </c>
      <c r="BC5">
        <v>-273.853815</v>
      </c>
      <c r="BD5">
        <v>-285.469696</v>
      </c>
      <c r="BE5">
        <v>40.287633</v>
      </c>
      <c r="BF5">
        <v>-344.16232300000001</v>
      </c>
      <c r="BG5">
        <v>-183.133286</v>
      </c>
      <c r="BH5">
        <v>-12.789078999999999</v>
      </c>
      <c r="BI5">
        <v>-17.20994</v>
      </c>
      <c r="BJ5">
        <v>15.496646</v>
      </c>
      <c r="BK5">
        <v>-31.592780999999999</v>
      </c>
      <c r="BL5">
        <v>46.664185000000003</v>
      </c>
      <c r="BM5">
        <v>30.17033</v>
      </c>
      <c r="BN5">
        <v>31.506155</v>
      </c>
      <c r="BO5">
        <v>7.0445510000000002</v>
      </c>
      <c r="BP5">
        <v>11.509359</v>
      </c>
      <c r="BQ5">
        <v>41.267673000000002</v>
      </c>
      <c r="BR5">
        <v>-16.266994</v>
      </c>
      <c r="BS5">
        <v>-17.799271000000001</v>
      </c>
      <c r="BT5">
        <v>9.2321919999999995</v>
      </c>
      <c r="BU5">
        <v>-36.414402000000003</v>
      </c>
      <c r="BV5">
        <v>0.72019</v>
      </c>
      <c r="BW5">
        <v>-1.0981510000000001</v>
      </c>
      <c r="BX5">
        <v>-3.4389240000000001</v>
      </c>
      <c r="BY5">
        <v>6.2846279999999997</v>
      </c>
      <c r="BZ5">
        <v>-8.5136800000000008</v>
      </c>
      <c r="CA5">
        <v>14.690079000000001</v>
      </c>
      <c r="CB5">
        <v>124.569181</v>
      </c>
      <c r="CC5">
        <v>124.223831</v>
      </c>
      <c r="CD5">
        <v>14.190035999999999</v>
      </c>
      <c r="CE5">
        <v>77.532859999999999</v>
      </c>
      <c r="CF5">
        <v>146.33956900000001</v>
      </c>
      <c r="CG5">
        <v>-1.4094059999999999</v>
      </c>
      <c r="CH5">
        <v>-4.7355559999999999</v>
      </c>
      <c r="CI5">
        <v>12.31504</v>
      </c>
      <c r="CJ5">
        <v>-20.217009999999998</v>
      </c>
      <c r="CK5">
        <v>15.440174000000001</v>
      </c>
      <c r="CL5">
        <v>-0.63226499999999997</v>
      </c>
      <c r="CM5">
        <v>-0.17958399999999999</v>
      </c>
      <c r="CN5">
        <v>2.9090150000000001</v>
      </c>
      <c r="CO5">
        <v>-10.052680000000001</v>
      </c>
      <c r="CP5">
        <v>3.7943980000000002</v>
      </c>
      <c r="CQ5">
        <v>-8.3387670000000007</v>
      </c>
      <c r="CR5">
        <v>-8.7842570000000002</v>
      </c>
      <c r="CS5">
        <v>5.4924119999999998</v>
      </c>
      <c r="CT5">
        <v>-19.615635000000001</v>
      </c>
      <c r="CU5">
        <v>4.3342140000000002</v>
      </c>
      <c r="CV5">
        <v>-0.65417599999999998</v>
      </c>
      <c r="CW5">
        <v>-0.54766899999999996</v>
      </c>
      <c r="CX5">
        <v>0.42786800000000003</v>
      </c>
      <c r="CY5">
        <v>-2.1480670000000002</v>
      </c>
      <c r="CZ5">
        <v>-0.103644</v>
      </c>
      <c r="DA5">
        <v>-1.4533750000000001</v>
      </c>
      <c r="DB5">
        <v>-1.4578530000000001</v>
      </c>
      <c r="DC5">
        <v>0.15973899999999999</v>
      </c>
      <c r="DD5">
        <v>-1.762516</v>
      </c>
      <c r="DE5">
        <v>-1.0682320000000001</v>
      </c>
    </row>
    <row r="6" spans="1:109" x14ac:dyDescent="0.25">
      <c r="A6">
        <v>4</v>
      </c>
      <c r="B6" t="s">
        <v>198</v>
      </c>
      <c r="C6">
        <v>8</v>
      </c>
      <c r="D6">
        <v>1</v>
      </c>
      <c r="E6">
        <v>3463.155029</v>
      </c>
      <c r="F6">
        <v>3392.0036620000001</v>
      </c>
      <c r="G6">
        <v>274.69500299999999</v>
      </c>
      <c r="H6">
        <v>3099.2875979999999</v>
      </c>
      <c r="I6">
        <v>4116.6948240000002</v>
      </c>
      <c r="J6">
        <v>467.34324099999998</v>
      </c>
      <c r="K6">
        <v>509.76525900000001</v>
      </c>
      <c r="L6">
        <v>213.91090700000001</v>
      </c>
      <c r="M6">
        <v>-22.457599999999999</v>
      </c>
      <c r="N6">
        <v>739.291382</v>
      </c>
      <c r="O6">
        <v>206.11986099999999</v>
      </c>
      <c r="P6">
        <v>317.17980999999997</v>
      </c>
      <c r="Q6">
        <v>274.53959700000001</v>
      </c>
      <c r="R6">
        <v>-508.87301600000001</v>
      </c>
      <c r="S6">
        <v>451.812408</v>
      </c>
      <c r="T6">
        <v>93.505758999999998</v>
      </c>
      <c r="U6">
        <v>100.190506</v>
      </c>
      <c r="V6">
        <v>65.941693999999998</v>
      </c>
      <c r="W6">
        <v>-81.012153999999995</v>
      </c>
      <c r="X6">
        <v>233.97912600000001</v>
      </c>
      <c r="Y6">
        <v>6.1221110000000003</v>
      </c>
      <c r="Z6">
        <v>-1.1672549999999999</v>
      </c>
      <c r="AA6">
        <v>97.365640999999997</v>
      </c>
      <c r="AB6">
        <v>-213.02075199999999</v>
      </c>
      <c r="AC6">
        <v>170.22422800000001</v>
      </c>
      <c r="AD6">
        <v>201.31577200000001</v>
      </c>
      <c r="AE6">
        <v>219.69413800000001</v>
      </c>
      <c r="AF6">
        <v>47.862986999999997</v>
      </c>
      <c r="AG6">
        <v>101.609497</v>
      </c>
      <c r="AH6">
        <v>251.87347399999999</v>
      </c>
      <c r="AI6">
        <v>61.326631999999996</v>
      </c>
      <c r="AJ6">
        <v>66.998940000000005</v>
      </c>
      <c r="AK6">
        <v>35.620435000000001</v>
      </c>
      <c r="AL6">
        <v>-0.50959500000000002</v>
      </c>
      <c r="AM6">
        <v>127.99065400000001</v>
      </c>
      <c r="AN6">
        <v>132.57691</v>
      </c>
      <c r="AO6">
        <v>168.238327</v>
      </c>
      <c r="AP6">
        <v>75.127189999999999</v>
      </c>
      <c r="AQ6">
        <v>-36.914268</v>
      </c>
      <c r="AR6">
        <v>207.56933599999999</v>
      </c>
      <c r="AS6">
        <v>-290.77534400000002</v>
      </c>
      <c r="AT6">
        <v>-279.36611900000003</v>
      </c>
      <c r="AU6">
        <v>46.630057999999998</v>
      </c>
      <c r="AV6">
        <v>-380.15261800000002</v>
      </c>
      <c r="AW6">
        <v>-205.751892</v>
      </c>
      <c r="AX6">
        <v>-198.32744600000001</v>
      </c>
      <c r="AY6">
        <v>-263.60632299999997</v>
      </c>
      <c r="AZ6">
        <v>158.284437</v>
      </c>
      <c r="BA6">
        <v>-405.053406</v>
      </c>
      <c r="BB6">
        <v>47.257458</v>
      </c>
      <c r="BC6">
        <v>-148.366466</v>
      </c>
      <c r="BD6">
        <v>-149.8526</v>
      </c>
      <c r="BE6">
        <v>83.120645999999994</v>
      </c>
      <c r="BF6">
        <v>-360.04870599999998</v>
      </c>
      <c r="BG6">
        <v>-15.32394</v>
      </c>
      <c r="BH6">
        <v>-3.0116749999999999</v>
      </c>
      <c r="BI6">
        <v>-1.002961</v>
      </c>
      <c r="BJ6">
        <v>8.4506639999999997</v>
      </c>
      <c r="BK6">
        <v>-20.476140999999998</v>
      </c>
      <c r="BL6">
        <v>11.411973</v>
      </c>
      <c r="BM6">
        <v>-4.1789750000000003</v>
      </c>
      <c r="BN6">
        <v>-0.12378</v>
      </c>
      <c r="BO6">
        <v>21.529955999999999</v>
      </c>
      <c r="BP6">
        <v>-40.578685999999998</v>
      </c>
      <c r="BQ6">
        <v>24.181421</v>
      </c>
      <c r="BR6">
        <v>15.304105</v>
      </c>
      <c r="BS6">
        <v>12.57588</v>
      </c>
      <c r="BT6">
        <v>10.162742</v>
      </c>
      <c r="BU6">
        <v>-2.5616099999999999</v>
      </c>
      <c r="BV6">
        <v>33.170237999999998</v>
      </c>
      <c r="BW6">
        <v>10.734432999999999</v>
      </c>
      <c r="BX6">
        <v>9.947101</v>
      </c>
      <c r="BY6">
        <v>22.668921000000001</v>
      </c>
      <c r="BZ6">
        <v>-27.705335999999999</v>
      </c>
      <c r="CA6">
        <v>42.636276000000002</v>
      </c>
      <c r="CB6">
        <v>140.44795500000001</v>
      </c>
      <c r="CC6">
        <v>140.782028</v>
      </c>
      <c r="CD6">
        <v>13.001773</v>
      </c>
      <c r="CE6">
        <v>97.443939</v>
      </c>
      <c r="CF6">
        <v>162.44688400000001</v>
      </c>
      <c r="CG6">
        <v>78.728729000000001</v>
      </c>
      <c r="CH6">
        <v>102.82563</v>
      </c>
      <c r="CI6">
        <v>90.833707000000004</v>
      </c>
      <c r="CJ6">
        <v>-41.699565999999997</v>
      </c>
      <c r="CK6">
        <v>186.302322</v>
      </c>
      <c r="CL6">
        <v>11.701112</v>
      </c>
      <c r="CM6">
        <v>12.582129999999999</v>
      </c>
      <c r="CN6">
        <v>9.1295169999999999</v>
      </c>
      <c r="CO6">
        <v>-3.4859879999999999</v>
      </c>
      <c r="CP6">
        <v>24.582917999999999</v>
      </c>
      <c r="CQ6">
        <v>-7.149127</v>
      </c>
      <c r="CR6">
        <v>-6.669613</v>
      </c>
      <c r="CS6">
        <v>5.3640369999999997</v>
      </c>
      <c r="CT6">
        <v>-19.030905000000001</v>
      </c>
      <c r="CU6">
        <v>2.5896279999999998</v>
      </c>
      <c r="CV6">
        <v>-0.85448800000000003</v>
      </c>
      <c r="CW6">
        <v>-1.019871</v>
      </c>
      <c r="CX6">
        <v>0.43872100000000003</v>
      </c>
      <c r="CY6">
        <v>-1.3230040000000001</v>
      </c>
      <c r="CZ6">
        <v>0.29412500000000003</v>
      </c>
      <c r="DA6">
        <v>-1.510175</v>
      </c>
      <c r="DB6">
        <v>-1.542665</v>
      </c>
      <c r="DC6">
        <v>0.34811599999999998</v>
      </c>
      <c r="DD6">
        <v>-2.0545740000000001</v>
      </c>
      <c r="DE6">
        <v>-0.85982599999999998</v>
      </c>
    </row>
    <row r="7" spans="1:109" x14ac:dyDescent="0.25">
      <c r="A7">
        <v>30</v>
      </c>
      <c r="B7" t="s">
        <v>198</v>
      </c>
      <c r="C7">
        <v>34</v>
      </c>
      <c r="D7">
        <v>2</v>
      </c>
      <c r="E7">
        <v>3430.8566949999999</v>
      </c>
      <c r="F7">
        <v>3393.9023440000001</v>
      </c>
      <c r="G7">
        <v>204.244191</v>
      </c>
      <c r="H7">
        <v>3127.873779</v>
      </c>
      <c r="I7">
        <v>3842.9416500000002</v>
      </c>
      <c r="J7">
        <v>498.96748300000002</v>
      </c>
      <c r="K7">
        <v>456.84463499999998</v>
      </c>
      <c r="L7">
        <v>136.851248</v>
      </c>
      <c r="M7">
        <v>250.13932800000001</v>
      </c>
      <c r="N7">
        <v>894.65960700000005</v>
      </c>
      <c r="O7">
        <v>234.581954</v>
      </c>
      <c r="P7">
        <v>245.97384600000001</v>
      </c>
      <c r="Q7">
        <v>104.189148</v>
      </c>
      <c r="R7">
        <v>-14.669102000000001</v>
      </c>
      <c r="S7">
        <v>512.55895999999996</v>
      </c>
      <c r="T7">
        <v>-196.32973699999999</v>
      </c>
      <c r="U7">
        <v>-204.38189700000001</v>
      </c>
      <c r="V7">
        <v>165.25079400000001</v>
      </c>
      <c r="W7">
        <v>-571.26513699999998</v>
      </c>
      <c r="X7">
        <v>126.687134</v>
      </c>
      <c r="Y7">
        <v>-27.936865000000001</v>
      </c>
      <c r="Z7">
        <v>-33.838692000000002</v>
      </c>
      <c r="AA7">
        <v>99.093608000000003</v>
      </c>
      <c r="AB7">
        <v>-291.82052599999997</v>
      </c>
      <c r="AC7">
        <v>137.347961</v>
      </c>
      <c r="AD7">
        <v>45.866658999999999</v>
      </c>
      <c r="AE7">
        <v>50.871155000000002</v>
      </c>
      <c r="AF7">
        <v>79.938000000000002</v>
      </c>
      <c r="AG7">
        <v>-201.80999800000001</v>
      </c>
      <c r="AH7">
        <v>248.03089900000001</v>
      </c>
      <c r="AI7">
        <v>-0.54202799999999995</v>
      </c>
      <c r="AJ7">
        <v>-13.704753999999999</v>
      </c>
      <c r="AK7">
        <v>63.257503</v>
      </c>
      <c r="AL7">
        <v>-122.965981</v>
      </c>
      <c r="AM7">
        <v>120.7911</v>
      </c>
      <c r="AN7">
        <v>-254.354366</v>
      </c>
      <c r="AO7">
        <v>-250.61552399999999</v>
      </c>
      <c r="AP7">
        <v>49.687624999999997</v>
      </c>
      <c r="AQ7">
        <v>-367.35324100000003</v>
      </c>
      <c r="AR7">
        <v>-134.609802</v>
      </c>
      <c r="AS7">
        <v>-203.699725</v>
      </c>
      <c r="AT7">
        <v>-218.35702499999999</v>
      </c>
      <c r="AU7">
        <v>61.734568000000003</v>
      </c>
      <c r="AV7">
        <v>-324.83496100000002</v>
      </c>
      <c r="AW7">
        <v>-93.809593000000007</v>
      </c>
      <c r="AX7">
        <v>-39.12914</v>
      </c>
      <c r="AY7">
        <v>-36.645569000000002</v>
      </c>
      <c r="AZ7">
        <v>17.373055000000001</v>
      </c>
      <c r="BA7">
        <v>-83.034554</v>
      </c>
      <c r="BB7">
        <v>-6.9272429999999998</v>
      </c>
      <c r="BC7">
        <v>-40.536149000000002</v>
      </c>
      <c r="BD7">
        <v>-37.953113999999999</v>
      </c>
      <c r="BE7">
        <v>26.121348999999999</v>
      </c>
      <c r="BF7">
        <v>-99.140663000000004</v>
      </c>
      <c r="BG7">
        <v>17.793621000000002</v>
      </c>
      <c r="BH7">
        <v>-17.214562000000001</v>
      </c>
      <c r="BI7">
        <v>-8.1135730000000006</v>
      </c>
      <c r="BJ7">
        <v>64.471131</v>
      </c>
      <c r="BK7">
        <v>-239.933212</v>
      </c>
      <c r="BL7">
        <v>149.04084800000001</v>
      </c>
      <c r="BM7">
        <v>73.813092999999995</v>
      </c>
      <c r="BN7">
        <v>64.017899</v>
      </c>
      <c r="BO7">
        <v>57.224808000000003</v>
      </c>
      <c r="BP7">
        <v>-16.703355999999999</v>
      </c>
      <c r="BQ7">
        <v>230.541</v>
      </c>
      <c r="BR7">
        <v>105.811919</v>
      </c>
      <c r="BS7">
        <v>115.655022</v>
      </c>
      <c r="BT7">
        <v>57.314076999999997</v>
      </c>
      <c r="BU7">
        <v>4.5913320000000004</v>
      </c>
      <c r="BV7">
        <v>194.94085699999999</v>
      </c>
      <c r="BW7">
        <v>-82.848336000000003</v>
      </c>
      <c r="BX7">
        <v>-1.5806750000000001</v>
      </c>
      <c r="BY7">
        <v>110.296565</v>
      </c>
      <c r="BZ7">
        <v>-268.13494900000001</v>
      </c>
      <c r="CA7">
        <v>10.936635000000001</v>
      </c>
      <c r="CB7">
        <v>-172.35588799999999</v>
      </c>
      <c r="CC7">
        <v>-167.79718</v>
      </c>
      <c r="CD7">
        <v>24.515675999999999</v>
      </c>
      <c r="CE7">
        <v>-236.36021400000001</v>
      </c>
      <c r="CF7">
        <v>-105.740791</v>
      </c>
      <c r="CG7">
        <v>8.5252269999999992</v>
      </c>
      <c r="CH7">
        <v>-9.5263380000000009</v>
      </c>
      <c r="CI7">
        <v>28.600531</v>
      </c>
      <c r="CJ7">
        <v>-19.957644999999999</v>
      </c>
      <c r="CK7">
        <v>57.339087999999997</v>
      </c>
      <c r="CL7">
        <v>-11.078289</v>
      </c>
      <c r="CM7">
        <v>-8.2508300000000006</v>
      </c>
      <c r="CN7">
        <v>22.169314</v>
      </c>
      <c r="CO7">
        <v>-85.508110000000002</v>
      </c>
      <c r="CP7">
        <v>26.724416999999999</v>
      </c>
      <c r="CQ7">
        <v>-4.3338169999999998</v>
      </c>
      <c r="CR7">
        <v>0.43343100000000001</v>
      </c>
      <c r="CS7">
        <v>23.806918</v>
      </c>
      <c r="CT7">
        <v>-86.691588999999993</v>
      </c>
      <c r="CU7">
        <v>30.729340000000001</v>
      </c>
      <c r="CV7">
        <v>-2.2079999999999999E-3</v>
      </c>
      <c r="CW7">
        <v>-0.316714</v>
      </c>
      <c r="CX7">
        <v>2.491622</v>
      </c>
      <c r="CY7">
        <v>-6.7799110000000002</v>
      </c>
      <c r="CZ7">
        <v>8.4780960000000007</v>
      </c>
      <c r="DA7">
        <v>3.4186000000000001</v>
      </c>
      <c r="DB7">
        <v>3.6637309999999998</v>
      </c>
      <c r="DC7">
        <v>1.9509019999999999</v>
      </c>
      <c r="DD7">
        <v>-0.39711400000000002</v>
      </c>
      <c r="DE7">
        <v>7.3534199999999998</v>
      </c>
    </row>
    <row r="8" spans="1:109" x14ac:dyDescent="0.25">
      <c r="A8">
        <v>32</v>
      </c>
      <c r="B8" t="s">
        <v>198</v>
      </c>
      <c r="C8">
        <v>36</v>
      </c>
      <c r="D8">
        <v>2</v>
      </c>
      <c r="E8">
        <v>3735.1351399999999</v>
      </c>
      <c r="F8">
        <v>3743.7126459999999</v>
      </c>
      <c r="G8">
        <v>108.902036</v>
      </c>
      <c r="H8">
        <v>3347.514404</v>
      </c>
      <c r="I8">
        <v>4007.2041020000001</v>
      </c>
      <c r="J8">
        <v>367.283951</v>
      </c>
      <c r="K8">
        <v>376.57110599999999</v>
      </c>
      <c r="L8">
        <v>84.911323999999993</v>
      </c>
      <c r="M8">
        <v>168.367188</v>
      </c>
      <c r="N8">
        <v>553.19549600000005</v>
      </c>
      <c r="O8">
        <v>297.41478799999999</v>
      </c>
      <c r="P8">
        <v>300.59301799999997</v>
      </c>
      <c r="Q8">
        <v>66.066407999999996</v>
      </c>
      <c r="R8">
        <v>140.591171</v>
      </c>
      <c r="S8">
        <v>461.34860200000003</v>
      </c>
      <c r="T8">
        <v>-264.59443399999998</v>
      </c>
      <c r="U8">
        <v>-274.62658699999997</v>
      </c>
      <c r="V8">
        <v>91.785386000000003</v>
      </c>
      <c r="W8">
        <v>-465.18283100000002</v>
      </c>
      <c r="X8">
        <v>-12.821910000000001</v>
      </c>
      <c r="Y8">
        <v>-185.748377</v>
      </c>
      <c r="Z8">
        <v>-171.583191</v>
      </c>
      <c r="AA8">
        <v>67.606161999999998</v>
      </c>
      <c r="AB8">
        <v>-378.624481</v>
      </c>
      <c r="AC8">
        <v>-59.965060999999999</v>
      </c>
      <c r="AD8">
        <v>177.737234</v>
      </c>
      <c r="AE8">
        <v>172.85522499999999</v>
      </c>
      <c r="AF8">
        <v>51.603656999999998</v>
      </c>
      <c r="AG8">
        <v>63.405838000000003</v>
      </c>
      <c r="AH8">
        <v>292.74240099999997</v>
      </c>
      <c r="AI8">
        <v>-192.52300500000001</v>
      </c>
      <c r="AJ8">
        <v>-193.53692599999999</v>
      </c>
      <c r="AK8">
        <v>38.300445000000003</v>
      </c>
      <c r="AL8">
        <v>-282.17236300000002</v>
      </c>
      <c r="AM8">
        <v>-81.852401999999998</v>
      </c>
      <c r="AN8">
        <v>-212.60683900000001</v>
      </c>
      <c r="AO8">
        <v>-253.16894500000001</v>
      </c>
      <c r="AP8">
        <v>98.783766</v>
      </c>
      <c r="AQ8">
        <v>-343.99395800000002</v>
      </c>
      <c r="AR8">
        <v>32.065544000000003</v>
      </c>
      <c r="AS8">
        <v>-184.02970099999999</v>
      </c>
      <c r="AT8">
        <v>-194.26561000000001</v>
      </c>
      <c r="AU8">
        <v>52.888210999999998</v>
      </c>
      <c r="AV8">
        <v>-291.65222199999999</v>
      </c>
      <c r="AW8">
        <v>-41.750950000000003</v>
      </c>
      <c r="AX8">
        <v>-88.019077999999993</v>
      </c>
      <c r="AY8">
        <v>-65.104232999999994</v>
      </c>
      <c r="AZ8">
        <v>50.174703999999998</v>
      </c>
      <c r="BA8">
        <v>-255.2621</v>
      </c>
      <c r="BB8">
        <v>-34.339027000000002</v>
      </c>
      <c r="BC8">
        <v>-119.512551</v>
      </c>
      <c r="BD8">
        <v>-119.487762</v>
      </c>
      <c r="BE8">
        <v>43.244928999999999</v>
      </c>
      <c r="BF8">
        <v>-218.18627900000001</v>
      </c>
      <c r="BG8">
        <v>-14.288408</v>
      </c>
      <c r="BH8">
        <v>9.7034280000000006</v>
      </c>
      <c r="BI8">
        <v>4.0855290000000002</v>
      </c>
      <c r="BJ8">
        <v>45.258102999999998</v>
      </c>
      <c r="BK8">
        <v>-103.97792099999999</v>
      </c>
      <c r="BL8">
        <v>199.58346599999999</v>
      </c>
      <c r="BM8">
        <v>8.9122190000000003</v>
      </c>
      <c r="BN8">
        <v>11.710842</v>
      </c>
      <c r="BO8">
        <v>21.960902999999998</v>
      </c>
      <c r="BP8">
        <v>-53.592590000000001</v>
      </c>
      <c r="BQ8">
        <v>89.267677000000006</v>
      </c>
      <c r="BR8">
        <v>-7.5685919999999998</v>
      </c>
      <c r="BS8">
        <v>-10.924891000000001</v>
      </c>
      <c r="BT8">
        <v>11.662747</v>
      </c>
      <c r="BU8">
        <v>-22.385960000000001</v>
      </c>
      <c r="BV8">
        <v>38.085514000000003</v>
      </c>
      <c r="BW8">
        <v>-45.392605000000003</v>
      </c>
      <c r="BX8">
        <v>-55.352539</v>
      </c>
      <c r="BY8">
        <v>47.327894000000001</v>
      </c>
      <c r="BZ8">
        <v>-136.714035</v>
      </c>
      <c r="CA8">
        <v>94.275161999999995</v>
      </c>
      <c r="CB8">
        <v>-220.80272299999999</v>
      </c>
      <c r="CC8">
        <v>-223.04312100000001</v>
      </c>
      <c r="CD8">
        <v>30.53265</v>
      </c>
      <c r="CE8">
        <v>-271.72250400000001</v>
      </c>
      <c r="CF8">
        <v>-20.315602999999999</v>
      </c>
      <c r="CG8">
        <v>29.220178000000001</v>
      </c>
      <c r="CH8">
        <v>14.333626000000001</v>
      </c>
      <c r="CI8">
        <v>37.605786999999999</v>
      </c>
      <c r="CJ8">
        <v>-19.192238</v>
      </c>
      <c r="CK8">
        <v>150.58717300000001</v>
      </c>
      <c r="CL8">
        <v>14.520061</v>
      </c>
      <c r="CM8">
        <v>20.056263000000001</v>
      </c>
      <c r="CN8">
        <v>22.352421</v>
      </c>
      <c r="CO8">
        <v>-70.962783999999999</v>
      </c>
      <c r="CP8">
        <v>59.602798</v>
      </c>
      <c r="CQ8">
        <v>16.723566999999999</v>
      </c>
      <c r="CR8">
        <v>24.038450000000001</v>
      </c>
      <c r="CS8">
        <v>24.075417999999999</v>
      </c>
      <c r="CT8">
        <v>-62.020451000000001</v>
      </c>
      <c r="CU8">
        <v>52.994410999999999</v>
      </c>
      <c r="CV8">
        <v>-2.3969900000000002</v>
      </c>
      <c r="CW8">
        <v>-2.2056249999999999</v>
      </c>
      <c r="CX8">
        <v>1.7056169999999999</v>
      </c>
      <c r="CY8">
        <v>-9.1196110000000008</v>
      </c>
      <c r="CZ8">
        <v>2.274276</v>
      </c>
      <c r="DA8">
        <v>-1.2064159999999999</v>
      </c>
      <c r="DB8">
        <v>-1.1743490000000001</v>
      </c>
      <c r="DC8">
        <v>0.201269</v>
      </c>
      <c r="DD8">
        <v>-1.8205150000000001</v>
      </c>
      <c r="DE8">
        <v>-0.63475400000000004</v>
      </c>
    </row>
    <row r="9" spans="1:109" x14ac:dyDescent="0.25">
      <c r="A9">
        <v>31</v>
      </c>
      <c r="B9" t="s">
        <v>198</v>
      </c>
      <c r="C9">
        <v>35</v>
      </c>
      <c r="D9">
        <v>3</v>
      </c>
      <c r="E9">
        <v>3639.421315</v>
      </c>
      <c r="F9">
        <v>3678.0295409999999</v>
      </c>
      <c r="G9">
        <v>260.55657400000001</v>
      </c>
      <c r="H9">
        <v>3176.0141600000002</v>
      </c>
      <c r="I9">
        <v>4157.7202150000003</v>
      </c>
      <c r="J9">
        <v>349.12679100000003</v>
      </c>
      <c r="K9">
        <v>358.91555799999998</v>
      </c>
      <c r="L9">
        <v>129.51926900000001</v>
      </c>
      <c r="M9">
        <v>59.022751</v>
      </c>
      <c r="N9">
        <v>550.58789100000001</v>
      </c>
      <c r="O9">
        <v>-544.94091300000002</v>
      </c>
      <c r="P9">
        <v>-575.30419900000004</v>
      </c>
      <c r="Q9">
        <v>207.703948</v>
      </c>
      <c r="R9">
        <v>-813.08892800000001</v>
      </c>
      <c r="S9">
        <v>-170.62365700000001</v>
      </c>
      <c r="T9">
        <v>-260.30715099999998</v>
      </c>
      <c r="U9">
        <v>-231.10446200000001</v>
      </c>
      <c r="V9">
        <v>75.972361000000006</v>
      </c>
      <c r="W9">
        <v>-415.51266500000003</v>
      </c>
      <c r="X9">
        <v>-164.49902299999999</v>
      </c>
      <c r="Y9">
        <v>-312.45664900000003</v>
      </c>
      <c r="Z9">
        <v>-331.81677200000001</v>
      </c>
      <c r="AA9">
        <v>65.070038999999994</v>
      </c>
      <c r="AB9">
        <v>-405.34716800000001</v>
      </c>
      <c r="AC9">
        <v>-172.048294</v>
      </c>
      <c r="AD9">
        <v>186.66922</v>
      </c>
      <c r="AE9">
        <v>215.79257200000001</v>
      </c>
      <c r="AF9">
        <v>107.461656</v>
      </c>
      <c r="AG9">
        <v>-35.393841000000002</v>
      </c>
      <c r="AH9">
        <v>303.08865400000002</v>
      </c>
      <c r="AI9">
        <v>-89.193949000000003</v>
      </c>
      <c r="AJ9">
        <v>-76.336387999999999</v>
      </c>
      <c r="AK9">
        <v>60.516367000000002</v>
      </c>
      <c r="AL9">
        <v>-198.096619</v>
      </c>
      <c r="AM9">
        <v>-0.93860299999999997</v>
      </c>
      <c r="AN9">
        <v>111.027931</v>
      </c>
      <c r="AO9">
        <v>90.437636999999995</v>
      </c>
      <c r="AP9">
        <v>44.908067000000003</v>
      </c>
      <c r="AQ9">
        <v>52.676845999999998</v>
      </c>
      <c r="AR9">
        <v>185.56759600000001</v>
      </c>
      <c r="AS9">
        <v>-143.71723299999999</v>
      </c>
      <c r="AT9">
        <v>-144.82557700000001</v>
      </c>
      <c r="AU9">
        <v>24.632446000000002</v>
      </c>
      <c r="AV9">
        <v>-188.99073799999999</v>
      </c>
      <c r="AW9">
        <v>-95.547873999999993</v>
      </c>
      <c r="AX9">
        <v>-103.54151</v>
      </c>
      <c r="AY9">
        <v>-96.741341000000006</v>
      </c>
      <c r="AZ9">
        <v>28.277719999999999</v>
      </c>
      <c r="BA9">
        <v>-164.74664300000001</v>
      </c>
      <c r="BB9">
        <v>-53.124240999999998</v>
      </c>
      <c r="BC9">
        <v>187.15485699999999</v>
      </c>
      <c r="BD9">
        <v>188.526535</v>
      </c>
      <c r="BE9">
        <v>20.682134999999999</v>
      </c>
      <c r="BF9">
        <v>146.114487</v>
      </c>
      <c r="BG9">
        <v>230.12879899999999</v>
      </c>
      <c r="BH9">
        <v>26.373899999999999</v>
      </c>
      <c r="BI9">
        <v>21.064060000000001</v>
      </c>
      <c r="BJ9">
        <v>14.691602</v>
      </c>
      <c r="BK9">
        <v>8.8484870000000004</v>
      </c>
      <c r="BL9">
        <v>58.525097000000002</v>
      </c>
      <c r="BM9">
        <v>-34.663513999999999</v>
      </c>
      <c r="BN9">
        <v>-34.273879999999998</v>
      </c>
      <c r="BO9">
        <v>12.220947000000001</v>
      </c>
      <c r="BP9">
        <v>-56.318356000000001</v>
      </c>
      <c r="BQ9">
        <v>-7.6325229999999999</v>
      </c>
      <c r="BR9">
        <v>32.126775000000002</v>
      </c>
      <c r="BS9">
        <v>30.808734999999999</v>
      </c>
      <c r="BT9">
        <v>8.4912159999999997</v>
      </c>
      <c r="BU9">
        <v>19.528563999999999</v>
      </c>
      <c r="BV9">
        <v>54.145556999999997</v>
      </c>
      <c r="BW9">
        <v>13.919119999999999</v>
      </c>
      <c r="BX9">
        <v>13.156568</v>
      </c>
      <c r="BY9">
        <v>7.6493789999999997</v>
      </c>
      <c r="BZ9">
        <v>-1.254011</v>
      </c>
      <c r="CA9">
        <v>27.731051999999998</v>
      </c>
      <c r="CB9">
        <v>74.279964000000007</v>
      </c>
      <c r="CC9">
        <v>73.000977000000006</v>
      </c>
      <c r="CD9">
        <v>12.98067</v>
      </c>
      <c r="CE9">
        <v>43.340439000000003</v>
      </c>
      <c r="CF9">
        <v>99.940505999999999</v>
      </c>
      <c r="CG9">
        <v>102.46188600000001</v>
      </c>
      <c r="CH9">
        <v>96.297332999999995</v>
      </c>
      <c r="CI9">
        <v>19.445226000000002</v>
      </c>
      <c r="CJ9">
        <v>77.443832</v>
      </c>
      <c r="CK9">
        <v>145.40348800000001</v>
      </c>
      <c r="CL9">
        <v>12.179209</v>
      </c>
      <c r="CM9">
        <v>16.673265000000001</v>
      </c>
      <c r="CN9">
        <v>19.826014000000001</v>
      </c>
      <c r="CO9">
        <v>-18.125153000000001</v>
      </c>
      <c r="CP9">
        <v>52.622532</v>
      </c>
      <c r="CQ9">
        <v>-0.110971</v>
      </c>
      <c r="CR9">
        <v>-1.2418229999999999</v>
      </c>
      <c r="CS9">
        <v>14.793430000000001</v>
      </c>
      <c r="CT9">
        <v>-28.528084</v>
      </c>
      <c r="CU9">
        <v>31.752946999999999</v>
      </c>
      <c r="CV9">
        <v>0.13626099999999999</v>
      </c>
      <c r="CW9">
        <v>0.13736999999999999</v>
      </c>
      <c r="CX9">
        <v>0.23205300000000001</v>
      </c>
      <c r="CY9">
        <v>-0.31596200000000002</v>
      </c>
      <c r="CZ9">
        <v>0.49438700000000002</v>
      </c>
      <c r="DA9">
        <v>-0.73485100000000003</v>
      </c>
      <c r="DB9">
        <v>-0.61839999999999995</v>
      </c>
      <c r="DC9">
        <v>0.29039999999999999</v>
      </c>
      <c r="DD9">
        <v>-1.3236790000000001</v>
      </c>
      <c r="DE9">
        <v>-0.38611000000000001</v>
      </c>
    </row>
    <row r="10" spans="1:109" x14ac:dyDescent="0.25">
      <c r="A10">
        <v>33</v>
      </c>
      <c r="B10" t="s">
        <v>198</v>
      </c>
      <c r="C10">
        <v>37</v>
      </c>
      <c r="D10">
        <v>3</v>
      </c>
      <c r="E10">
        <v>3510.5299220000002</v>
      </c>
      <c r="F10">
        <v>3504.4064939999998</v>
      </c>
      <c r="G10">
        <v>124.001586</v>
      </c>
      <c r="H10">
        <v>3270.2258299999999</v>
      </c>
      <c r="I10">
        <v>3817.702393</v>
      </c>
      <c r="J10">
        <v>217.776116</v>
      </c>
      <c r="K10">
        <v>216.531158</v>
      </c>
      <c r="L10">
        <v>69.096902</v>
      </c>
      <c r="M10">
        <v>77.989151000000007</v>
      </c>
      <c r="N10">
        <v>432.66897599999999</v>
      </c>
      <c r="O10">
        <v>162.717443</v>
      </c>
      <c r="P10">
        <v>171.74722299999999</v>
      </c>
      <c r="Q10">
        <v>62.286389</v>
      </c>
      <c r="R10">
        <v>-9.7383260000000007</v>
      </c>
      <c r="S10">
        <v>269.80548099999999</v>
      </c>
      <c r="T10">
        <v>-509.85098299999999</v>
      </c>
      <c r="U10">
        <v>-512.15728799999999</v>
      </c>
      <c r="V10">
        <v>59.004572000000003</v>
      </c>
      <c r="W10">
        <v>-634.54480000000001</v>
      </c>
      <c r="X10">
        <v>-378.58938599999999</v>
      </c>
      <c r="Y10">
        <v>-124.09104600000001</v>
      </c>
      <c r="Z10">
        <v>-115.84236900000001</v>
      </c>
      <c r="AA10">
        <v>51.661653000000001</v>
      </c>
      <c r="AB10">
        <v>-251.79621900000001</v>
      </c>
      <c r="AC10">
        <v>-28.733706000000002</v>
      </c>
      <c r="AD10">
        <v>125.681574</v>
      </c>
      <c r="AE10">
        <v>127.501869</v>
      </c>
      <c r="AF10">
        <v>22.314018000000001</v>
      </c>
      <c r="AG10">
        <v>39.721527000000002</v>
      </c>
      <c r="AH10">
        <v>164.07354699999999</v>
      </c>
      <c r="AI10">
        <v>-223.247657</v>
      </c>
      <c r="AJ10">
        <v>-218.88391100000001</v>
      </c>
      <c r="AK10">
        <v>38.743741999999997</v>
      </c>
      <c r="AL10">
        <v>-330.75299100000001</v>
      </c>
      <c r="AM10">
        <v>-143.47035199999999</v>
      </c>
      <c r="AN10">
        <v>-190.67347599999999</v>
      </c>
      <c r="AO10">
        <v>-192.36076399999999</v>
      </c>
      <c r="AP10">
        <v>15.657538000000001</v>
      </c>
      <c r="AQ10">
        <v>-226.655563</v>
      </c>
      <c r="AR10">
        <v>-135.41497799999999</v>
      </c>
      <c r="AS10">
        <v>-148.48105799999999</v>
      </c>
      <c r="AT10">
        <v>-148.83663899999999</v>
      </c>
      <c r="AU10">
        <v>16.673165000000001</v>
      </c>
      <c r="AV10">
        <v>-188.12396200000001</v>
      </c>
      <c r="AW10">
        <v>-109.22556299999999</v>
      </c>
      <c r="AX10">
        <v>76.247620999999995</v>
      </c>
      <c r="AY10">
        <v>74.950394000000003</v>
      </c>
      <c r="AZ10">
        <v>9.8778330000000008</v>
      </c>
      <c r="BA10">
        <v>58.784694999999999</v>
      </c>
      <c r="BB10">
        <v>100.070992</v>
      </c>
      <c r="BC10">
        <v>165.11367999999999</v>
      </c>
      <c r="BD10">
        <v>165.43571499999999</v>
      </c>
      <c r="BE10">
        <v>12.748813</v>
      </c>
      <c r="BF10">
        <v>136.622772</v>
      </c>
      <c r="BG10">
        <v>195.811249</v>
      </c>
      <c r="BH10">
        <v>-11.202531</v>
      </c>
      <c r="BI10">
        <v>-12.4148</v>
      </c>
      <c r="BJ10">
        <v>7.7388779999999997</v>
      </c>
      <c r="BK10">
        <v>-32.393898</v>
      </c>
      <c r="BL10">
        <v>11.942906000000001</v>
      </c>
      <c r="BM10">
        <v>-19.651492999999999</v>
      </c>
      <c r="BN10">
        <v>-19.357938999999998</v>
      </c>
      <c r="BO10">
        <v>20.883652000000001</v>
      </c>
      <c r="BP10">
        <v>-65.378180999999998</v>
      </c>
      <c r="BQ10">
        <v>33.772221000000002</v>
      </c>
      <c r="BR10">
        <v>-3.8213849999999998</v>
      </c>
      <c r="BS10">
        <v>-0.95815700000000004</v>
      </c>
      <c r="BT10">
        <v>26.235479000000002</v>
      </c>
      <c r="BU10">
        <v>-75.069907999999998</v>
      </c>
      <c r="BV10">
        <v>47.506287</v>
      </c>
      <c r="BW10">
        <v>-16.617073000000001</v>
      </c>
      <c r="BX10">
        <v>-16.574218999999999</v>
      </c>
      <c r="BY10">
        <v>3.2660290000000001</v>
      </c>
      <c r="BZ10">
        <v>-25.302617999999999</v>
      </c>
      <c r="CA10">
        <v>-8.5604779999999998</v>
      </c>
      <c r="CB10">
        <v>97.062719999999999</v>
      </c>
      <c r="CC10">
        <v>96.530006</v>
      </c>
      <c r="CD10">
        <v>6.5284769999999996</v>
      </c>
      <c r="CE10">
        <v>83.353156999999996</v>
      </c>
      <c r="CF10">
        <v>109.688141</v>
      </c>
      <c r="CG10">
        <v>10.68214</v>
      </c>
      <c r="CH10">
        <v>10.472251</v>
      </c>
      <c r="CI10">
        <v>1.54013</v>
      </c>
      <c r="CJ10">
        <v>7.3640340000000002</v>
      </c>
      <c r="CK10">
        <v>14.694926000000001</v>
      </c>
      <c r="CL10">
        <v>27.681751999999999</v>
      </c>
      <c r="CM10">
        <v>28.766687000000001</v>
      </c>
      <c r="CN10">
        <v>29.931327</v>
      </c>
      <c r="CO10">
        <v>-36.326233000000002</v>
      </c>
      <c r="CP10">
        <v>148.132034</v>
      </c>
      <c r="CQ10">
        <v>35.965567999999998</v>
      </c>
      <c r="CR10">
        <v>36.638579999999997</v>
      </c>
      <c r="CS10">
        <v>27.941761</v>
      </c>
      <c r="CT10">
        <v>-22.857561</v>
      </c>
      <c r="CU10">
        <v>148.845642</v>
      </c>
      <c r="CV10">
        <v>-0.915628</v>
      </c>
      <c r="CW10">
        <v>-0.90968099999999996</v>
      </c>
      <c r="CX10">
        <v>0.21584600000000001</v>
      </c>
      <c r="CY10">
        <v>-1.9375089999999999</v>
      </c>
      <c r="CZ10">
        <v>-0.52118799999999998</v>
      </c>
      <c r="DA10">
        <v>-1.6508769999999999</v>
      </c>
      <c r="DB10">
        <v>-1.477177</v>
      </c>
      <c r="DC10">
        <v>0.89073800000000003</v>
      </c>
      <c r="DD10">
        <v>-3.5388510000000002</v>
      </c>
      <c r="DE10">
        <v>0.18610099999999999</v>
      </c>
    </row>
    <row r="11" spans="1:109" x14ac:dyDescent="0.25">
      <c r="A11">
        <v>36</v>
      </c>
      <c r="B11" t="s">
        <v>198</v>
      </c>
      <c r="C11">
        <v>40</v>
      </c>
      <c r="D11">
        <v>3</v>
      </c>
      <c r="E11">
        <v>3476.3782110000002</v>
      </c>
      <c r="F11">
        <v>3429.6779790000001</v>
      </c>
      <c r="G11">
        <v>130.34794199999999</v>
      </c>
      <c r="H11">
        <v>3302.1843260000001</v>
      </c>
      <c r="I11">
        <v>3759.71875</v>
      </c>
      <c r="J11">
        <v>295.34349300000002</v>
      </c>
      <c r="K11">
        <v>231.18223599999999</v>
      </c>
      <c r="L11">
        <v>189.109126</v>
      </c>
      <c r="M11">
        <v>-181.36937</v>
      </c>
      <c r="N11">
        <v>687.52593999999999</v>
      </c>
      <c r="O11">
        <v>64.583982000000006</v>
      </c>
      <c r="P11">
        <v>65.913094000000001</v>
      </c>
      <c r="Q11">
        <v>119.762265</v>
      </c>
      <c r="R11">
        <v>-244.36447100000001</v>
      </c>
      <c r="S11">
        <v>384.06878699999999</v>
      </c>
      <c r="T11">
        <v>-482.18589900000001</v>
      </c>
      <c r="U11">
        <v>-435.47113000000002</v>
      </c>
      <c r="V11">
        <v>107.756635</v>
      </c>
      <c r="W11">
        <v>-731.27032499999996</v>
      </c>
      <c r="X11">
        <v>-342.50494400000002</v>
      </c>
      <c r="Y11">
        <v>-33.302525000000003</v>
      </c>
      <c r="Z11">
        <v>-36.087242000000003</v>
      </c>
      <c r="AA11">
        <v>53.885187999999999</v>
      </c>
      <c r="AB11">
        <v>-239.48646500000001</v>
      </c>
      <c r="AC11">
        <v>75.791472999999996</v>
      </c>
      <c r="AD11">
        <v>169.28128000000001</v>
      </c>
      <c r="AE11">
        <v>176.38327000000001</v>
      </c>
      <c r="AF11">
        <v>50.424107999999997</v>
      </c>
      <c r="AG11">
        <v>-46.524391000000001</v>
      </c>
      <c r="AH11">
        <v>239.070007</v>
      </c>
      <c r="AI11">
        <v>-384.59106300000002</v>
      </c>
      <c r="AJ11">
        <v>-389.05560300000002</v>
      </c>
      <c r="AK11">
        <v>77.407280999999998</v>
      </c>
      <c r="AL11">
        <v>-548.34667999999999</v>
      </c>
      <c r="AM11">
        <v>-222.43502799999999</v>
      </c>
      <c r="AN11">
        <v>-140.297844</v>
      </c>
      <c r="AO11">
        <v>-134.08081100000001</v>
      </c>
      <c r="AP11">
        <v>49.290438999999999</v>
      </c>
      <c r="AQ11">
        <v>-234.02809099999999</v>
      </c>
      <c r="AR11">
        <v>-13.449567</v>
      </c>
      <c r="AS11">
        <v>-74.760260000000002</v>
      </c>
      <c r="AT11">
        <v>-86.082642000000007</v>
      </c>
      <c r="AU11">
        <v>35.461354999999998</v>
      </c>
      <c r="AV11">
        <v>-118.918114</v>
      </c>
      <c r="AW11">
        <v>13.69661</v>
      </c>
      <c r="AX11">
        <v>51.181441999999997</v>
      </c>
      <c r="AY11">
        <v>55.391841999999997</v>
      </c>
      <c r="AZ11">
        <v>15.620977999999999</v>
      </c>
      <c r="BA11">
        <v>13.520906</v>
      </c>
      <c r="BB11">
        <v>79.203689999999995</v>
      </c>
      <c r="BC11">
        <v>99.125159999999994</v>
      </c>
      <c r="BD11">
        <v>97.166290000000004</v>
      </c>
      <c r="BE11">
        <v>21.363040999999999</v>
      </c>
      <c r="BF11">
        <v>51.122993000000001</v>
      </c>
      <c r="BG11">
        <v>156.89442399999999</v>
      </c>
      <c r="BH11">
        <v>-36.430415000000004</v>
      </c>
      <c r="BI11">
        <v>-40.845993</v>
      </c>
      <c r="BJ11">
        <v>14.452204</v>
      </c>
      <c r="BK11">
        <v>-54.866061999999999</v>
      </c>
      <c r="BL11">
        <v>34.629050999999997</v>
      </c>
      <c r="BM11">
        <v>-134.82203899999999</v>
      </c>
      <c r="BN11">
        <v>-135.50198399999999</v>
      </c>
      <c r="BO11">
        <v>35.747377</v>
      </c>
      <c r="BP11">
        <v>-194.18083200000001</v>
      </c>
      <c r="BQ11">
        <v>-3.6182460000000001</v>
      </c>
      <c r="BR11">
        <v>-207.156825</v>
      </c>
      <c r="BS11">
        <v>-216.29968299999999</v>
      </c>
      <c r="BT11">
        <v>74.786039000000002</v>
      </c>
      <c r="BU11">
        <v>-369.72113000000002</v>
      </c>
      <c r="BV11">
        <v>3.865688</v>
      </c>
      <c r="BW11">
        <v>-41.867327000000003</v>
      </c>
      <c r="BX11">
        <v>-11.584177</v>
      </c>
      <c r="BY11">
        <v>62.778832000000001</v>
      </c>
      <c r="BZ11">
        <v>-196.595291</v>
      </c>
      <c r="CA11">
        <v>-3.5331709999999998</v>
      </c>
      <c r="CB11">
        <v>99.571048000000005</v>
      </c>
      <c r="CC11">
        <v>101.183395</v>
      </c>
      <c r="CD11">
        <v>12.139025999999999</v>
      </c>
      <c r="CE11">
        <v>60.349411000000003</v>
      </c>
      <c r="CF11">
        <v>124.005264</v>
      </c>
      <c r="CG11">
        <v>26.223448999999999</v>
      </c>
      <c r="CH11">
        <v>20.193542000000001</v>
      </c>
      <c r="CI11">
        <v>15.553902000000001</v>
      </c>
      <c r="CJ11">
        <v>6.1346439999999998</v>
      </c>
      <c r="CK11">
        <v>62.207023999999997</v>
      </c>
      <c r="CL11">
        <v>53.482168999999999</v>
      </c>
      <c r="CM11">
        <v>42.813884999999999</v>
      </c>
      <c r="CN11">
        <v>46.131098000000001</v>
      </c>
      <c r="CO11">
        <v>-17.729952000000001</v>
      </c>
      <c r="CP11">
        <v>241.79452499999999</v>
      </c>
      <c r="CQ11">
        <v>63.086542000000001</v>
      </c>
      <c r="CR11">
        <v>51.946826999999999</v>
      </c>
      <c r="CS11">
        <v>43.757494000000001</v>
      </c>
      <c r="CT11">
        <v>-13.464615</v>
      </c>
      <c r="CU11">
        <v>235.941025</v>
      </c>
      <c r="CV11">
        <v>-1.1832180000000001</v>
      </c>
      <c r="CW11">
        <v>-1.1130899999999999</v>
      </c>
      <c r="CX11">
        <v>0.43429499999999999</v>
      </c>
      <c r="CY11">
        <v>-2.6105130000000001</v>
      </c>
      <c r="CZ11">
        <v>-0.53978999999999999</v>
      </c>
      <c r="DA11">
        <v>-9.0086080000000006</v>
      </c>
      <c r="DB11">
        <v>-9.5458259999999999</v>
      </c>
      <c r="DC11">
        <v>2.4338109999999999</v>
      </c>
      <c r="DD11">
        <v>-12.795902999999999</v>
      </c>
      <c r="DE11">
        <v>-1.923905</v>
      </c>
    </row>
    <row r="12" spans="1:109" x14ac:dyDescent="0.25">
      <c r="A12">
        <v>1</v>
      </c>
      <c r="B12" t="s">
        <v>198</v>
      </c>
      <c r="C12">
        <v>5</v>
      </c>
      <c r="D12">
        <v>4</v>
      </c>
      <c r="E12">
        <v>3174.963972</v>
      </c>
      <c r="F12">
        <v>3195.0285640000002</v>
      </c>
      <c r="G12">
        <v>93.452490999999995</v>
      </c>
      <c r="H12">
        <v>2978.376953</v>
      </c>
      <c r="I12">
        <v>3292.008789</v>
      </c>
      <c r="J12">
        <v>310.47375799999998</v>
      </c>
      <c r="K12">
        <v>301.02771000000001</v>
      </c>
      <c r="L12">
        <v>74.637226999999996</v>
      </c>
      <c r="M12">
        <v>173.805328</v>
      </c>
      <c r="N12">
        <v>461.729828</v>
      </c>
      <c r="O12">
        <v>-113.90445099999999</v>
      </c>
      <c r="P12">
        <v>-113.182472</v>
      </c>
      <c r="Q12">
        <v>27.269005</v>
      </c>
      <c r="R12">
        <v>-180.95309399999999</v>
      </c>
      <c r="S12">
        <v>-78.937584000000001</v>
      </c>
      <c r="T12">
        <v>-350.43268999999998</v>
      </c>
      <c r="U12">
        <v>-354.49664300000001</v>
      </c>
      <c r="V12">
        <v>48.682493000000001</v>
      </c>
      <c r="W12">
        <v>-413.88665800000001</v>
      </c>
      <c r="X12">
        <v>-247.57969700000001</v>
      </c>
      <c r="Y12">
        <v>-212.98942299999999</v>
      </c>
      <c r="Z12">
        <v>-213.95529199999999</v>
      </c>
      <c r="AA12">
        <v>32.19473</v>
      </c>
      <c r="AB12">
        <v>-267.100098</v>
      </c>
      <c r="AC12">
        <v>-149.57414199999999</v>
      </c>
      <c r="AD12">
        <v>47.487363000000002</v>
      </c>
      <c r="AE12">
        <v>47.716084000000002</v>
      </c>
      <c r="AF12">
        <v>15.663271</v>
      </c>
      <c r="AG12">
        <v>14.279667999999999</v>
      </c>
      <c r="AH12">
        <v>85.122116000000005</v>
      </c>
      <c r="AI12">
        <v>-47.848759999999999</v>
      </c>
      <c r="AJ12">
        <v>-51.218769000000002</v>
      </c>
      <c r="AK12">
        <v>29.214887000000001</v>
      </c>
      <c r="AL12">
        <v>-94.381386000000006</v>
      </c>
      <c r="AM12">
        <v>-3.2927870000000001</v>
      </c>
      <c r="AN12">
        <v>177.10222099999999</v>
      </c>
      <c r="AO12">
        <v>182.169037</v>
      </c>
      <c r="AP12">
        <v>34.055278000000001</v>
      </c>
      <c r="AQ12">
        <v>104.437996</v>
      </c>
      <c r="AR12">
        <v>242.52621500000001</v>
      </c>
      <c r="AS12">
        <v>132.97555399999999</v>
      </c>
      <c r="AT12">
        <v>129.90432699999999</v>
      </c>
      <c r="AU12">
        <v>19.866903000000001</v>
      </c>
      <c r="AV12">
        <v>97.460976000000002</v>
      </c>
      <c r="AW12">
        <v>168.183762</v>
      </c>
      <c r="AX12">
        <v>26.700205</v>
      </c>
      <c r="AY12">
        <v>27.100643000000002</v>
      </c>
      <c r="AZ12">
        <v>6.8959580000000003</v>
      </c>
      <c r="BA12">
        <v>14.367137</v>
      </c>
      <c r="BB12">
        <v>36.694499999999998</v>
      </c>
      <c r="BC12">
        <v>-100.309887</v>
      </c>
      <c r="BD12">
        <v>-101.633331</v>
      </c>
      <c r="BE12">
        <v>9.0945009999999993</v>
      </c>
      <c r="BF12">
        <v>-122.02301799999999</v>
      </c>
      <c r="BG12">
        <v>-81.804091999999997</v>
      </c>
      <c r="BH12">
        <v>-139.27632600000001</v>
      </c>
      <c r="BI12">
        <v>-138.684967</v>
      </c>
      <c r="BJ12">
        <v>13.243829</v>
      </c>
      <c r="BK12">
        <v>-161.442093</v>
      </c>
      <c r="BL12">
        <v>-119.481308</v>
      </c>
      <c r="BM12">
        <v>34.141115999999997</v>
      </c>
      <c r="BN12">
        <v>34.699542999999998</v>
      </c>
      <c r="BO12">
        <v>8.2805230000000005</v>
      </c>
      <c r="BP12">
        <v>18.029577</v>
      </c>
      <c r="BQ12">
        <v>46.002673999999999</v>
      </c>
      <c r="BR12">
        <v>2.3690280000000001</v>
      </c>
      <c r="BS12">
        <v>2.4956809999999998</v>
      </c>
      <c r="BT12">
        <v>5.4537649999999998</v>
      </c>
      <c r="BU12">
        <v>-8.4144819999999996</v>
      </c>
      <c r="BV12">
        <v>11.211179</v>
      </c>
      <c r="BW12">
        <v>36.625073</v>
      </c>
      <c r="BX12">
        <v>36.868110999999999</v>
      </c>
      <c r="BY12">
        <v>3.0486270000000002</v>
      </c>
      <c r="BZ12">
        <v>29.038474999999998</v>
      </c>
      <c r="CA12">
        <v>43.054073000000002</v>
      </c>
      <c r="CB12">
        <v>2.4570189999999998</v>
      </c>
      <c r="CC12">
        <v>2.1361180000000002</v>
      </c>
      <c r="CD12">
        <v>3.389059</v>
      </c>
      <c r="CE12">
        <v>-4.2522789999999997</v>
      </c>
      <c r="CF12">
        <v>7.0357380000000003</v>
      </c>
      <c r="CG12">
        <v>-21.748487999999998</v>
      </c>
      <c r="CH12">
        <v>-22.470756999999999</v>
      </c>
      <c r="CI12">
        <v>4.959314</v>
      </c>
      <c r="CJ12">
        <v>-31.428272</v>
      </c>
      <c r="CK12">
        <v>-11.457549999999999</v>
      </c>
      <c r="CL12">
        <v>4.2686339999999996</v>
      </c>
      <c r="CM12">
        <v>4.0016119999999997</v>
      </c>
      <c r="CN12">
        <v>1.7218549999999999</v>
      </c>
      <c r="CO12">
        <v>1.199503</v>
      </c>
      <c r="CP12">
        <v>7.3556290000000004</v>
      </c>
      <c r="CQ12">
        <v>-4.6193669999999996</v>
      </c>
      <c r="CR12">
        <v>-4.3113580000000002</v>
      </c>
      <c r="CS12">
        <v>1.690531</v>
      </c>
      <c r="CT12">
        <v>-8.2295619999999996</v>
      </c>
      <c r="CU12">
        <v>-1.359815</v>
      </c>
      <c r="CV12">
        <v>5.1523389999999996</v>
      </c>
      <c r="CW12">
        <v>5.2194149999999997</v>
      </c>
      <c r="CX12">
        <v>0.57421599999999995</v>
      </c>
      <c r="CY12">
        <v>4.1976079999999998</v>
      </c>
      <c r="CZ12">
        <v>6.1489500000000001</v>
      </c>
      <c r="DA12">
        <v>-0.66147999999999996</v>
      </c>
      <c r="DB12">
        <v>-0.67242500000000005</v>
      </c>
      <c r="DC12">
        <v>8.1087999999999993E-2</v>
      </c>
      <c r="DD12">
        <v>-0.81596299999999999</v>
      </c>
      <c r="DE12">
        <v>-0.53798500000000005</v>
      </c>
    </row>
    <row r="13" spans="1:109" x14ac:dyDescent="0.25">
      <c r="A13">
        <v>37</v>
      </c>
      <c r="B13" t="s">
        <v>198</v>
      </c>
      <c r="C13">
        <v>41</v>
      </c>
      <c r="D13">
        <v>4</v>
      </c>
      <c r="E13">
        <v>3273.8328839999999</v>
      </c>
      <c r="F13">
        <v>3257.6118160000001</v>
      </c>
      <c r="G13">
        <v>195.65573800000001</v>
      </c>
      <c r="H13">
        <v>2941.476807</v>
      </c>
      <c r="I13">
        <v>3614.9418949999999</v>
      </c>
      <c r="J13">
        <v>344.08209399999998</v>
      </c>
      <c r="K13">
        <v>319.89437900000001</v>
      </c>
      <c r="L13">
        <v>238.43398300000001</v>
      </c>
      <c r="M13">
        <v>-66.471252000000007</v>
      </c>
      <c r="N13">
        <v>773.65295400000002</v>
      </c>
      <c r="O13">
        <v>47.902785000000002</v>
      </c>
      <c r="P13">
        <v>54.978687000000001</v>
      </c>
      <c r="Q13">
        <v>96.934614999999994</v>
      </c>
      <c r="R13">
        <v>-214.364014</v>
      </c>
      <c r="S13">
        <v>242.11462399999999</v>
      </c>
      <c r="T13">
        <v>-667.75893399999995</v>
      </c>
      <c r="U13">
        <v>-599.98297100000002</v>
      </c>
      <c r="V13">
        <v>216.15921399999999</v>
      </c>
      <c r="W13">
        <v>-1056.1114500000001</v>
      </c>
      <c r="X13">
        <v>-290.27179000000001</v>
      </c>
      <c r="Y13">
        <v>32.283951000000002</v>
      </c>
      <c r="Z13">
        <v>-35.561625999999997</v>
      </c>
      <c r="AA13">
        <v>139.83594199999999</v>
      </c>
      <c r="AB13">
        <v>-263.279968</v>
      </c>
      <c r="AC13">
        <v>259.66192599999999</v>
      </c>
      <c r="AD13">
        <v>27.903535999999999</v>
      </c>
      <c r="AE13">
        <v>33.687945999999997</v>
      </c>
      <c r="AF13">
        <v>66.408078000000003</v>
      </c>
      <c r="AG13">
        <v>-110.787155</v>
      </c>
      <c r="AH13">
        <v>223.55545000000001</v>
      </c>
      <c r="AI13">
        <v>-151.319366</v>
      </c>
      <c r="AJ13">
        <v>-147.26243600000001</v>
      </c>
      <c r="AK13">
        <v>46.556255</v>
      </c>
      <c r="AL13">
        <v>-253.670197</v>
      </c>
      <c r="AM13">
        <v>-38.550133000000002</v>
      </c>
      <c r="AN13">
        <v>-84.188136</v>
      </c>
      <c r="AO13">
        <v>-105.226692</v>
      </c>
      <c r="AP13">
        <v>92.894453999999996</v>
      </c>
      <c r="AQ13">
        <v>-202.79658499999999</v>
      </c>
      <c r="AR13">
        <v>305.97146600000002</v>
      </c>
      <c r="AS13">
        <v>168.52833999999999</v>
      </c>
      <c r="AT13">
        <v>170.34472700000001</v>
      </c>
      <c r="AU13">
        <v>22.400727</v>
      </c>
      <c r="AV13">
        <v>82.433304000000007</v>
      </c>
      <c r="AW13">
        <v>212.95744300000001</v>
      </c>
      <c r="AX13">
        <v>-69.548516000000006</v>
      </c>
      <c r="AY13">
        <v>-67.207374999999999</v>
      </c>
      <c r="AZ13">
        <v>62.370851000000002</v>
      </c>
      <c r="BA13">
        <v>-392.42038000000002</v>
      </c>
      <c r="BB13">
        <v>-9.4535820000000008</v>
      </c>
      <c r="BC13">
        <v>-56.652717000000003</v>
      </c>
      <c r="BD13">
        <v>-61.631931000000002</v>
      </c>
      <c r="BE13">
        <v>30.383904000000001</v>
      </c>
      <c r="BF13">
        <v>-97.139731999999995</v>
      </c>
      <c r="BG13">
        <v>82.915367000000003</v>
      </c>
      <c r="BH13">
        <v>-20.209733</v>
      </c>
      <c r="BI13">
        <v>-22.822309000000001</v>
      </c>
      <c r="BJ13">
        <v>10.811239</v>
      </c>
      <c r="BK13">
        <v>-39.563533999999997</v>
      </c>
      <c r="BL13">
        <v>2.1599400000000002</v>
      </c>
      <c r="BM13">
        <v>-65.071331000000001</v>
      </c>
      <c r="BN13">
        <v>-59.935375000000001</v>
      </c>
      <c r="BO13">
        <v>32.662806000000003</v>
      </c>
      <c r="BP13">
        <v>-138.044983</v>
      </c>
      <c r="BQ13">
        <v>-14.702652</v>
      </c>
      <c r="BR13">
        <v>-45.669651000000002</v>
      </c>
      <c r="BS13">
        <v>-42.605980000000002</v>
      </c>
      <c r="BT13">
        <v>40.169941999999999</v>
      </c>
      <c r="BU13">
        <v>-132.93255600000001</v>
      </c>
      <c r="BV13">
        <v>27.491427999999999</v>
      </c>
      <c r="BW13">
        <v>44.931424</v>
      </c>
      <c r="BX13">
        <v>42.674048999999997</v>
      </c>
      <c r="BY13">
        <v>11.271908</v>
      </c>
      <c r="BZ13">
        <v>31.780853</v>
      </c>
      <c r="CA13">
        <v>101.61293000000001</v>
      </c>
      <c r="CB13">
        <v>25.411836999999998</v>
      </c>
      <c r="CC13">
        <v>22.137644000000002</v>
      </c>
      <c r="CD13">
        <v>14.052633999999999</v>
      </c>
      <c r="CE13">
        <v>-4.4656070000000003</v>
      </c>
      <c r="CF13">
        <v>66.233817999999999</v>
      </c>
      <c r="CG13">
        <v>13.95871</v>
      </c>
      <c r="CH13">
        <v>3.6949529999999999</v>
      </c>
      <c r="CI13">
        <v>36.313716999999997</v>
      </c>
      <c r="CJ13">
        <v>-2.8688609999999999</v>
      </c>
      <c r="CK13">
        <v>205.86087000000001</v>
      </c>
      <c r="CL13">
        <v>47.526614000000002</v>
      </c>
      <c r="CM13">
        <v>47.231655000000003</v>
      </c>
      <c r="CN13">
        <v>14.361414</v>
      </c>
      <c r="CO13">
        <v>21.828581</v>
      </c>
      <c r="CP13">
        <v>78.546775999999994</v>
      </c>
      <c r="CQ13">
        <v>69.861436999999995</v>
      </c>
      <c r="CR13">
        <v>65.361908</v>
      </c>
      <c r="CS13">
        <v>19.749286000000001</v>
      </c>
      <c r="CT13">
        <v>30.554081</v>
      </c>
      <c r="CU13">
        <v>115.584694</v>
      </c>
      <c r="CV13">
        <v>-0.70526299999999997</v>
      </c>
      <c r="CW13">
        <v>-0.70164300000000002</v>
      </c>
      <c r="CX13">
        <v>0.148144</v>
      </c>
      <c r="CY13">
        <v>-1.016832</v>
      </c>
      <c r="CZ13">
        <v>-0.30763299999999999</v>
      </c>
      <c r="DA13">
        <v>-3.3569360000000001</v>
      </c>
      <c r="DB13">
        <v>-3.0553659999999998</v>
      </c>
      <c r="DC13">
        <v>1.53783</v>
      </c>
      <c r="DD13">
        <v>-6.8082989999999999</v>
      </c>
      <c r="DE13">
        <v>-0.62005399999999999</v>
      </c>
    </row>
    <row r="14" spans="1:109" x14ac:dyDescent="0.25">
      <c r="A14">
        <v>38</v>
      </c>
      <c r="B14" t="s">
        <v>198</v>
      </c>
      <c r="C14">
        <v>42</v>
      </c>
      <c r="D14">
        <v>4</v>
      </c>
      <c r="E14">
        <v>3790.7392329999998</v>
      </c>
      <c r="F14">
        <v>3856.7270509999998</v>
      </c>
      <c r="G14">
        <v>162.07987</v>
      </c>
      <c r="H14">
        <v>3481.1459960000002</v>
      </c>
      <c r="I14">
        <v>3949.4277339999999</v>
      </c>
      <c r="J14">
        <v>-197.31897900000001</v>
      </c>
      <c r="K14">
        <v>-227.39308199999999</v>
      </c>
      <c r="L14">
        <v>179.26693299999999</v>
      </c>
      <c r="M14">
        <v>-508.85681199999999</v>
      </c>
      <c r="N14">
        <v>65.215416000000005</v>
      </c>
      <c r="O14">
        <v>-629.68916000000002</v>
      </c>
      <c r="P14">
        <v>-630.42456100000004</v>
      </c>
      <c r="Q14">
        <v>65.148436000000004</v>
      </c>
      <c r="R14">
        <v>-751.67810099999997</v>
      </c>
      <c r="S14">
        <v>-515.17419400000006</v>
      </c>
      <c r="T14">
        <v>-482.05674699999997</v>
      </c>
      <c r="U14">
        <v>-458.73730499999999</v>
      </c>
      <c r="V14">
        <v>145.808346</v>
      </c>
      <c r="W14">
        <v>-693.95001200000002</v>
      </c>
      <c r="X14">
        <v>-171.343536</v>
      </c>
      <c r="Y14">
        <v>-425.78128400000003</v>
      </c>
      <c r="Z14">
        <v>-430.37426799999997</v>
      </c>
      <c r="AA14">
        <v>91.744038000000003</v>
      </c>
      <c r="AB14">
        <v>-626.33252000000005</v>
      </c>
      <c r="AC14">
        <v>-284.91037</v>
      </c>
      <c r="AD14">
        <v>149.055522</v>
      </c>
      <c r="AE14">
        <v>133.41769400000001</v>
      </c>
      <c r="AF14">
        <v>47.808377999999998</v>
      </c>
      <c r="AG14">
        <v>83.027252000000004</v>
      </c>
      <c r="AH14">
        <v>220.276398</v>
      </c>
      <c r="AI14">
        <v>-19.472542000000001</v>
      </c>
      <c r="AJ14">
        <v>-3.4582830000000002</v>
      </c>
      <c r="AK14">
        <v>37.914361999999997</v>
      </c>
      <c r="AL14">
        <v>-85.071303999999998</v>
      </c>
      <c r="AM14">
        <v>26.734081</v>
      </c>
      <c r="AN14">
        <v>-0.77643399999999996</v>
      </c>
      <c r="AO14">
        <v>-27.735728999999999</v>
      </c>
      <c r="AP14">
        <v>98.578913</v>
      </c>
      <c r="AQ14">
        <v>-149.68490600000001</v>
      </c>
      <c r="AR14">
        <v>163.01019299999999</v>
      </c>
      <c r="AS14">
        <v>163.401419</v>
      </c>
      <c r="AT14">
        <v>163.27522300000001</v>
      </c>
      <c r="AU14">
        <v>15.543602999999999</v>
      </c>
      <c r="AV14">
        <v>140.142044</v>
      </c>
      <c r="AW14">
        <v>181.47079500000001</v>
      </c>
      <c r="AX14">
        <v>-42.291328</v>
      </c>
      <c r="AY14">
        <v>-12.453360999999999</v>
      </c>
      <c r="AZ14">
        <v>100.05335700000001</v>
      </c>
      <c r="BA14">
        <v>-215.25784300000001</v>
      </c>
      <c r="BB14">
        <v>95.402816999999999</v>
      </c>
      <c r="BC14">
        <v>-89.89188</v>
      </c>
      <c r="BD14">
        <v>-96.417289999999994</v>
      </c>
      <c r="BE14">
        <v>46.940541000000003</v>
      </c>
      <c r="BF14">
        <v>-155.891434</v>
      </c>
      <c r="BG14">
        <v>-7.370539</v>
      </c>
      <c r="BH14">
        <v>-3.0411510000000002</v>
      </c>
      <c r="BI14">
        <v>-2.5355669999999999</v>
      </c>
      <c r="BJ14">
        <v>3.6993360000000002</v>
      </c>
      <c r="BK14">
        <v>-7.5946350000000002</v>
      </c>
      <c r="BL14">
        <v>4.0704000000000002</v>
      </c>
      <c r="BM14">
        <v>-33.277707999999997</v>
      </c>
      <c r="BN14">
        <v>-35.888579999999997</v>
      </c>
      <c r="BO14">
        <v>11.212809</v>
      </c>
      <c r="BP14">
        <v>-47.968944999999998</v>
      </c>
      <c r="BQ14">
        <v>-14.177398999999999</v>
      </c>
      <c r="BR14">
        <v>32.663114999999998</v>
      </c>
      <c r="BS14">
        <v>27.031054999999999</v>
      </c>
      <c r="BT14">
        <v>18.339115</v>
      </c>
      <c r="BU14">
        <v>10.550018</v>
      </c>
      <c r="BV14">
        <v>70.450248999999999</v>
      </c>
      <c r="BW14">
        <v>38.666226999999999</v>
      </c>
      <c r="BX14">
        <v>34.770865999999998</v>
      </c>
      <c r="BY14">
        <v>16.622769000000002</v>
      </c>
      <c r="BZ14">
        <v>15.858431</v>
      </c>
      <c r="CA14">
        <v>67.199309999999997</v>
      </c>
      <c r="CB14">
        <v>15.257679</v>
      </c>
      <c r="CC14">
        <v>11.517262000000001</v>
      </c>
      <c r="CD14">
        <v>6.8401509999999996</v>
      </c>
      <c r="CE14">
        <v>6.0847129999999998</v>
      </c>
      <c r="CF14">
        <v>25.340161999999999</v>
      </c>
      <c r="CG14">
        <v>7.6982759999999999</v>
      </c>
      <c r="CH14">
        <v>-4.0837529999999997</v>
      </c>
      <c r="CI14">
        <v>51.969411999999998</v>
      </c>
      <c r="CJ14">
        <v>-68.431899999999999</v>
      </c>
      <c r="CK14">
        <v>98.109572999999997</v>
      </c>
      <c r="CL14">
        <v>31.326089</v>
      </c>
      <c r="CM14">
        <v>31.737144000000001</v>
      </c>
      <c r="CN14">
        <v>4.1205590000000001</v>
      </c>
      <c r="CO14">
        <v>22.027965999999999</v>
      </c>
      <c r="CP14">
        <v>36.611801</v>
      </c>
      <c r="CQ14">
        <v>25.999925999999999</v>
      </c>
      <c r="CR14">
        <v>26.382717</v>
      </c>
      <c r="CS14">
        <v>9.1887650000000001</v>
      </c>
      <c r="CT14">
        <v>12.022807</v>
      </c>
      <c r="CU14">
        <v>42.682963999999998</v>
      </c>
      <c r="CV14">
        <v>0.36364299999999999</v>
      </c>
      <c r="CW14">
        <v>0.38406800000000002</v>
      </c>
      <c r="CX14">
        <v>8.8762999999999995E-2</v>
      </c>
      <c r="CY14">
        <v>0.16109200000000001</v>
      </c>
      <c r="CZ14">
        <v>0.45855600000000002</v>
      </c>
      <c r="DA14">
        <v>-0.366643</v>
      </c>
      <c r="DB14">
        <v>-0.54467500000000002</v>
      </c>
      <c r="DC14">
        <v>0.76400599999999996</v>
      </c>
      <c r="DD14">
        <v>-1.2366539999999999</v>
      </c>
      <c r="DE14">
        <v>1.0779240000000001</v>
      </c>
    </row>
    <row r="15" spans="1:109" x14ac:dyDescent="0.25">
      <c r="A15">
        <v>45</v>
      </c>
      <c r="B15" t="s">
        <v>198</v>
      </c>
      <c r="C15">
        <v>49</v>
      </c>
      <c r="D15">
        <v>4</v>
      </c>
      <c r="E15">
        <v>3686.2679440000002</v>
      </c>
      <c r="F15">
        <v>3581.6821289999998</v>
      </c>
      <c r="G15">
        <v>251.89325600000001</v>
      </c>
      <c r="H15">
        <v>3379.7954100000002</v>
      </c>
      <c r="I15">
        <v>4130.6166990000002</v>
      </c>
      <c r="J15">
        <v>-189.80229199999999</v>
      </c>
      <c r="K15">
        <v>-172.277649</v>
      </c>
      <c r="L15">
        <v>155.164885</v>
      </c>
      <c r="M15">
        <v>-447.31329299999999</v>
      </c>
      <c r="N15">
        <v>45.169429999999998</v>
      </c>
      <c r="O15">
        <v>-529.94755599999996</v>
      </c>
      <c r="P15">
        <v>-534.05419900000004</v>
      </c>
      <c r="Q15">
        <v>110.358559</v>
      </c>
      <c r="R15">
        <v>-687.05181900000002</v>
      </c>
      <c r="S15">
        <v>-392.80389400000001</v>
      </c>
      <c r="T15">
        <v>-400.02619199999998</v>
      </c>
      <c r="U15">
        <v>-331.60766599999999</v>
      </c>
      <c r="V15">
        <v>139.94893999999999</v>
      </c>
      <c r="W15">
        <v>-658.87390100000005</v>
      </c>
      <c r="X15">
        <v>-284.90463299999999</v>
      </c>
      <c r="Y15">
        <v>-259.807028</v>
      </c>
      <c r="Z15">
        <v>-260.72729500000003</v>
      </c>
      <c r="AA15">
        <v>47.136194000000003</v>
      </c>
      <c r="AB15">
        <v>-325.38403299999999</v>
      </c>
      <c r="AC15">
        <v>-187.635773</v>
      </c>
      <c r="AD15">
        <v>125.42285</v>
      </c>
      <c r="AE15">
        <v>153.14750699999999</v>
      </c>
      <c r="AF15">
        <v>71.459198000000001</v>
      </c>
      <c r="AG15">
        <v>10.065718</v>
      </c>
      <c r="AH15">
        <v>217.12922699999999</v>
      </c>
      <c r="AI15">
        <v>-245.641572</v>
      </c>
      <c r="AJ15">
        <v>-204.43151900000001</v>
      </c>
      <c r="AK15">
        <v>102.815309</v>
      </c>
      <c r="AL15">
        <v>-420.384186</v>
      </c>
      <c r="AM15">
        <v>-126.86739300000001</v>
      </c>
      <c r="AN15">
        <v>-117.25565</v>
      </c>
      <c r="AO15">
        <v>-25.06683</v>
      </c>
      <c r="AP15">
        <v>154.26074</v>
      </c>
      <c r="AQ15">
        <v>-402.48580900000002</v>
      </c>
      <c r="AR15">
        <v>28.582031000000001</v>
      </c>
      <c r="AS15">
        <v>160.29960700000001</v>
      </c>
      <c r="AT15">
        <v>149.68514999999999</v>
      </c>
      <c r="AU15">
        <v>33.178637000000002</v>
      </c>
      <c r="AV15">
        <v>119.851601</v>
      </c>
      <c r="AW15">
        <v>218.48213200000001</v>
      </c>
      <c r="AX15">
        <v>-46.989865000000002</v>
      </c>
      <c r="AY15">
        <v>-29.218004000000001</v>
      </c>
      <c r="AZ15">
        <v>41.457279999999997</v>
      </c>
      <c r="BA15">
        <v>-116.682213</v>
      </c>
      <c r="BB15">
        <v>-10.016284000000001</v>
      </c>
      <c r="BC15">
        <v>-81.964586999999995</v>
      </c>
      <c r="BD15">
        <v>-89.854645000000005</v>
      </c>
      <c r="BE15">
        <v>16.557178</v>
      </c>
      <c r="BF15">
        <v>-98.723343</v>
      </c>
      <c r="BG15">
        <v>-55.616058000000002</v>
      </c>
      <c r="BH15">
        <v>-13.882073999999999</v>
      </c>
      <c r="BI15">
        <v>-13.327133</v>
      </c>
      <c r="BJ15">
        <v>7.6210950000000004</v>
      </c>
      <c r="BK15">
        <v>-30.952048999999999</v>
      </c>
      <c r="BL15">
        <v>-6.4018240000000004</v>
      </c>
      <c r="BM15">
        <v>-34.528241000000001</v>
      </c>
      <c r="BN15">
        <v>-32.567870999999997</v>
      </c>
      <c r="BO15">
        <v>17.975369000000001</v>
      </c>
      <c r="BP15">
        <v>-76.731071</v>
      </c>
      <c r="BQ15">
        <v>-14.687293</v>
      </c>
      <c r="BR15">
        <v>-79.518090999999998</v>
      </c>
      <c r="BS15">
        <v>-69.332015999999996</v>
      </c>
      <c r="BT15">
        <v>37.595087999999997</v>
      </c>
      <c r="BU15">
        <v>-162.268372</v>
      </c>
      <c r="BV15">
        <v>-34.283969999999997</v>
      </c>
      <c r="BW15">
        <v>30.914289</v>
      </c>
      <c r="BX15">
        <v>30.487712999999999</v>
      </c>
      <c r="BY15">
        <v>2.3194919999999999</v>
      </c>
      <c r="BZ15">
        <v>27.788558999999999</v>
      </c>
      <c r="CA15">
        <v>34.606681999999999</v>
      </c>
      <c r="CB15">
        <v>22.090654000000001</v>
      </c>
      <c r="CC15">
        <v>19.420776</v>
      </c>
      <c r="CD15">
        <v>7.053617</v>
      </c>
      <c r="CE15">
        <v>14.878365000000001</v>
      </c>
      <c r="CF15">
        <v>33.931621999999997</v>
      </c>
      <c r="CG15">
        <v>13.565034000000001</v>
      </c>
      <c r="CH15">
        <v>2.0565259999999999</v>
      </c>
      <c r="CI15">
        <v>18.729699</v>
      </c>
      <c r="CJ15">
        <v>-1.234629</v>
      </c>
      <c r="CK15">
        <v>53.187781999999999</v>
      </c>
      <c r="CL15">
        <v>-3.9273370000000001</v>
      </c>
      <c r="CM15">
        <v>-1.3114189999999999</v>
      </c>
      <c r="CN15">
        <v>4.3921130000000002</v>
      </c>
      <c r="CO15">
        <v>-12.652773</v>
      </c>
      <c r="CP15">
        <v>-0.52593199999999996</v>
      </c>
      <c r="CQ15">
        <v>-3.3093119999999998</v>
      </c>
      <c r="CR15">
        <v>-5.2836679999999996</v>
      </c>
      <c r="CS15">
        <v>3.1214729999999999</v>
      </c>
      <c r="CT15">
        <v>-6.5130119999999998</v>
      </c>
      <c r="CU15">
        <v>1.297336</v>
      </c>
      <c r="CV15">
        <v>-0.130769</v>
      </c>
      <c r="CW15">
        <v>-1.7141E-2</v>
      </c>
      <c r="CX15">
        <v>0.33909299999999998</v>
      </c>
      <c r="CY15">
        <v>-0.82757199999999997</v>
      </c>
      <c r="CZ15">
        <v>0.28186699999999998</v>
      </c>
      <c r="DA15">
        <v>-4.177346</v>
      </c>
      <c r="DB15">
        <v>-3.6603859999999999</v>
      </c>
      <c r="DC15">
        <v>1.552918</v>
      </c>
      <c r="DD15">
        <v>-7.4828169999999998</v>
      </c>
      <c r="DE15">
        <v>-2.3096079999999999</v>
      </c>
    </row>
    <row r="16" spans="1:109" x14ac:dyDescent="0.25">
      <c r="A16">
        <v>46</v>
      </c>
      <c r="B16" t="s">
        <v>198</v>
      </c>
      <c r="C16">
        <v>50</v>
      </c>
      <c r="D16">
        <v>4</v>
      </c>
      <c r="E16">
        <v>4046.9509779999998</v>
      </c>
      <c r="F16">
        <v>4011.7897950000001</v>
      </c>
      <c r="G16">
        <v>261.39292499999999</v>
      </c>
      <c r="H16">
        <v>3406.9221189999998</v>
      </c>
      <c r="I16">
        <v>4754.736328</v>
      </c>
      <c r="J16">
        <v>50.553432999999998</v>
      </c>
      <c r="K16">
        <v>65.045203999999998</v>
      </c>
      <c r="L16">
        <v>229.29858100000001</v>
      </c>
      <c r="M16">
        <v>-379.30355800000001</v>
      </c>
      <c r="N16">
        <v>571.17309599999999</v>
      </c>
      <c r="O16">
        <v>-447.941059</v>
      </c>
      <c r="P16">
        <v>-401.96768200000002</v>
      </c>
      <c r="Q16">
        <v>166.49678399999999</v>
      </c>
      <c r="R16">
        <v>-848.30505400000004</v>
      </c>
      <c r="S16">
        <v>-237.85749799999999</v>
      </c>
      <c r="T16">
        <v>-766.04385200000002</v>
      </c>
      <c r="U16">
        <v>-754.34228499999995</v>
      </c>
      <c r="V16">
        <v>152.78563800000001</v>
      </c>
      <c r="W16">
        <v>-1191.376587</v>
      </c>
      <c r="X16">
        <v>-476.75021400000003</v>
      </c>
      <c r="Y16">
        <v>-200.41454899999999</v>
      </c>
      <c r="Z16">
        <v>-171.082977</v>
      </c>
      <c r="AA16">
        <v>115.420731</v>
      </c>
      <c r="AB16">
        <v>-471.14648399999999</v>
      </c>
      <c r="AC16">
        <v>4.4261210000000002</v>
      </c>
      <c r="AD16">
        <v>147.08651</v>
      </c>
      <c r="AE16">
        <v>146.76254299999999</v>
      </c>
      <c r="AF16">
        <v>28.992740000000001</v>
      </c>
      <c r="AG16">
        <v>83.30677</v>
      </c>
      <c r="AH16">
        <v>202.155396</v>
      </c>
      <c r="AI16">
        <v>-158.90562600000001</v>
      </c>
      <c r="AJ16">
        <v>-161.557312</v>
      </c>
      <c r="AK16">
        <v>63.671201000000003</v>
      </c>
      <c r="AL16">
        <v>-333.60952800000001</v>
      </c>
      <c r="AM16">
        <v>-34.474379999999996</v>
      </c>
      <c r="AN16">
        <v>-75.775272999999999</v>
      </c>
      <c r="AO16">
        <v>-77.063582999999994</v>
      </c>
      <c r="AP16">
        <v>37.145330000000001</v>
      </c>
      <c r="AQ16">
        <v>-156.07905600000001</v>
      </c>
      <c r="AR16">
        <v>-1.4159619999999999</v>
      </c>
      <c r="AS16">
        <v>184.352125</v>
      </c>
      <c r="AT16">
        <v>190.11695900000001</v>
      </c>
      <c r="AU16">
        <v>18.353345999999998</v>
      </c>
      <c r="AV16">
        <v>140.86792</v>
      </c>
      <c r="AW16">
        <v>217.39857499999999</v>
      </c>
      <c r="AX16">
        <v>-52.085222000000002</v>
      </c>
      <c r="AY16">
        <v>-52.604221000000003</v>
      </c>
      <c r="AZ16">
        <v>14.17862</v>
      </c>
      <c r="BA16">
        <v>-76.140441999999993</v>
      </c>
      <c r="BB16">
        <v>-25.552536</v>
      </c>
      <c r="BC16">
        <v>-88.437697</v>
      </c>
      <c r="BD16">
        <v>-89.640045000000001</v>
      </c>
      <c r="BE16">
        <v>11.069945000000001</v>
      </c>
      <c r="BF16">
        <v>-111.72344200000001</v>
      </c>
      <c r="BG16">
        <v>-69.443329000000006</v>
      </c>
      <c r="BH16">
        <v>-4.0599160000000003</v>
      </c>
      <c r="BI16">
        <v>-5.6446949999999996</v>
      </c>
      <c r="BJ16">
        <v>4.1608720000000003</v>
      </c>
      <c r="BK16">
        <v>-9.5728340000000003</v>
      </c>
      <c r="BL16">
        <v>5.9911979999999998</v>
      </c>
      <c r="BM16">
        <v>16.134262</v>
      </c>
      <c r="BN16">
        <v>19.037685</v>
      </c>
      <c r="BO16">
        <v>16.940769</v>
      </c>
      <c r="BP16">
        <v>-22.117788000000001</v>
      </c>
      <c r="BQ16">
        <v>59.098339000000003</v>
      </c>
      <c r="BR16">
        <v>5.4377399999999998</v>
      </c>
      <c r="BS16">
        <v>4.2765899999999997</v>
      </c>
      <c r="BT16">
        <v>4.9240469999999998</v>
      </c>
      <c r="BU16">
        <v>-2.665235</v>
      </c>
      <c r="BV16">
        <v>16.428328</v>
      </c>
      <c r="BW16">
        <v>45.397199000000001</v>
      </c>
      <c r="BX16">
        <v>46.022339000000002</v>
      </c>
      <c r="BY16">
        <v>4.2600829999999998</v>
      </c>
      <c r="BZ16">
        <v>34.717396000000001</v>
      </c>
      <c r="CA16">
        <v>52.156272999999999</v>
      </c>
      <c r="CB16">
        <v>20.806863</v>
      </c>
      <c r="CC16">
        <v>19.80414</v>
      </c>
      <c r="CD16">
        <v>5.0162279999999999</v>
      </c>
      <c r="CE16">
        <v>12.488813</v>
      </c>
      <c r="CF16">
        <v>32.611908</v>
      </c>
      <c r="CG16">
        <v>-4.6448119999999999</v>
      </c>
      <c r="CH16">
        <v>-4.2790080000000001</v>
      </c>
      <c r="CI16">
        <v>2.308271</v>
      </c>
      <c r="CJ16">
        <v>-9.8493860000000009</v>
      </c>
      <c r="CK16">
        <v>0.94813400000000003</v>
      </c>
      <c r="CL16">
        <v>-1.774878</v>
      </c>
      <c r="CM16">
        <v>-2.0522680000000002</v>
      </c>
      <c r="CN16">
        <v>2.9790410000000001</v>
      </c>
      <c r="CO16">
        <v>-8.1315039999999996</v>
      </c>
      <c r="CP16">
        <v>3.8243019999999999</v>
      </c>
      <c r="CQ16">
        <v>7.891114</v>
      </c>
      <c r="CR16">
        <v>8.6770680000000002</v>
      </c>
      <c r="CS16">
        <v>3.7087189999999999</v>
      </c>
      <c r="CT16">
        <v>-1.07785</v>
      </c>
      <c r="CU16">
        <v>14.342205999999999</v>
      </c>
      <c r="CV16">
        <v>-0.41459499999999999</v>
      </c>
      <c r="CW16">
        <v>-0.486624</v>
      </c>
      <c r="CX16">
        <v>0.379886</v>
      </c>
      <c r="CY16">
        <v>-1.2058059999999999</v>
      </c>
      <c r="CZ16">
        <v>0.508745</v>
      </c>
      <c r="DA16">
        <v>-1.1082559999999999</v>
      </c>
      <c r="DB16">
        <v>-1.097019</v>
      </c>
      <c r="DC16">
        <v>0.239563</v>
      </c>
      <c r="DD16">
        <v>-1.828138</v>
      </c>
      <c r="DE16">
        <v>-0.67345999999999995</v>
      </c>
    </row>
    <row r="17" spans="1:109" x14ac:dyDescent="0.25">
      <c r="A17">
        <v>10</v>
      </c>
      <c r="B17" t="s">
        <v>198</v>
      </c>
      <c r="C17">
        <v>14</v>
      </c>
      <c r="D17">
        <v>5</v>
      </c>
      <c r="E17">
        <v>3521.4676509999999</v>
      </c>
      <c r="F17">
        <v>3530.820068</v>
      </c>
      <c r="G17">
        <v>270.85231399999998</v>
      </c>
      <c r="H17">
        <v>3110.9633789999998</v>
      </c>
      <c r="I17">
        <v>3992.4704590000001</v>
      </c>
      <c r="J17">
        <v>72.702213</v>
      </c>
      <c r="K17">
        <v>81.728386</v>
      </c>
      <c r="L17">
        <v>130.96386000000001</v>
      </c>
      <c r="M17">
        <v>-188.00608800000001</v>
      </c>
      <c r="N17">
        <v>209.04972799999999</v>
      </c>
      <c r="O17">
        <v>-487.15319299999999</v>
      </c>
      <c r="P17">
        <v>-433.63604700000002</v>
      </c>
      <c r="Q17">
        <v>176.205063</v>
      </c>
      <c r="R17">
        <v>-859.988831</v>
      </c>
      <c r="S17">
        <v>-312.877747</v>
      </c>
      <c r="T17">
        <v>-719.95686799999999</v>
      </c>
      <c r="U17">
        <v>-746.67645300000004</v>
      </c>
      <c r="V17">
        <v>87.911610999999994</v>
      </c>
      <c r="W17">
        <v>-821.672729</v>
      </c>
      <c r="X17">
        <v>-580.392517</v>
      </c>
      <c r="Y17">
        <v>-88.485878</v>
      </c>
      <c r="Z17">
        <v>-82.936995999999994</v>
      </c>
      <c r="AA17">
        <v>43.885027999999998</v>
      </c>
      <c r="AB17">
        <v>-164.64421100000001</v>
      </c>
      <c r="AC17">
        <v>-24.498073999999999</v>
      </c>
      <c r="AD17">
        <v>-120.515416</v>
      </c>
      <c r="AE17">
        <v>-157.92860400000001</v>
      </c>
      <c r="AF17">
        <v>106.932019</v>
      </c>
      <c r="AG17">
        <v>-219.647583</v>
      </c>
      <c r="AH17">
        <v>88.996291999999997</v>
      </c>
      <c r="AI17">
        <v>-48.453254999999999</v>
      </c>
      <c r="AJ17">
        <v>-67.165451000000004</v>
      </c>
      <c r="AK17">
        <v>56.835886000000002</v>
      </c>
      <c r="AL17">
        <v>-94.196060000000003</v>
      </c>
      <c r="AM17">
        <v>74.546181000000004</v>
      </c>
      <c r="AN17">
        <v>208.402953</v>
      </c>
      <c r="AO17">
        <v>226.532104</v>
      </c>
      <c r="AP17">
        <v>64.434926000000004</v>
      </c>
      <c r="AQ17">
        <v>71.676642999999999</v>
      </c>
      <c r="AR17">
        <v>270.607574</v>
      </c>
      <c r="AS17">
        <v>86.240634</v>
      </c>
      <c r="AT17">
        <v>87.067229999999995</v>
      </c>
      <c r="AU17">
        <v>10.873898000000001</v>
      </c>
      <c r="AV17">
        <v>70.517357000000004</v>
      </c>
      <c r="AW17">
        <v>103.633133</v>
      </c>
      <c r="AX17">
        <v>-49.880034999999999</v>
      </c>
      <c r="AY17">
        <v>-57.452720999999997</v>
      </c>
      <c r="AZ17">
        <v>16.359432999999999</v>
      </c>
      <c r="BA17">
        <v>-71.012016000000003</v>
      </c>
      <c r="BB17">
        <v>-26.286127</v>
      </c>
      <c r="BC17">
        <v>-79.154173999999998</v>
      </c>
      <c r="BD17">
        <v>-79.673552999999998</v>
      </c>
      <c r="BE17">
        <v>9.0534160000000004</v>
      </c>
      <c r="BF17">
        <v>-93.784972999999994</v>
      </c>
      <c r="BG17">
        <v>-65.406464</v>
      </c>
      <c r="BH17">
        <v>67.752290000000002</v>
      </c>
      <c r="BI17">
        <v>77.588402000000002</v>
      </c>
      <c r="BJ17">
        <v>25.245372</v>
      </c>
      <c r="BK17">
        <v>19.978037</v>
      </c>
      <c r="BL17">
        <v>92.434082000000004</v>
      </c>
      <c r="BM17">
        <v>7.1532109999999998</v>
      </c>
      <c r="BN17">
        <v>10.402431</v>
      </c>
      <c r="BO17">
        <v>20.127804000000001</v>
      </c>
      <c r="BP17">
        <v>-20.257121999999999</v>
      </c>
      <c r="BQ17">
        <v>29.097985999999999</v>
      </c>
      <c r="BR17">
        <v>3.2385660000000001</v>
      </c>
      <c r="BS17">
        <v>2.5167280000000001</v>
      </c>
      <c r="BT17">
        <v>13.016669</v>
      </c>
      <c r="BU17">
        <v>-14.006812</v>
      </c>
      <c r="BV17">
        <v>22.597483</v>
      </c>
      <c r="BW17">
        <v>-338.404785</v>
      </c>
      <c r="BX17">
        <v>-335.043182</v>
      </c>
      <c r="BY17">
        <v>21.347562</v>
      </c>
      <c r="BZ17">
        <v>-367.764343</v>
      </c>
      <c r="CA17">
        <v>-312.31860399999999</v>
      </c>
      <c r="CB17">
        <v>-23.165296999999999</v>
      </c>
      <c r="CC17">
        <v>-25.254532000000001</v>
      </c>
      <c r="CD17">
        <v>6.2938559999999999</v>
      </c>
      <c r="CE17">
        <v>-29.52636</v>
      </c>
      <c r="CF17">
        <v>-13.196434999999999</v>
      </c>
      <c r="CG17">
        <v>55.877566999999999</v>
      </c>
      <c r="CH17">
        <v>54.595039</v>
      </c>
      <c r="CI17">
        <v>4.8002140000000004</v>
      </c>
      <c r="CJ17">
        <v>48.649707999999997</v>
      </c>
      <c r="CK17">
        <v>62.504204000000001</v>
      </c>
      <c r="CL17">
        <v>-19.496649000000001</v>
      </c>
      <c r="CM17">
        <v>-20.075604999999999</v>
      </c>
      <c r="CN17">
        <v>3.6100500000000002</v>
      </c>
      <c r="CO17">
        <v>-23.509159</v>
      </c>
      <c r="CP17">
        <v>-12.119748</v>
      </c>
      <c r="CQ17">
        <v>21.174385000000001</v>
      </c>
      <c r="CR17">
        <v>25.000744000000001</v>
      </c>
      <c r="CS17">
        <v>8.8086719999999996</v>
      </c>
      <c r="CT17">
        <v>2.6260430000000001</v>
      </c>
      <c r="CU17">
        <v>28.055931000000001</v>
      </c>
      <c r="CV17">
        <v>4.1556000000000003E-2</v>
      </c>
      <c r="CW17">
        <v>-8.1975000000000006E-2</v>
      </c>
      <c r="CX17">
        <v>0.352385</v>
      </c>
      <c r="CY17">
        <v>-0.21523700000000001</v>
      </c>
      <c r="CZ17">
        <v>0.82055</v>
      </c>
      <c r="DA17">
        <v>-0.606904</v>
      </c>
      <c r="DB17">
        <v>-0.63812899999999995</v>
      </c>
      <c r="DC17">
        <v>0.203017</v>
      </c>
      <c r="DD17">
        <v>-0.83097299999999996</v>
      </c>
      <c r="DE17">
        <v>-0.23852599999999999</v>
      </c>
    </row>
    <row r="18" spans="1:109" x14ac:dyDescent="0.25">
      <c r="A18">
        <v>20</v>
      </c>
      <c r="B18" t="s">
        <v>198</v>
      </c>
      <c r="C18">
        <v>24</v>
      </c>
      <c r="D18">
        <v>5</v>
      </c>
      <c r="E18">
        <v>3238.1566160000002</v>
      </c>
      <c r="F18">
        <v>3260.6206050000001</v>
      </c>
      <c r="G18">
        <v>192.06070800000001</v>
      </c>
      <c r="H18">
        <v>2888.6816410000001</v>
      </c>
      <c r="I18">
        <v>3562.110596</v>
      </c>
      <c r="J18">
        <v>78.169278000000006</v>
      </c>
      <c r="K18">
        <v>93.581290999999993</v>
      </c>
      <c r="L18">
        <v>92.178085999999993</v>
      </c>
      <c r="M18">
        <v>-96.250152999999997</v>
      </c>
      <c r="N18">
        <v>223.429642</v>
      </c>
      <c r="O18">
        <v>-49.748857000000001</v>
      </c>
      <c r="P18">
        <v>-87.482703999999998</v>
      </c>
      <c r="Q18">
        <v>116.895394</v>
      </c>
      <c r="R18">
        <v>-198.41369599999999</v>
      </c>
      <c r="S18">
        <v>179.26466400000001</v>
      </c>
      <c r="T18">
        <v>-687.65208800000005</v>
      </c>
      <c r="U18">
        <v>-716.17321800000002</v>
      </c>
      <c r="V18">
        <v>109.898278</v>
      </c>
      <c r="W18">
        <v>-856.38830600000006</v>
      </c>
      <c r="X18">
        <v>-497.36038200000002</v>
      </c>
      <c r="Y18">
        <v>48.731251999999998</v>
      </c>
      <c r="Z18">
        <v>53.106552000000001</v>
      </c>
      <c r="AA18">
        <v>29.718800000000002</v>
      </c>
      <c r="AB18">
        <v>-12.276209</v>
      </c>
      <c r="AC18">
        <v>95.941353000000007</v>
      </c>
      <c r="AD18">
        <v>34.384374000000001</v>
      </c>
      <c r="AE18">
        <v>-0.401615</v>
      </c>
      <c r="AF18">
        <v>78.816635000000005</v>
      </c>
      <c r="AG18">
        <v>-47.336928999999998</v>
      </c>
      <c r="AH18">
        <v>171.338257</v>
      </c>
      <c r="AI18">
        <v>-105.500895</v>
      </c>
      <c r="AJ18">
        <v>-114.58844000000001</v>
      </c>
      <c r="AK18">
        <v>39.749887000000001</v>
      </c>
      <c r="AL18">
        <v>-151.09773300000001</v>
      </c>
      <c r="AM18">
        <v>-26.109133</v>
      </c>
      <c r="AN18">
        <v>-4.3425880000000001</v>
      </c>
      <c r="AO18">
        <v>-50.641585999999997</v>
      </c>
      <c r="AP18">
        <v>87.294331</v>
      </c>
      <c r="AQ18">
        <v>-84.984382999999994</v>
      </c>
      <c r="AR18">
        <v>161.084991</v>
      </c>
      <c r="AS18">
        <v>96.336386000000005</v>
      </c>
      <c r="AT18">
        <v>101.743729</v>
      </c>
      <c r="AU18">
        <v>26.664206</v>
      </c>
      <c r="AV18">
        <v>48.641852999999998</v>
      </c>
      <c r="AW18">
        <v>135.147873</v>
      </c>
      <c r="AX18">
        <v>-54.619062999999997</v>
      </c>
      <c r="AY18">
        <v>-61.520538000000002</v>
      </c>
      <c r="AZ18">
        <v>26.549167000000001</v>
      </c>
      <c r="BA18">
        <v>-91.401161000000002</v>
      </c>
      <c r="BB18">
        <v>-12.432103</v>
      </c>
      <c r="BC18">
        <v>-59.586584999999999</v>
      </c>
      <c r="BD18">
        <v>-53.827629000000002</v>
      </c>
      <c r="BE18">
        <v>25.338087000000002</v>
      </c>
      <c r="BF18">
        <v>-114.54360200000001</v>
      </c>
      <c r="BG18">
        <v>-31.005023999999999</v>
      </c>
      <c r="BH18">
        <v>-7.5230269999999999</v>
      </c>
      <c r="BI18">
        <v>-2.185343</v>
      </c>
      <c r="BJ18">
        <v>13.238104999999999</v>
      </c>
      <c r="BK18">
        <v>-26.727884</v>
      </c>
      <c r="BL18">
        <v>8.3946799999999993</v>
      </c>
      <c r="BM18">
        <v>-38.656871000000002</v>
      </c>
      <c r="BN18">
        <v>-36.048645</v>
      </c>
      <c r="BO18">
        <v>18.466951999999999</v>
      </c>
      <c r="BP18">
        <v>-75.776031000000003</v>
      </c>
      <c r="BQ18">
        <v>-14.334377</v>
      </c>
      <c r="BR18">
        <v>29.071439999999999</v>
      </c>
      <c r="BS18">
        <v>31.110989</v>
      </c>
      <c r="BT18">
        <v>16.759198999999999</v>
      </c>
      <c r="BU18">
        <v>0.83817900000000001</v>
      </c>
      <c r="BV18">
        <v>57.037224000000002</v>
      </c>
      <c r="BW18">
        <v>-316.33051699999999</v>
      </c>
      <c r="BX18">
        <v>-315.00997899999999</v>
      </c>
      <c r="BY18">
        <v>32.096254999999999</v>
      </c>
      <c r="BZ18">
        <v>-372.66763300000002</v>
      </c>
      <c r="CA18">
        <v>-272.80584700000003</v>
      </c>
      <c r="CB18">
        <v>-11.445532999999999</v>
      </c>
      <c r="CC18">
        <v>-11.484413</v>
      </c>
      <c r="CD18">
        <v>4.2522180000000001</v>
      </c>
      <c r="CE18">
        <v>-17.538761000000001</v>
      </c>
      <c r="CF18">
        <v>-5.6402000000000001</v>
      </c>
      <c r="CG18">
        <v>66.142854999999997</v>
      </c>
      <c r="CH18">
        <v>65.882996000000006</v>
      </c>
      <c r="CI18">
        <v>10.486829</v>
      </c>
      <c r="CJ18">
        <v>48.742966000000003</v>
      </c>
      <c r="CK18">
        <v>81.980438000000007</v>
      </c>
      <c r="CL18">
        <v>-24.098856999999999</v>
      </c>
      <c r="CM18">
        <v>-24.625771</v>
      </c>
      <c r="CN18">
        <v>3.7596129999999999</v>
      </c>
      <c r="CO18">
        <v>-29.075901000000002</v>
      </c>
      <c r="CP18">
        <v>-18.277666</v>
      </c>
      <c r="CQ18">
        <v>3.7770450000000002</v>
      </c>
      <c r="CR18">
        <v>5.5887019999999996</v>
      </c>
      <c r="CS18">
        <v>6.4361759999999997</v>
      </c>
      <c r="CT18">
        <v>-6.1317810000000001</v>
      </c>
      <c r="CU18">
        <v>12.190829000000001</v>
      </c>
      <c r="CV18">
        <v>4.5920000000000002E-2</v>
      </c>
      <c r="CW18">
        <v>6.1385000000000002E-2</v>
      </c>
      <c r="CX18">
        <v>0.14388400000000001</v>
      </c>
      <c r="CY18">
        <v>-0.28774100000000002</v>
      </c>
      <c r="CZ18">
        <v>0.25120199999999998</v>
      </c>
      <c r="DA18">
        <v>-0.92704299999999995</v>
      </c>
      <c r="DB18">
        <v>-0.88969799999999999</v>
      </c>
      <c r="DC18">
        <v>0.106047</v>
      </c>
      <c r="DD18">
        <v>-1.122233</v>
      </c>
      <c r="DE18">
        <v>-0.81857100000000005</v>
      </c>
    </row>
    <row r="19" spans="1:109" x14ac:dyDescent="0.25">
      <c r="A19">
        <v>26</v>
      </c>
      <c r="B19" t="s">
        <v>198</v>
      </c>
      <c r="C19">
        <v>30</v>
      </c>
      <c r="D19">
        <v>5</v>
      </c>
      <c r="E19">
        <v>3108.147496</v>
      </c>
      <c r="F19">
        <v>3331.0871579999998</v>
      </c>
      <c r="G19">
        <v>874.93582100000003</v>
      </c>
      <c r="H19">
        <v>0</v>
      </c>
      <c r="I19">
        <v>3563.0561520000001</v>
      </c>
      <c r="J19">
        <v>264.91315900000001</v>
      </c>
      <c r="K19">
        <v>305.851044</v>
      </c>
      <c r="L19">
        <v>101.28199600000001</v>
      </c>
      <c r="M19">
        <v>0</v>
      </c>
      <c r="N19">
        <v>377.698486</v>
      </c>
      <c r="O19">
        <v>-298.629704</v>
      </c>
      <c r="P19">
        <v>-304.61685199999999</v>
      </c>
      <c r="Q19">
        <v>116.83659400000001</v>
      </c>
      <c r="R19">
        <v>-458.02362099999999</v>
      </c>
      <c r="S19">
        <v>0</v>
      </c>
      <c r="T19">
        <v>-595.45438100000001</v>
      </c>
      <c r="U19">
        <v>-646.52624500000002</v>
      </c>
      <c r="V19">
        <v>185.07443699999999</v>
      </c>
      <c r="W19">
        <v>-749.75402799999995</v>
      </c>
      <c r="X19">
        <v>0</v>
      </c>
      <c r="Y19">
        <v>-11.071085</v>
      </c>
      <c r="Z19">
        <v>-10.745234999999999</v>
      </c>
      <c r="AA19">
        <v>32.171666000000002</v>
      </c>
      <c r="AB19">
        <v>-100.396584</v>
      </c>
      <c r="AC19">
        <v>29.425187999999999</v>
      </c>
      <c r="AD19">
        <v>-87.119235000000003</v>
      </c>
      <c r="AE19">
        <v>-118.197632</v>
      </c>
      <c r="AF19">
        <v>123.215546</v>
      </c>
      <c r="AG19">
        <v>-240.19018600000001</v>
      </c>
      <c r="AH19">
        <v>265.90893599999998</v>
      </c>
      <c r="AI19">
        <v>-77.616508999999994</v>
      </c>
      <c r="AJ19">
        <v>-95.235198999999994</v>
      </c>
      <c r="AK19">
        <v>65.901624999999996</v>
      </c>
      <c r="AL19">
        <v>-142.78857400000001</v>
      </c>
      <c r="AM19">
        <v>101.62752500000001</v>
      </c>
      <c r="AN19">
        <v>245.75070099999999</v>
      </c>
      <c r="AO19">
        <v>237.83801299999999</v>
      </c>
      <c r="AP19">
        <v>114.96604000000001</v>
      </c>
      <c r="AQ19">
        <v>0</v>
      </c>
      <c r="AR19">
        <v>467.59683200000001</v>
      </c>
      <c r="AS19">
        <v>80.861085000000003</v>
      </c>
      <c r="AT19">
        <v>94.546616</v>
      </c>
      <c r="AU19">
        <v>32.049629000000003</v>
      </c>
      <c r="AV19">
        <v>0</v>
      </c>
      <c r="AW19">
        <v>118.05378</v>
      </c>
      <c r="AX19">
        <v>-23.761081000000001</v>
      </c>
      <c r="AY19">
        <v>-32.934108999999999</v>
      </c>
      <c r="AZ19">
        <v>33.509987000000002</v>
      </c>
      <c r="BA19">
        <v>-63.234341000000001</v>
      </c>
      <c r="BB19">
        <v>46.417338999999998</v>
      </c>
      <c r="BC19">
        <v>-72.652854000000005</v>
      </c>
      <c r="BD19">
        <v>-76.443129999999996</v>
      </c>
      <c r="BE19">
        <v>26.982422</v>
      </c>
      <c r="BF19">
        <v>-114.378426</v>
      </c>
      <c r="BG19">
        <v>0</v>
      </c>
      <c r="BH19">
        <v>61.498159000000001</v>
      </c>
      <c r="BI19">
        <v>64.499450999999993</v>
      </c>
      <c r="BJ19">
        <v>27.388942</v>
      </c>
      <c r="BK19">
        <v>0</v>
      </c>
      <c r="BL19">
        <v>104.212959</v>
      </c>
      <c r="BM19">
        <v>7.4343409999999999</v>
      </c>
      <c r="BN19">
        <v>5.0752490000000003</v>
      </c>
      <c r="BO19">
        <v>18.209261999999999</v>
      </c>
      <c r="BP19">
        <v>-23.361856</v>
      </c>
      <c r="BQ19">
        <v>51.907124000000003</v>
      </c>
      <c r="BR19">
        <v>9.9698320000000002</v>
      </c>
      <c r="BS19">
        <v>8.9853500000000004</v>
      </c>
      <c r="BT19">
        <v>8.8584790000000009</v>
      </c>
      <c r="BU19">
        <v>-11.301076</v>
      </c>
      <c r="BV19">
        <v>22.065951999999999</v>
      </c>
      <c r="BW19">
        <v>-307.19165500000003</v>
      </c>
      <c r="BX19">
        <v>-329.95593300000002</v>
      </c>
      <c r="BY19">
        <v>88.598394999999996</v>
      </c>
      <c r="BZ19">
        <v>-367.70141599999999</v>
      </c>
      <c r="CA19">
        <v>0</v>
      </c>
      <c r="CB19">
        <v>-26.839496</v>
      </c>
      <c r="CC19">
        <v>-28.70787</v>
      </c>
      <c r="CD19">
        <v>8.9791629999999998</v>
      </c>
      <c r="CE19">
        <v>-37.118842999999998</v>
      </c>
      <c r="CF19">
        <v>0</v>
      </c>
      <c r="CG19">
        <v>46.140745000000003</v>
      </c>
      <c r="CH19">
        <v>51.917625000000001</v>
      </c>
      <c r="CI19">
        <v>18.297757000000001</v>
      </c>
      <c r="CJ19">
        <v>0</v>
      </c>
      <c r="CK19">
        <v>65.656822000000005</v>
      </c>
      <c r="CL19">
        <v>-16.716287000000001</v>
      </c>
      <c r="CM19">
        <v>-18.793113999999999</v>
      </c>
      <c r="CN19">
        <v>7.4152180000000003</v>
      </c>
      <c r="CO19">
        <v>-23.943480000000001</v>
      </c>
      <c r="CP19">
        <v>0</v>
      </c>
      <c r="CQ19">
        <v>23.300348</v>
      </c>
      <c r="CR19">
        <v>25.599730000000001</v>
      </c>
      <c r="CS19">
        <v>11.305624</v>
      </c>
      <c r="CT19">
        <v>0</v>
      </c>
      <c r="CU19">
        <v>40.083263000000002</v>
      </c>
      <c r="CV19">
        <v>-0.28517599999999999</v>
      </c>
      <c r="CW19">
        <v>-0.30823499999999998</v>
      </c>
      <c r="CX19">
        <v>0.19228000000000001</v>
      </c>
      <c r="CY19">
        <v>-0.55209299999999994</v>
      </c>
      <c r="CZ19">
        <v>3.4428E-2</v>
      </c>
      <c r="DA19">
        <v>-0.44591999999999998</v>
      </c>
      <c r="DB19">
        <v>-0.51326499999999997</v>
      </c>
      <c r="DC19">
        <v>0.31788499999999997</v>
      </c>
      <c r="DD19">
        <v>-0.73593500000000001</v>
      </c>
      <c r="DE19">
        <v>0.41970499999999999</v>
      </c>
    </row>
    <row r="20" spans="1:109" x14ac:dyDescent="0.25">
      <c r="A20">
        <v>11</v>
      </c>
      <c r="B20" t="s">
        <v>198</v>
      </c>
      <c r="C20">
        <v>15</v>
      </c>
      <c r="D20">
        <v>6</v>
      </c>
      <c r="E20">
        <v>3535.1375979999998</v>
      </c>
      <c r="F20">
        <v>3551.6274410000001</v>
      </c>
      <c r="G20">
        <v>208.17008100000001</v>
      </c>
      <c r="H20">
        <v>2966.5102539999998</v>
      </c>
      <c r="I20">
        <v>3814.8427729999999</v>
      </c>
      <c r="J20">
        <v>-214.57286500000001</v>
      </c>
      <c r="K20">
        <v>-224.35180700000001</v>
      </c>
      <c r="L20">
        <v>118.740932</v>
      </c>
      <c r="M20">
        <v>-401.902039</v>
      </c>
      <c r="N20">
        <v>74.472915999999998</v>
      </c>
      <c r="O20">
        <v>-663.656023</v>
      </c>
      <c r="P20">
        <v>-568.040527</v>
      </c>
      <c r="Q20">
        <v>203.69048699999999</v>
      </c>
      <c r="R20">
        <v>-965.19592299999999</v>
      </c>
      <c r="S20">
        <v>-324.97256499999997</v>
      </c>
      <c r="T20">
        <v>-844.42594299999996</v>
      </c>
      <c r="U20">
        <v>-858.00305200000003</v>
      </c>
      <c r="V20">
        <v>72.095257000000004</v>
      </c>
      <c r="W20">
        <v>-944.942139</v>
      </c>
      <c r="X20">
        <v>-717.95623799999998</v>
      </c>
      <c r="Y20">
        <v>106.965799</v>
      </c>
      <c r="Z20">
        <v>114.180649</v>
      </c>
      <c r="AA20">
        <v>59.121732000000002</v>
      </c>
      <c r="AB20">
        <v>-110.91258999999999</v>
      </c>
      <c r="AC20">
        <v>211.15515099999999</v>
      </c>
      <c r="AD20">
        <v>-140.129729</v>
      </c>
      <c r="AE20">
        <v>-197.296753</v>
      </c>
      <c r="AF20">
        <v>141.47345100000001</v>
      </c>
      <c r="AG20">
        <v>-324.636169</v>
      </c>
      <c r="AH20">
        <v>35.471710000000002</v>
      </c>
      <c r="AI20">
        <v>30.287047999999999</v>
      </c>
      <c r="AJ20">
        <v>42.840076000000003</v>
      </c>
      <c r="AK20">
        <v>72.009814000000006</v>
      </c>
      <c r="AL20">
        <v>-84.998383000000004</v>
      </c>
      <c r="AM20">
        <v>123.333878</v>
      </c>
      <c r="AN20">
        <v>194.815077</v>
      </c>
      <c r="AO20">
        <v>207.03483600000001</v>
      </c>
      <c r="AP20">
        <v>60.303665000000002</v>
      </c>
      <c r="AQ20">
        <v>103.65139000000001</v>
      </c>
      <c r="AR20">
        <v>293.885468</v>
      </c>
      <c r="AS20">
        <v>-53.143309000000002</v>
      </c>
      <c r="AT20">
        <v>-63.190918000000003</v>
      </c>
      <c r="AU20">
        <v>36.794359999999998</v>
      </c>
      <c r="AV20">
        <v>-74.987862000000007</v>
      </c>
      <c r="AW20">
        <v>102.552696</v>
      </c>
      <c r="AX20">
        <v>-67.451560999999998</v>
      </c>
      <c r="AY20">
        <v>-70.162018000000003</v>
      </c>
      <c r="AZ20">
        <v>12.201128000000001</v>
      </c>
      <c r="BA20">
        <v>-83.844902000000005</v>
      </c>
      <c r="BB20">
        <v>-29.028780000000001</v>
      </c>
      <c r="BC20">
        <v>-12.762248</v>
      </c>
      <c r="BD20">
        <v>-9.4391730000000003</v>
      </c>
      <c r="BE20">
        <v>18.711649000000001</v>
      </c>
      <c r="BF20">
        <v>-88.237694000000005</v>
      </c>
      <c r="BG20">
        <v>1.3430599999999999</v>
      </c>
      <c r="BH20">
        <v>56.671396000000001</v>
      </c>
      <c r="BI20">
        <v>71.329909999999998</v>
      </c>
      <c r="BJ20">
        <v>28.569226</v>
      </c>
      <c r="BK20">
        <v>14.497647000000001</v>
      </c>
      <c r="BL20">
        <v>90.042548999999994</v>
      </c>
      <c r="BM20">
        <v>-12.136573</v>
      </c>
      <c r="BN20">
        <v>-9.1741069999999993</v>
      </c>
      <c r="BO20">
        <v>20.316281</v>
      </c>
      <c r="BP20">
        <v>-60.787598000000003</v>
      </c>
      <c r="BQ20">
        <v>28.763794000000001</v>
      </c>
      <c r="BR20">
        <v>-4.1051289999999998</v>
      </c>
      <c r="BS20">
        <v>-9.4506859999999993</v>
      </c>
      <c r="BT20">
        <v>10.186861</v>
      </c>
      <c r="BU20">
        <v>-15.028703</v>
      </c>
      <c r="BV20">
        <v>20.059958999999999</v>
      </c>
      <c r="BW20">
        <v>-14.086980000000001</v>
      </c>
      <c r="BX20">
        <v>2.437846</v>
      </c>
      <c r="BY20">
        <v>72.318404999999998</v>
      </c>
      <c r="BZ20">
        <v>-329.07199100000003</v>
      </c>
      <c r="CA20">
        <v>8.2722040000000003</v>
      </c>
      <c r="CB20">
        <v>10.150194000000001</v>
      </c>
      <c r="CC20">
        <v>10.790953999999999</v>
      </c>
      <c r="CD20">
        <v>9.7339230000000008</v>
      </c>
      <c r="CE20">
        <v>-24.849657000000001</v>
      </c>
      <c r="CF20">
        <v>21.134969999999999</v>
      </c>
      <c r="CG20">
        <v>-24.997638999999999</v>
      </c>
      <c r="CH20">
        <v>-29.407764</v>
      </c>
      <c r="CI20">
        <v>19.674790000000002</v>
      </c>
      <c r="CJ20">
        <v>-39.186171999999999</v>
      </c>
      <c r="CK20">
        <v>59.289684000000001</v>
      </c>
      <c r="CL20">
        <v>-15.356764</v>
      </c>
      <c r="CM20">
        <v>-17.937563000000001</v>
      </c>
      <c r="CN20">
        <v>7.5574329999999996</v>
      </c>
      <c r="CO20">
        <v>-26.620123</v>
      </c>
      <c r="CP20">
        <v>-3.1072350000000002</v>
      </c>
      <c r="CQ20">
        <v>12.961293</v>
      </c>
      <c r="CR20">
        <v>16.424213000000002</v>
      </c>
      <c r="CS20">
        <v>9.1580410000000008</v>
      </c>
      <c r="CT20">
        <v>-1.9927330000000001</v>
      </c>
      <c r="CU20">
        <v>23.150732000000001</v>
      </c>
      <c r="CV20">
        <v>0.39525500000000002</v>
      </c>
      <c r="CW20">
        <v>0.26223800000000003</v>
      </c>
      <c r="CX20">
        <v>0.37829200000000002</v>
      </c>
      <c r="CY20">
        <v>-0.174758</v>
      </c>
      <c r="CZ20">
        <v>1.116077</v>
      </c>
      <c r="DA20">
        <v>-1.179154</v>
      </c>
      <c r="DB20">
        <v>-1.062476</v>
      </c>
      <c r="DC20">
        <v>0.38816699999999998</v>
      </c>
      <c r="DD20">
        <v>-1.8231919999999999</v>
      </c>
      <c r="DE20">
        <v>-0.66043099999999999</v>
      </c>
    </row>
    <row r="21" spans="1:109" x14ac:dyDescent="0.25">
      <c r="A21">
        <v>13</v>
      </c>
      <c r="B21" t="s">
        <v>198</v>
      </c>
      <c r="C21">
        <v>17</v>
      </c>
      <c r="D21">
        <v>6</v>
      </c>
      <c r="E21">
        <v>3551.869009</v>
      </c>
      <c r="F21">
        <v>3537.5078130000002</v>
      </c>
      <c r="G21">
        <v>72.641210000000001</v>
      </c>
      <c r="H21">
        <v>3475.07251</v>
      </c>
      <c r="I21">
        <v>3706.9255370000001</v>
      </c>
      <c r="J21">
        <v>-423.33909</v>
      </c>
      <c r="K21">
        <v>-412.39935300000002</v>
      </c>
      <c r="L21">
        <v>45.092590999999999</v>
      </c>
      <c r="M21">
        <v>-503.62368800000002</v>
      </c>
      <c r="N21">
        <v>-338.98507699999999</v>
      </c>
      <c r="O21">
        <v>-736.68764599999997</v>
      </c>
      <c r="P21">
        <v>-761.33081100000004</v>
      </c>
      <c r="Q21">
        <v>83.340317999999996</v>
      </c>
      <c r="R21">
        <v>-829.29565400000001</v>
      </c>
      <c r="S21">
        <v>-555.66790800000001</v>
      </c>
      <c r="T21">
        <v>-714.55193199999997</v>
      </c>
      <c r="U21">
        <v>-721.01129200000003</v>
      </c>
      <c r="V21">
        <v>33.137934999999999</v>
      </c>
      <c r="W21">
        <v>-763.19250499999998</v>
      </c>
      <c r="X21">
        <v>-658.01178000000004</v>
      </c>
      <c r="Y21">
        <v>-6.4083880000000004</v>
      </c>
      <c r="Z21">
        <v>17.221333000000001</v>
      </c>
      <c r="AA21">
        <v>67.892176000000006</v>
      </c>
      <c r="AB21">
        <v>-220.994293</v>
      </c>
      <c r="AC21">
        <v>54.130412999999997</v>
      </c>
      <c r="AD21">
        <v>26.543965</v>
      </c>
      <c r="AE21">
        <v>21.333058999999999</v>
      </c>
      <c r="AF21">
        <v>29.588280000000001</v>
      </c>
      <c r="AG21">
        <v>-14.053563</v>
      </c>
      <c r="AH21">
        <v>112.224701</v>
      </c>
      <c r="AI21">
        <v>135.15100100000001</v>
      </c>
      <c r="AJ21">
        <v>132.074341</v>
      </c>
      <c r="AK21">
        <v>47.069732000000002</v>
      </c>
      <c r="AL21">
        <v>26.939920000000001</v>
      </c>
      <c r="AM21">
        <v>213.33940100000001</v>
      </c>
      <c r="AN21">
        <v>117.44834</v>
      </c>
      <c r="AO21">
        <v>119.766617</v>
      </c>
      <c r="AP21">
        <v>23.475359000000001</v>
      </c>
      <c r="AQ21">
        <v>69.723404000000002</v>
      </c>
      <c r="AR21">
        <v>150.01142899999999</v>
      </c>
      <c r="AS21">
        <v>-43.307232999999997</v>
      </c>
      <c r="AT21">
        <v>-57.150879000000003</v>
      </c>
      <c r="AU21">
        <v>45.831243000000001</v>
      </c>
      <c r="AV21">
        <v>-64.667823999999996</v>
      </c>
      <c r="AW21">
        <v>113.983025</v>
      </c>
      <c r="AX21">
        <v>-138.87764899999999</v>
      </c>
      <c r="AY21">
        <v>-134.54832500000001</v>
      </c>
      <c r="AZ21">
        <v>24.841920999999999</v>
      </c>
      <c r="BA21">
        <v>-193.29182399999999</v>
      </c>
      <c r="BB21">
        <v>-100.98400100000001</v>
      </c>
      <c r="BC21">
        <v>23.511120999999999</v>
      </c>
      <c r="BD21">
        <v>30.290973999999999</v>
      </c>
      <c r="BE21">
        <v>27.476219</v>
      </c>
      <c r="BF21">
        <v>-65.032104000000004</v>
      </c>
      <c r="BG21">
        <v>60.070385000000002</v>
      </c>
      <c r="BH21">
        <v>20.683464000000001</v>
      </c>
      <c r="BI21">
        <v>21.628487</v>
      </c>
      <c r="BJ21">
        <v>4.2531379999999999</v>
      </c>
      <c r="BK21">
        <v>8.7158230000000003</v>
      </c>
      <c r="BL21">
        <v>25.513739000000001</v>
      </c>
      <c r="BM21">
        <v>-22.009734999999999</v>
      </c>
      <c r="BN21">
        <v>-24.578980999999999</v>
      </c>
      <c r="BO21">
        <v>5.7161960000000001</v>
      </c>
      <c r="BP21">
        <v>-28.666622</v>
      </c>
      <c r="BQ21">
        <v>-11.796697</v>
      </c>
      <c r="BR21">
        <v>-6.1092750000000002</v>
      </c>
      <c r="BS21">
        <v>-7.1540710000000001</v>
      </c>
      <c r="BT21">
        <v>7.6300039999999996</v>
      </c>
      <c r="BU21">
        <v>-17.068594000000001</v>
      </c>
      <c r="BV21">
        <v>8.682131</v>
      </c>
      <c r="BW21">
        <v>-18.520240000000001</v>
      </c>
      <c r="BX21">
        <v>8.757835</v>
      </c>
      <c r="BY21">
        <v>97.869085999999996</v>
      </c>
      <c r="BZ21">
        <v>-357.30990600000001</v>
      </c>
      <c r="CA21">
        <v>18.046623</v>
      </c>
      <c r="CB21">
        <v>13.416691999999999</v>
      </c>
      <c r="CC21">
        <v>15.944544</v>
      </c>
      <c r="CD21">
        <v>9.4226229999999997</v>
      </c>
      <c r="CE21">
        <v>-18.971304</v>
      </c>
      <c r="CF21">
        <v>17.61795</v>
      </c>
      <c r="CG21">
        <v>30.233013</v>
      </c>
      <c r="CH21">
        <v>23.658669</v>
      </c>
      <c r="CI21">
        <v>25.537528999999999</v>
      </c>
      <c r="CJ21">
        <v>0.615008</v>
      </c>
      <c r="CK21">
        <v>104.986839</v>
      </c>
      <c r="CL21">
        <v>-4.1182379999999998</v>
      </c>
      <c r="CM21">
        <v>-3.9561649999999999</v>
      </c>
      <c r="CN21">
        <v>3.0429879999999998</v>
      </c>
      <c r="CO21">
        <v>-9.1494780000000002</v>
      </c>
      <c r="CP21">
        <v>2.772052</v>
      </c>
      <c r="CQ21">
        <v>-6.090122</v>
      </c>
      <c r="CR21">
        <v>-5.7419900000000004</v>
      </c>
      <c r="CS21">
        <v>1.68418</v>
      </c>
      <c r="CT21">
        <v>-8.9105109999999996</v>
      </c>
      <c r="CU21">
        <v>-3.746</v>
      </c>
      <c r="CV21">
        <v>0.78046199999999999</v>
      </c>
      <c r="CW21">
        <v>0.78571199999999997</v>
      </c>
      <c r="CX21">
        <v>0.16258</v>
      </c>
      <c r="CY21">
        <v>0.50975999999999999</v>
      </c>
      <c r="CZ21">
        <v>1.0317320000000001</v>
      </c>
      <c r="DA21">
        <v>-0.93081100000000006</v>
      </c>
      <c r="DB21">
        <v>-0.96273299999999995</v>
      </c>
      <c r="DC21">
        <v>0.14058300000000001</v>
      </c>
      <c r="DD21">
        <v>-1.046603</v>
      </c>
      <c r="DE21">
        <v>-0.47409800000000002</v>
      </c>
    </row>
    <row r="22" spans="1:109" x14ac:dyDescent="0.25">
      <c r="A22">
        <v>14</v>
      </c>
      <c r="B22" t="s">
        <v>198</v>
      </c>
      <c r="C22">
        <v>18</v>
      </c>
      <c r="D22">
        <v>6</v>
      </c>
      <c r="E22">
        <v>3233.9607420000002</v>
      </c>
      <c r="F22">
        <v>3227.6987300000001</v>
      </c>
      <c r="G22">
        <v>201.12615400000001</v>
      </c>
      <c r="H22">
        <v>2844.6635740000002</v>
      </c>
      <c r="I22">
        <v>3599.3076169999999</v>
      </c>
      <c r="J22">
        <v>51.118996000000003</v>
      </c>
      <c r="K22">
        <v>49.331558000000001</v>
      </c>
      <c r="L22">
        <v>85.223585999999997</v>
      </c>
      <c r="M22">
        <v>-141.98260500000001</v>
      </c>
      <c r="N22">
        <v>209.093277</v>
      </c>
      <c r="O22">
        <v>-538.58477900000003</v>
      </c>
      <c r="P22">
        <v>-454.06863399999997</v>
      </c>
      <c r="Q22">
        <v>260.69482900000003</v>
      </c>
      <c r="R22">
        <v>-987.49731399999996</v>
      </c>
      <c r="S22">
        <v>-167.111771</v>
      </c>
      <c r="T22">
        <v>-779.09815200000003</v>
      </c>
      <c r="U22">
        <v>-788.90496800000005</v>
      </c>
      <c r="V22">
        <v>83.857401999999993</v>
      </c>
      <c r="W22">
        <v>-955.65399200000002</v>
      </c>
      <c r="X22">
        <v>-548.57720900000004</v>
      </c>
      <c r="Y22">
        <v>214.787609</v>
      </c>
      <c r="Z22">
        <v>211.624359</v>
      </c>
      <c r="AA22">
        <v>55.801468999999997</v>
      </c>
      <c r="AB22">
        <v>96.403617999999994</v>
      </c>
      <c r="AC22">
        <v>337.85116599999998</v>
      </c>
      <c r="AD22">
        <v>-149.810238</v>
      </c>
      <c r="AE22">
        <v>-37.448833</v>
      </c>
      <c r="AF22">
        <v>179.67522600000001</v>
      </c>
      <c r="AG22">
        <v>-515.95623799999998</v>
      </c>
      <c r="AH22">
        <v>120.750221</v>
      </c>
      <c r="AI22">
        <v>-23.883998999999999</v>
      </c>
      <c r="AJ22">
        <v>-7.3102729999999996</v>
      </c>
      <c r="AK22">
        <v>100.06376400000001</v>
      </c>
      <c r="AL22">
        <v>-234.164841</v>
      </c>
      <c r="AM22">
        <v>136.18714900000001</v>
      </c>
      <c r="AN22">
        <v>159.77477500000001</v>
      </c>
      <c r="AO22">
        <v>181.90490700000001</v>
      </c>
      <c r="AP22">
        <v>113.891971</v>
      </c>
      <c r="AQ22">
        <v>-12.907698</v>
      </c>
      <c r="AR22">
        <v>325.45916699999998</v>
      </c>
      <c r="AS22">
        <v>-46.576576000000003</v>
      </c>
      <c r="AT22">
        <v>-43.763584000000002</v>
      </c>
      <c r="AU22">
        <v>15.973522000000001</v>
      </c>
      <c r="AV22">
        <v>-74.294922</v>
      </c>
      <c r="AW22">
        <v>-9.8661689999999993</v>
      </c>
      <c r="AX22">
        <v>-56.353493999999998</v>
      </c>
      <c r="AY22">
        <v>-60.431023000000003</v>
      </c>
      <c r="AZ22">
        <v>27.383319</v>
      </c>
      <c r="BA22">
        <v>-95.029373000000007</v>
      </c>
      <c r="BB22">
        <v>-12.015544999999999</v>
      </c>
      <c r="BC22">
        <v>22.243417999999998</v>
      </c>
      <c r="BD22">
        <v>20.830020999999999</v>
      </c>
      <c r="BE22">
        <v>17.773755999999999</v>
      </c>
      <c r="BF22">
        <v>-10.789429999999999</v>
      </c>
      <c r="BG22">
        <v>61.632404000000001</v>
      </c>
      <c r="BH22">
        <v>51.100982000000002</v>
      </c>
      <c r="BI22">
        <v>38.250748000000002</v>
      </c>
      <c r="BJ22">
        <v>36.845041999999999</v>
      </c>
      <c r="BK22">
        <v>-2.2912499999999998</v>
      </c>
      <c r="BL22">
        <v>123.363411</v>
      </c>
      <c r="BM22">
        <v>-18.004639999999998</v>
      </c>
      <c r="BN22">
        <v>-16.057860999999999</v>
      </c>
      <c r="BO22">
        <v>23.727478999999999</v>
      </c>
      <c r="BP22">
        <v>-60.946243000000003</v>
      </c>
      <c r="BQ22">
        <v>12.801259999999999</v>
      </c>
      <c r="BR22">
        <v>4.9842019999999998</v>
      </c>
      <c r="BS22">
        <v>1.37269</v>
      </c>
      <c r="BT22">
        <v>8.6578649999999993</v>
      </c>
      <c r="BU22">
        <v>-4.8977760000000004</v>
      </c>
      <c r="BV22">
        <v>21.724212999999999</v>
      </c>
      <c r="BW22">
        <v>4.5409649999999999</v>
      </c>
      <c r="BX22">
        <v>5.6475629999999999</v>
      </c>
      <c r="BY22">
        <v>3.8019579999999999</v>
      </c>
      <c r="BZ22">
        <v>-2.605496</v>
      </c>
      <c r="CA22">
        <v>10.010714</v>
      </c>
      <c r="CB22">
        <v>7.7620129999999996</v>
      </c>
      <c r="CC22">
        <v>7.6821739999999998</v>
      </c>
      <c r="CD22">
        <v>6.8779830000000004</v>
      </c>
      <c r="CE22">
        <v>-2.5021270000000002</v>
      </c>
      <c r="CF22">
        <v>21.950137999999999</v>
      </c>
      <c r="CG22">
        <v>-25.226744</v>
      </c>
      <c r="CH22">
        <v>-20.900780000000001</v>
      </c>
      <c r="CI22">
        <v>8.8021370000000001</v>
      </c>
      <c r="CJ22">
        <v>-38.596535000000003</v>
      </c>
      <c r="CK22">
        <v>-11.213758</v>
      </c>
      <c r="CL22">
        <v>-15.274177999999999</v>
      </c>
      <c r="CM22">
        <v>-14.484612</v>
      </c>
      <c r="CN22">
        <v>9.2886590000000009</v>
      </c>
      <c r="CO22">
        <v>-35.893687999999997</v>
      </c>
      <c r="CP22">
        <v>5.5447000000000003E-2</v>
      </c>
      <c r="CQ22">
        <v>18.876301000000002</v>
      </c>
      <c r="CR22">
        <v>15.196602</v>
      </c>
      <c r="CS22">
        <v>11.652822</v>
      </c>
      <c r="CT22">
        <v>5.4667349999999999</v>
      </c>
      <c r="CU22">
        <v>44.054519999999997</v>
      </c>
      <c r="CV22">
        <v>0.22836600000000001</v>
      </c>
      <c r="CW22">
        <v>2.2967999999999999E-2</v>
      </c>
      <c r="CX22">
        <v>0.57603099999999996</v>
      </c>
      <c r="CY22">
        <v>-0.60929900000000004</v>
      </c>
      <c r="CZ22">
        <v>1.1567160000000001</v>
      </c>
      <c r="DA22">
        <v>-1.076122</v>
      </c>
      <c r="DB22">
        <v>-0.90086100000000002</v>
      </c>
      <c r="DC22">
        <v>0.51149100000000003</v>
      </c>
      <c r="DD22">
        <v>-2.1003289999999999</v>
      </c>
      <c r="DE22">
        <v>-1.4683999999999999E-2</v>
      </c>
    </row>
    <row r="23" spans="1:109" x14ac:dyDescent="0.25">
      <c r="A23">
        <v>40</v>
      </c>
      <c r="B23" t="s">
        <v>198</v>
      </c>
      <c r="C23">
        <v>44</v>
      </c>
      <c r="D23">
        <v>6</v>
      </c>
      <c r="E23">
        <v>3313.6444240000001</v>
      </c>
      <c r="F23">
        <v>3283.4326169999999</v>
      </c>
      <c r="G23">
        <v>192.788106</v>
      </c>
      <c r="H23">
        <v>3065.4816890000002</v>
      </c>
      <c r="I23">
        <v>3941.6379390000002</v>
      </c>
      <c r="J23">
        <v>163.20363599999999</v>
      </c>
      <c r="K23">
        <v>222.049744</v>
      </c>
      <c r="L23">
        <v>175.57562200000001</v>
      </c>
      <c r="M23">
        <v>-236.29145800000001</v>
      </c>
      <c r="N23">
        <v>471.61380000000003</v>
      </c>
      <c r="O23">
        <v>-606.50011800000004</v>
      </c>
      <c r="P23">
        <v>-504.78216600000002</v>
      </c>
      <c r="Q23">
        <v>257.30950100000001</v>
      </c>
      <c r="R23">
        <v>-1179.1892089999999</v>
      </c>
      <c r="S23">
        <v>-235.687637</v>
      </c>
      <c r="T23">
        <v>-723.62533699999994</v>
      </c>
      <c r="U23">
        <v>-732.78832999999997</v>
      </c>
      <c r="V23">
        <v>90.824460999999999</v>
      </c>
      <c r="W23">
        <v>-847.81781000000001</v>
      </c>
      <c r="X23">
        <v>-434.56015000000002</v>
      </c>
      <c r="Y23">
        <v>208.56652299999999</v>
      </c>
      <c r="Z23">
        <v>206.84849500000001</v>
      </c>
      <c r="AA23">
        <v>73.986510999999993</v>
      </c>
      <c r="AB23">
        <v>86.862533999999997</v>
      </c>
      <c r="AC23">
        <v>364.64129600000001</v>
      </c>
      <c r="AD23">
        <v>-276.13711699999999</v>
      </c>
      <c r="AE23">
        <v>-274.72616599999998</v>
      </c>
      <c r="AF23">
        <v>266.64950499999998</v>
      </c>
      <c r="AG23">
        <v>-655.39135699999997</v>
      </c>
      <c r="AH23">
        <v>106.62809</v>
      </c>
      <c r="AI23">
        <v>-11.620721</v>
      </c>
      <c r="AJ23">
        <v>-34.949860000000001</v>
      </c>
      <c r="AK23">
        <v>127.06955600000001</v>
      </c>
      <c r="AL23">
        <v>-225.76611299999999</v>
      </c>
      <c r="AM23">
        <v>180.45353700000001</v>
      </c>
      <c r="AN23">
        <v>172.738765</v>
      </c>
      <c r="AO23">
        <v>204.15695199999999</v>
      </c>
      <c r="AP23">
        <v>116.825743</v>
      </c>
      <c r="AQ23">
        <v>-52.732368000000001</v>
      </c>
      <c r="AR23">
        <v>379.69723499999998</v>
      </c>
      <c r="AS23">
        <v>-58.852075999999997</v>
      </c>
      <c r="AT23">
        <v>-54.277397000000001</v>
      </c>
      <c r="AU23">
        <v>20.801826999999999</v>
      </c>
      <c r="AV23">
        <v>-104.946815</v>
      </c>
      <c r="AW23">
        <v>-29.359556000000001</v>
      </c>
      <c r="AX23">
        <v>-69.375444999999999</v>
      </c>
      <c r="AY23">
        <v>-79.952727999999993</v>
      </c>
      <c r="AZ23">
        <v>25.876839</v>
      </c>
      <c r="BA23">
        <v>-98.188995000000006</v>
      </c>
      <c r="BB23">
        <v>-9.2775750000000006</v>
      </c>
      <c r="BC23">
        <v>15.80743</v>
      </c>
      <c r="BD23">
        <v>17.378132000000001</v>
      </c>
      <c r="BE23">
        <v>11.997070000000001</v>
      </c>
      <c r="BF23">
        <v>-6.0938040000000004</v>
      </c>
      <c r="BG23">
        <v>39.789932</v>
      </c>
      <c r="BH23">
        <v>-66.985545999999999</v>
      </c>
      <c r="BI23">
        <v>-0.61133899999999997</v>
      </c>
      <c r="BJ23">
        <v>139.17059</v>
      </c>
      <c r="BK23">
        <v>-455.14135700000003</v>
      </c>
      <c r="BL23">
        <v>96.383414999999999</v>
      </c>
      <c r="BM23">
        <v>14.156238999999999</v>
      </c>
      <c r="BN23">
        <v>17.666191000000001</v>
      </c>
      <c r="BO23">
        <v>52.836889999999997</v>
      </c>
      <c r="BP23">
        <v>-68.588325999999995</v>
      </c>
      <c r="BQ23">
        <v>114.902428</v>
      </c>
      <c r="BR23">
        <v>-5.5596120000000004</v>
      </c>
      <c r="BS23">
        <v>-6.1775469999999997</v>
      </c>
      <c r="BT23">
        <v>16.885698000000001</v>
      </c>
      <c r="BU23">
        <v>-80.475594000000001</v>
      </c>
      <c r="BV23">
        <v>14.187272999999999</v>
      </c>
      <c r="BW23">
        <v>0.15535299999999999</v>
      </c>
      <c r="BX23">
        <v>0.74049900000000002</v>
      </c>
      <c r="BY23">
        <v>3.6597140000000001</v>
      </c>
      <c r="BZ23">
        <v>-8.0325600000000001</v>
      </c>
      <c r="CA23">
        <v>5.8785720000000001</v>
      </c>
      <c r="CB23">
        <v>15.288637</v>
      </c>
      <c r="CC23">
        <v>16.006325</v>
      </c>
      <c r="CD23">
        <v>5.4198849999999998</v>
      </c>
      <c r="CE23">
        <v>3.0919620000000001</v>
      </c>
      <c r="CF23">
        <v>25.103034999999998</v>
      </c>
      <c r="CG23">
        <v>-23.739184999999999</v>
      </c>
      <c r="CH23">
        <v>-17.398209000000001</v>
      </c>
      <c r="CI23">
        <v>11.869322</v>
      </c>
      <c r="CJ23">
        <v>-51.337378999999999</v>
      </c>
      <c r="CK23">
        <v>-11.785458</v>
      </c>
      <c r="CL23">
        <v>-9.0847540000000002</v>
      </c>
      <c r="CM23">
        <v>-7.7115939999999998</v>
      </c>
      <c r="CN23">
        <v>10.467093999999999</v>
      </c>
      <c r="CO23">
        <v>-26.462378999999999</v>
      </c>
      <c r="CP23">
        <v>9.5460329999999995</v>
      </c>
      <c r="CQ23">
        <v>14.953666999999999</v>
      </c>
      <c r="CR23">
        <v>9.0814419999999991</v>
      </c>
      <c r="CS23">
        <v>12.570327000000001</v>
      </c>
      <c r="CT23">
        <v>-6.0135730000000001</v>
      </c>
      <c r="CU23">
        <v>34.860691000000003</v>
      </c>
      <c r="CV23">
        <v>5.2148320000000004</v>
      </c>
      <c r="CW23">
        <v>4.4783619999999997</v>
      </c>
      <c r="CX23">
        <v>5.5426830000000002</v>
      </c>
      <c r="CY23">
        <v>-0.13637199999999999</v>
      </c>
      <c r="CZ23">
        <v>20.666065</v>
      </c>
      <c r="DA23">
        <v>-1.145627</v>
      </c>
      <c r="DB23">
        <v>-1.04945</v>
      </c>
      <c r="DC23">
        <v>0.66307700000000003</v>
      </c>
      <c r="DD23">
        <v>-3.1234540000000002</v>
      </c>
      <c r="DE23">
        <v>-0.35565400000000003</v>
      </c>
    </row>
    <row r="24" spans="1:109" x14ac:dyDescent="0.25">
      <c r="A24">
        <v>41</v>
      </c>
      <c r="B24" t="s">
        <v>198</v>
      </c>
      <c r="C24">
        <v>45</v>
      </c>
      <c r="D24">
        <v>6</v>
      </c>
      <c r="E24">
        <v>1804.4039479999999</v>
      </c>
      <c r="F24">
        <v>3068.4821780000002</v>
      </c>
      <c r="G24">
        <v>1564.6803870000001</v>
      </c>
      <c r="H24">
        <v>0</v>
      </c>
      <c r="I24">
        <v>3324.539307</v>
      </c>
      <c r="J24">
        <v>183.56953300000001</v>
      </c>
      <c r="K24">
        <v>218.91854900000001</v>
      </c>
      <c r="L24">
        <v>171.28374299999999</v>
      </c>
      <c r="M24">
        <v>0</v>
      </c>
      <c r="N24">
        <v>468.19708300000002</v>
      </c>
      <c r="O24">
        <v>-232.01943</v>
      </c>
      <c r="P24">
        <v>-341.966858</v>
      </c>
      <c r="Q24">
        <v>206.4838</v>
      </c>
      <c r="R24">
        <v>-574.31506300000001</v>
      </c>
      <c r="S24">
        <v>0</v>
      </c>
      <c r="T24">
        <v>-426.09186699999998</v>
      </c>
      <c r="U24">
        <v>-655.14160200000003</v>
      </c>
      <c r="V24">
        <v>374.12989700000003</v>
      </c>
      <c r="W24">
        <v>-862.74755900000002</v>
      </c>
      <c r="X24">
        <v>0</v>
      </c>
      <c r="Y24">
        <v>180.71353300000001</v>
      </c>
      <c r="Z24">
        <v>265.704407</v>
      </c>
      <c r="AA24">
        <v>160.40044700000001</v>
      </c>
      <c r="AB24">
        <v>0</v>
      </c>
      <c r="AC24">
        <v>401.98400900000001</v>
      </c>
      <c r="AD24">
        <v>-105.96145300000001</v>
      </c>
      <c r="AE24">
        <v>-113.236526</v>
      </c>
      <c r="AF24">
        <v>103.027231</v>
      </c>
      <c r="AG24">
        <v>-307.31314099999997</v>
      </c>
      <c r="AH24">
        <v>0</v>
      </c>
      <c r="AI24">
        <v>11.115925000000001</v>
      </c>
      <c r="AJ24">
        <v>0</v>
      </c>
      <c r="AK24">
        <v>29.348965</v>
      </c>
      <c r="AL24">
        <v>-70.047675999999996</v>
      </c>
      <c r="AM24">
        <v>68.655556000000004</v>
      </c>
      <c r="AN24">
        <v>124.16036800000001</v>
      </c>
      <c r="AO24">
        <v>5.3994429999999998</v>
      </c>
      <c r="AP24">
        <v>156.14470399999999</v>
      </c>
      <c r="AQ24">
        <v>-1.5138419999999999</v>
      </c>
      <c r="AR24">
        <v>417.97918700000002</v>
      </c>
      <c r="AS24">
        <v>-39.649332999999999</v>
      </c>
      <c r="AT24">
        <v>-37.341811999999997</v>
      </c>
      <c r="AU24">
        <v>39.011904999999999</v>
      </c>
      <c r="AV24">
        <v>-119.201004</v>
      </c>
      <c r="AW24">
        <v>0</v>
      </c>
      <c r="AX24">
        <v>-28.255378</v>
      </c>
      <c r="AY24">
        <v>-19.772487999999999</v>
      </c>
      <c r="AZ24">
        <v>33.955609000000003</v>
      </c>
      <c r="BA24">
        <v>-104.116364</v>
      </c>
      <c r="BB24">
        <v>0</v>
      </c>
      <c r="BC24">
        <v>6.4430009999999998</v>
      </c>
      <c r="BD24">
        <v>0</v>
      </c>
      <c r="BE24">
        <v>13.026555999999999</v>
      </c>
      <c r="BF24">
        <v>-10.316300999999999</v>
      </c>
      <c r="BG24">
        <v>43.287948999999998</v>
      </c>
      <c r="BH24">
        <v>38.03051</v>
      </c>
      <c r="BI24">
        <v>0</v>
      </c>
      <c r="BJ24">
        <v>89.662609000000003</v>
      </c>
      <c r="BK24">
        <v>-203.00439499999999</v>
      </c>
      <c r="BL24">
        <v>219.040054</v>
      </c>
      <c r="BM24">
        <v>-16.063549999999999</v>
      </c>
      <c r="BN24">
        <v>0</v>
      </c>
      <c r="BO24">
        <v>26.124378</v>
      </c>
      <c r="BP24">
        <v>-81.867560999999995</v>
      </c>
      <c r="BQ24">
        <v>29.652407</v>
      </c>
      <c r="BR24">
        <v>5.3456789999999996</v>
      </c>
      <c r="BS24">
        <v>0.122048</v>
      </c>
      <c r="BT24">
        <v>9.7805210000000002</v>
      </c>
      <c r="BU24">
        <v>-6.6540109999999997</v>
      </c>
      <c r="BV24">
        <v>52.472754999999999</v>
      </c>
      <c r="BW24">
        <v>2.808271</v>
      </c>
      <c r="BX24">
        <v>0.66115000000000002</v>
      </c>
      <c r="BY24">
        <v>3.41568</v>
      </c>
      <c r="BZ24">
        <v>-3.0718290000000001</v>
      </c>
      <c r="CA24">
        <v>9.5347190000000008</v>
      </c>
      <c r="CB24">
        <v>6.1264139999999996</v>
      </c>
      <c r="CC24">
        <v>2.716688</v>
      </c>
      <c r="CD24">
        <v>7.183694</v>
      </c>
      <c r="CE24">
        <v>-3.113683</v>
      </c>
      <c r="CF24">
        <v>23.393152000000001</v>
      </c>
      <c r="CG24">
        <v>-18.620684000000001</v>
      </c>
      <c r="CH24">
        <v>-12.790562</v>
      </c>
      <c r="CI24">
        <v>19.773266</v>
      </c>
      <c r="CJ24">
        <v>-52.304595999999997</v>
      </c>
      <c r="CK24">
        <v>0</v>
      </c>
      <c r="CL24">
        <v>-11.650377000000001</v>
      </c>
      <c r="CM24">
        <v>-6.1384359999999996</v>
      </c>
      <c r="CN24">
        <v>12.686548999999999</v>
      </c>
      <c r="CO24">
        <v>-40.452221000000002</v>
      </c>
      <c r="CP24">
        <v>0</v>
      </c>
      <c r="CQ24">
        <v>13.261749</v>
      </c>
      <c r="CR24">
        <v>8.1222370000000002</v>
      </c>
      <c r="CS24">
        <v>13.624017</v>
      </c>
      <c r="CT24">
        <v>-0.22178600000000001</v>
      </c>
      <c r="CU24">
        <v>37.146023</v>
      </c>
      <c r="CV24">
        <v>-8.2712999999999995E-2</v>
      </c>
      <c r="CW24">
        <v>0</v>
      </c>
      <c r="CX24">
        <v>2.8429549999999999</v>
      </c>
      <c r="CY24">
        <v>-5.1033010000000001</v>
      </c>
      <c r="CZ24">
        <v>9.4126080000000005</v>
      </c>
      <c r="DA24">
        <v>-0.57432099999999997</v>
      </c>
      <c r="DB24">
        <v>-0.80201</v>
      </c>
      <c r="DC24">
        <v>0.57967800000000003</v>
      </c>
      <c r="DD24">
        <v>-1.6698</v>
      </c>
      <c r="DE24">
        <v>0.52297499999999997</v>
      </c>
    </row>
    <row r="25" spans="1:109" x14ac:dyDescent="0.25">
      <c r="A25">
        <v>19</v>
      </c>
      <c r="B25" t="s">
        <v>198</v>
      </c>
      <c r="C25">
        <v>23</v>
      </c>
      <c r="D25">
        <v>10</v>
      </c>
      <c r="E25">
        <v>3238.3935339999998</v>
      </c>
      <c r="F25">
        <v>3252.0478520000001</v>
      </c>
      <c r="G25">
        <v>160.44622100000001</v>
      </c>
      <c r="H25">
        <v>2937.3344729999999</v>
      </c>
      <c r="I25">
        <v>3519.3608399999998</v>
      </c>
      <c r="J25">
        <v>-1242.6833650000001</v>
      </c>
      <c r="K25">
        <v>-1223.682129</v>
      </c>
      <c r="L25">
        <v>190.97433599999999</v>
      </c>
      <c r="M25">
        <v>-1564.357544</v>
      </c>
      <c r="N25">
        <v>-1006.132507</v>
      </c>
      <c r="O25">
        <v>-208.115971</v>
      </c>
      <c r="P25">
        <v>-220.332672</v>
      </c>
      <c r="Q25">
        <v>49.231425000000002</v>
      </c>
      <c r="R25">
        <v>-305.94103999999999</v>
      </c>
      <c r="S25">
        <v>-133.946091</v>
      </c>
      <c r="T25">
        <v>-423.43542500000001</v>
      </c>
      <c r="U25">
        <v>-430.04101600000001</v>
      </c>
      <c r="V25">
        <v>77.380679999999998</v>
      </c>
      <c r="W25">
        <v>-540.00830099999996</v>
      </c>
      <c r="X25">
        <v>-293.90408300000001</v>
      </c>
      <c r="Y25">
        <v>-220.146647</v>
      </c>
      <c r="Z25">
        <v>-222.16265899999999</v>
      </c>
      <c r="AA25">
        <v>62.563809999999997</v>
      </c>
      <c r="AB25">
        <v>-310.86111499999998</v>
      </c>
      <c r="AC25">
        <v>-129.403458</v>
      </c>
      <c r="AD25">
        <v>-48.577905999999999</v>
      </c>
      <c r="AE25">
        <v>-68.026199000000005</v>
      </c>
      <c r="AF25">
        <v>59.454242999999998</v>
      </c>
      <c r="AG25">
        <v>-116.691452</v>
      </c>
      <c r="AH25">
        <v>104.43549299999999</v>
      </c>
      <c r="AI25">
        <v>-213.55776599999999</v>
      </c>
      <c r="AJ25">
        <v>-209.19366500000001</v>
      </c>
      <c r="AK25">
        <v>61.839500999999998</v>
      </c>
      <c r="AL25">
        <v>-332.21099900000002</v>
      </c>
      <c r="AM25">
        <v>-138.026657</v>
      </c>
      <c r="AN25">
        <v>206.25524999999999</v>
      </c>
      <c r="AO25">
        <v>210.39614900000001</v>
      </c>
      <c r="AP25">
        <v>49.490003000000002</v>
      </c>
      <c r="AQ25">
        <v>98.542098999999993</v>
      </c>
      <c r="AR25">
        <v>294.68344100000002</v>
      </c>
      <c r="AS25">
        <v>-49.607353000000003</v>
      </c>
      <c r="AT25">
        <v>-47.277282999999997</v>
      </c>
      <c r="AU25">
        <v>8.8272370000000002</v>
      </c>
      <c r="AV25">
        <v>-66.647957000000005</v>
      </c>
      <c r="AW25">
        <v>-35.899715</v>
      </c>
      <c r="AX25">
        <v>-18.941029</v>
      </c>
      <c r="AY25">
        <v>-21.582003</v>
      </c>
      <c r="AZ25">
        <v>9.8840199999999996</v>
      </c>
      <c r="BA25">
        <v>-38.211818999999998</v>
      </c>
      <c r="BB25">
        <v>-2.6932689999999999</v>
      </c>
      <c r="BC25">
        <v>-52.470765999999998</v>
      </c>
      <c r="BD25">
        <v>-52.685988999999999</v>
      </c>
      <c r="BE25">
        <v>14.398292</v>
      </c>
      <c r="BF25">
        <v>-70.947982999999994</v>
      </c>
      <c r="BG25">
        <v>-27.054770000000001</v>
      </c>
      <c r="BH25">
        <v>30.800619000000001</v>
      </c>
      <c r="BI25">
        <v>36.956020000000002</v>
      </c>
      <c r="BJ25">
        <v>17.633434000000001</v>
      </c>
      <c r="BK25">
        <v>-2.6251099999999998</v>
      </c>
      <c r="BL25">
        <v>55.182898999999999</v>
      </c>
      <c r="BM25">
        <v>12.3605</v>
      </c>
      <c r="BN25">
        <v>16.656943999999999</v>
      </c>
      <c r="BO25">
        <v>24.258175999999999</v>
      </c>
      <c r="BP25">
        <v>-51.922671999999999</v>
      </c>
      <c r="BQ25">
        <v>46.464981000000002</v>
      </c>
      <c r="BR25">
        <v>5.044035</v>
      </c>
      <c r="BS25">
        <v>1.0232749999999999</v>
      </c>
      <c r="BT25">
        <v>20.904046000000001</v>
      </c>
      <c r="BU25">
        <v>-26.585719999999998</v>
      </c>
      <c r="BV25">
        <v>56.607802999999997</v>
      </c>
      <c r="BW25">
        <v>-1.8698410000000001</v>
      </c>
      <c r="BX25">
        <v>-1.4939089999999999</v>
      </c>
      <c r="BY25">
        <v>1.584055</v>
      </c>
      <c r="BZ25">
        <v>-4.5729490000000004</v>
      </c>
      <c r="CA25">
        <v>1.464264</v>
      </c>
      <c r="CB25">
        <v>7.1256810000000002</v>
      </c>
      <c r="CC25">
        <v>6.6758319999999998</v>
      </c>
      <c r="CD25">
        <v>4.5226730000000002</v>
      </c>
      <c r="CE25">
        <v>0.206821</v>
      </c>
      <c r="CF25">
        <v>17.304698999999999</v>
      </c>
      <c r="CG25">
        <v>-8.2449820000000003</v>
      </c>
      <c r="CH25">
        <v>-8.047428</v>
      </c>
      <c r="CI25">
        <v>2.192091</v>
      </c>
      <c r="CJ25">
        <v>-11.915399000000001</v>
      </c>
      <c r="CK25">
        <v>-5.2026570000000003</v>
      </c>
      <c r="CL25">
        <v>-4.6723020000000002</v>
      </c>
      <c r="CM25">
        <v>-5.6725580000000004</v>
      </c>
      <c r="CN25">
        <v>3.9649800000000002</v>
      </c>
      <c r="CO25">
        <v>-9.3223719999999997</v>
      </c>
      <c r="CP25">
        <v>6.654617</v>
      </c>
      <c r="CQ25">
        <v>-6.3145499999999997</v>
      </c>
      <c r="CR25">
        <v>-5.8719770000000002</v>
      </c>
      <c r="CS25">
        <v>2.4446720000000002</v>
      </c>
      <c r="CT25">
        <v>-10.075898</v>
      </c>
      <c r="CU25">
        <v>-2.3938799999999998</v>
      </c>
      <c r="CV25">
        <v>-0.265457</v>
      </c>
      <c r="CW25">
        <v>-0.284746</v>
      </c>
      <c r="CX25">
        <v>0.12816</v>
      </c>
      <c r="CY25">
        <v>-0.41871199999999997</v>
      </c>
      <c r="CZ25">
        <v>7.6575000000000004E-2</v>
      </c>
      <c r="DA25">
        <v>-1.789552</v>
      </c>
      <c r="DB25">
        <v>-1.85598</v>
      </c>
      <c r="DC25">
        <v>0.25802799999999998</v>
      </c>
      <c r="DD25">
        <v>-2.2256399999999998</v>
      </c>
      <c r="DE25">
        <v>-1.2223710000000001</v>
      </c>
    </row>
    <row r="26" spans="1:109" x14ac:dyDescent="0.25">
      <c r="A26">
        <v>39</v>
      </c>
      <c r="B26" t="s">
        <v>198</v>
      </c>
      <c r="C26">
        <v>43</v>
      </c>
      <c r="D26">
        <v>10</v>
      </c>
      <c r="E26">
        <v>2892.6125780000002</v>
      </c>
      <c r="F26">
        <v>2925.1384280000002</v>
      </c>
      <c r="G26">
        <v>126.138775</v>
      </c>
      <c r="H26">
        <v>2655.226807</v>
      </c>
      <c r="I26">
        <v>3053.7854000000002</v>
      </c>
      <c r="J26">
        <v>-675.48005799999999</v>
      </c>
      <c r="K26">
        <v>-666.21343999999999</v>
      </c>
      <c r="L26">
        <v>109.994017</v>
      </c>
      <c r="M26">
        <v>-845.67382799999996</v>
      </c>
      <c r="N26">
        <v>-458.75234999999998</v>
      </c>
      <c r="O26">
        <v>-744.86628599999995</v>
      </c>
      <c r="P26">
        <v>-813.78076199999998</v>
      </c>
      <c r="Q26">
        <v>171.02668399999999</v>
      </c>
      <c r="R26">
        <v>-983.077271</v>
      </c>
      <c r="S26">
        <v>-481.86730999999997</v>
      </c>
      <c r="T26">
        <v>-62.087935000000002</v>
      </c>
      <c r="U26">
        <v>-98.783218000000005</v>
      </c>
      <c r="V26">
        <v>73.291995</v>
      </c>
      <c r="W26">
        <v>-171.39807099999999</v>
      </c>
      <c r="X26">
        <v>46.266795999999999</v>
      </c>
      <c r="Y26">
        <v>-243.391468</v>
      </c>
      <c r="Z26">
        <v>-247.34991500000001</v>
      </c>
      <c r="AA26">
        <v>44.132489</v>
      </c>
      <c r="AB26">
        <v>-314.74279799999999</v>
      </c>
      <c r="AC26">
        <v>-144.92681899999999</v>
      </c>
      <c r="AD26">
        <v>-24.000741999999999</v>
      </c>
      <c r="AE26">
        <v>54.897461</v>
      </c>
      <c r="AF26">
        <v>122.51290899999999</v>
      </c>
      <c r="AG26">
        <v>-225.84797699999999</v>
      </c>
      <c r="AH26">
        <v>107.624084</v>
      </c>
      <c r="AI26">
        <v>-19.088547999999999</v>
      </c>
      <c r="AJ26">
        <v>-27.841822000000001</v>
      </c>
      <c r="AK26">
        <v>83.862105999999997</v>
      </c>
      <c r="AL26">
        <v>-192.77960200000001</v>
      </c>
      <c r="AM26">
        <v>96.022530000000003</v>
      </c>
      <c r="AN26">
        <v>179.25625700000001</v>
      </c>
      <c r="AO26">
        <v>163.14094499999999</v>
      </c>
      <c r="AP26">
        <v>45.825079000000002</v>
      </c>
      <c r="AQ26">
        <v>128.527435</v>
      </c>
      <c r="AR26">
        <v>263.15649400000001</v>
      </c>
      <c r="AS26">
        <v>-28.191061999999999</v>
      </c>
      <c r="AT26">
        <v>-28.494046999999998</v>
      </c>
      <c r="AU26">
        <v>10.859750999999999</v>
      </c>
      <c r="AV26">
        <v>-49.060696</v>
      </c>
      <c r="AW26">
        <v>-8.081671</v>
      </c>
      <c r="AX26">
        <v>3.0306229999999998</v>
      </c>
      <c r="AY26">
        <v>1.870126</v>
      </c>
      <c r="AZ26">
        <v>2.1986180000000002</v>
      </c>
      <c r="BA26">
        <v>0.19928299999999999</v>
      </c>
      <c r="BB26">
        <v>7.5853400000000004</v>
      </c>
      <c r="BC26">
        <v>-30.064281000000001</v>
      </c>
      <c r="BD26">
        <v>-30.166367999999999</v>
      </c>
      <c r="BE26">
        <v>7.5203360000000004</v>
      </c>
      <c r="BF26">
        <v>-44.387894000000003</v>
      </c>
      <c r="BG26">
        <v>-18.717344000000001</v>
      </c>
      <c r="BH26">
        <v>-83.009144000000006</v>
      </c>
      <c r="BI26">
        <v>-2.1040130000000001</v>
      </c>
      <c r="BJ26">
        <v>107.193991</v>
      </c>
      <c r="BK26">
        <v>-250.89752200000001</v>
      </c>
      <c r="BL26">
        <v>15.096806000000001</v>
      </c>
      <c r="BM26">
        <v>-57.479151999999999</v>
      </c>
      <c r="BN26">
        <v>-57.333190999999999</v>
      </c>
      <c r="BO26">
        <v>63.128897000000002</v>
      </c>
      <c r="BP26">
        <v>-168.87072800000001</v>
      </c>
      <c r="BQ26">
        <v>37.537773000000001</v>
      </c>
      <c r="BR26">
        <v>-50.959003000000003</v>
      </c>
      <c r="BS26">
        <v>0.66429700000000003</v>
      </c>
      <c r="BT26">
        <v>75.279668999999998</v>
      </c>
      <c r="BU26">
        <v>-166.80136100000001</v>
      </c>
      <c r="BV26">
        <v>19.955887000000001</v>
      </c>
      <c r="BW26">
        <v>-11.365930000000001</v>
      </c>
      <c r="BX26">
        <v>-11.307627</v>
      </c>
      <c r="BY26">
        <v>1.52633</v>
      </c>
      <c r="BZ26">
        <v>-14.552114</v>
      </c>
      <c r="CA26">
        <v>-8.692831</v>
      </c>
      <c r="CB26">
        <v>12.940467</v>
      </c>
      <c r="CC26">
        <v>10.778045000000001</v>
      </c>
      <c r="CD26">
        <v>6.1307559999999999</v>
      </c>
      <c r="CE26">
        <v>3.729031</v>
      </c>
      <c r="CF26">
        <v>26.088200000000001</v>
      </c>
      <c r="CG26">
        <v>-7.3488579999999999</v>
      </c>
      <c r="CH26">
        <v>-9.3263599999999993</v>
      </c>
      <c r="CI26">
        <v>3.7609460000000001</v>
      </c>
      <c r="CJ26">
        <v>-11.701162</v>
      </c>
      <c r="CK26">
        <v>-1.0340050000000001</v>
      </c>
      <c r="CL26">
        <v>30.072555999999999</v>
      </c>
      <c r="CM26">
        <v>29.925436000000001</v>
      </c>
      <c r="CN26">
        <v>8.2060510000000004</v>
      </c>
      <c r="CO26">
        <v>14.619797999999999</v>
      </c>
      <c r="CP26">
        <v>45.379196</v>
      </c>
      <c r="CQ26">
        <v>7.698226</v>
      </c>
      <c r="CR26">
        <v>8.3221170000000004</v>
      </c>
      <c r="CS26">
        <v>6.2938929999999997</v>
      </c>
      <c r="CT26">
        <v>-4.0431559999999998</v>
      </c>
      <c r="CU26">
        <v>17.568186000000001</v>
      </c>
      <c r="CV26">
        <v>4.5018690000000001</v>
      </c>
      <c r="CW26">
        <v>1.1294649999999999</v>
      </c>
      <c r="CX26">
        <v>4.1588589999999996</v>
      </c>
      <c r="CY26">
        <v>0.99920600000000004</v>
      </c>
      <c r="CZ26">
        <v>11.379600999999999</v>
      </c>
      <c r="DA26">
        <v>-2.871051</v>
      </c>
      <c r="DB26">
        <v>-0.87646599999999997</v>
      </c>
      <c r="DC26">
        <v>2.7240820000000001</v>
      </c>
      <c r="DD26">
        <v>-7.2659779999999996</v>
      </c>
      <c r="DE26">
        <v>-0.38887500000000003</v>
      </c>
    </row>
    <row r="27" spans="1:109" x14ac:dyDescent="0.25">
      <c r="A27">
        <v>43</v>
      </c>
      <c r="B27" t="s">
        <v>198</v>
      </c>
      <c r="C27">
        <v>47</v>
      </c>
      <c r="D27">
        <v>10</v>
      </c>
      <c r="E27">
        <v>3477.0836869999998</v>
      </c>
      <c r="F27">
        <v>3641.2211910000001</v>
      </c>
      <c r="G27">
        <v>746.08905300000004</v>
      </c>
      <c r="H27">
        <v>0</v>
      </c>
      <c r="I27">
        <v>3778.193115</v>
      </c>
      <c r="J27">
        <v>-1476.083926</v>
      </c>
      <c r="K27">
        <v>-1528.9097899999999</v>
      </c>
      <c r="L27">
        <v>331.688985</v>
      </c>
      <c r="M27">
        <v>-1739.9697269999999</v>
      </c>
      <c r="N27">
        <v>0</v>
      </c>
      <c r="O27">
        <v>-516.61576600000001</v>
      </c>
      <c r="P27">
        <v>-549.64855999999997</v>
      </c>
      <c r="Q27">
        <v>191.13252199999999</v>
      </c>
      <c r="R27">
        <v>-752.76104699999996</v>
      </c>
      <c r="S27">
        <v>0</v>
      </c>
      <c r="T27">
        <v>-460.21249499999999</v>
      </c>
      <c r="U27">
        <v>-469.76641799999999</v>
      </c>
      <c r="V27">
        <v>127.503215</v>
      </c>
      <c r="W27">
        <v>-683.06854199999998</v>
      </c>
      <c r="X27">
        <v>0</v>
      </c>
      <c r="Y27">
        <v>-384.59196500000002</v>
      </c>
      <c r="Z27">
        <v>-425.46118200000001</v>
      </c>
      <c r="AA27">
        <v>115.747062</v>
      </c>
      <c r="AB27">
        <v>-500.26769999999999</v>
      </c>
      <c r="AC27">
        <v>0</v>
      </c>
      <c r="AD27">
        <v>-115.779014</v>
      </c>
      <c r="AE27">
        <v>-156.378128</v>
      </c>
      <c r="AF27">
        <v>147.77360100000001</v>
      </c>
      <c r="AG27">
        <v>-340.427795</v>
      </c>
      <c r="AH27">
        <v>260.63043199999998</v>
      </c>
      <c r="AI27">
        <v>-199.737865</v>
      </c>
      <c r="AJ27">
        <v>-198.58616599999999</v>
      </c>
      <c r="AK27">
        <v>68.099524000000002</v>
      </c>
      <c r="AL27">
        <v>-287.65695199999999</v>
      </c>
      <c r="AM27">
        <v>0</v>
      </c>
      <c r="AN27">
        <v>318.37539900000002</v>
      </c>
      <c r="AO27">
        <v>359.63317899999998</v>
      </c>
      <c r="AP27">
        <v>107.10242599999999</v>
      </c>
      <c r="AQ27">
        <v>0</v>
      </c>
      <c r="AR27">
        <v>422.61001599999997</v>
      </c>
      <c r="AS27">
        <v>-57.778272000000001</v>
      </c>
      <c r="AT27">
        <v>-58.271824000000002</v>
      </c>
      <c r="AU27">
        <v>16.759429999999998</v>
      </c>
      <c r="AV27">
        <v>-77.086913999999993</v>
      </c>
      <c r="AW27">
        <v>0</v>
      </c>
      <c r="AX27">
        <v>-6.5313889999999999</v>
      </c>
      <c r="AY27">
        <v>-6.9667750000000002</v>
      </c>
      <c r="AZ27">
        <v>6.3678160000000004</v>
      </c>
      <c r="BA27">
        <v>-15.606545000000001</v>
      </c>
      <c r="BB27">
        <v>4.3376429999999999</v>
      </c>
      <c r="BC27">
        <v>-45.827117000000001</v>
      </c>
      <c r="BD27">
        <v>-47.971718000000003</v>
      </c>
      <c r="BE27">
        <v>15.021623</v>
      </c>
      <c r="BF27">
        <v>-66.172439999999995</v>
      </c>
      <c r="BG27">
        <v>0</v>
      </c>
      <c r="BH27">
        <v>64.238327999999996</v>
      </c>
      <c r="BI27">
        <v>78.697449000000006</v>
      </c>
      <c r="BJ27">
        <v>40.665956000000001</v>
      </c>
      <c r="BK27">
        <v>-27.740808000000001</v>
      </c>
      <c r="BL27">
        <v>133.362213</v>
      </c>
      <c r="BM27">
        <v>12.563972</v>
      </c>
      <c r="BN27">
        <v>7.3806479999999999</v>
      </c>
      <c r="BO27">
        <v>21.328447000000001</v>
      </c>
      <c r="BP27">
        <v>-12.884986</v>
      </c>
      <c r="BQ27">
        <v>73.495407</v>
      </c>
      <c r="BR27">
        <v>-0.89558599999999999</v>
      </c>
      <c r="BS27">
        <v>3.3425389999999999</v>
      </c>
      <c r="BT27">
        <v>21.058195999999999</v>
      </c>
      <c r="BU27">
        <v>-68.318252999999999</v>
      </c>
      <c r="BV27">
        <v>27.214967999999999</v>
      </c>
      <c r="BW27">
        <v>-6.797167</v>
      </c>
      <c r="BX27">
        <v>-7.0035660000000002</v>
      </c>
      <c r="BY27">
        <v>2.9755419999999999</v>
      </c>
      <c r="BZ27">
        <v>-11.274476</v>
      </c>
      <c r="CA27">
        <v>2.6570000000000001E-3</v>
      </c>
      <c r="CB27">
        <v>8.3301250000000007</v>
      </c>
      <c r="CC27">
        <v>7.9239730000000002</v>
      </c>
      <c r="CD27">
        <v>11.199137</v>
      </c>
      <c r="CE27">
        <v>-15.563083000000001</v>
      </c>
      <c r="CF27">
        <v>39.980713000000002</v>
      </c>
      <c r="CG27">
        <v>-12.987861000000001</v>
      </c>
      <c r="CH27">
        <v>-13.533141000000001</v>
      </c>
      <c r="CI27">
        <v>2.957284</v>
      </c>
      <c r="CJ27">
        <v>-15.437752</v>
      </c>
      <c r="CK27">
        <v>0</v>
      </c>
      <c r="CL27">
        <v>15.378228999999999</v>
      </c>
      <c r="CM27">
        <v>9.6835050000000003</v>
      </c>
      <c r="CN27">
        <v>44.805931999999999</v>
      </c>
      <c r="CO27">
        <v>-69.006996000000001</v>
      </c>
      <c r="CP27">
        <v>152.22232099999999</v>
      </c>
      <c r="CQ27">
        <v>15.147516</v>
      </c>
      <c r="CR27">
        <v>7.8832870000000002</v>
      </c>
      <c r="CS27">
        <v>48.203035999999997</v>
      </c>
      <c r="CT27">
        <v>-70.966187000000005</v>
      </c>
      <c r="CU27">
        <v>165.52387999999999</v>
      </c>
      <c r="CV27">
        <v>-5.9068000000000002E-2</v>
      </c>
      <c r="CW27">
        <v>0</v>
      </c>
      <c r="CX27">
        <v>0.40336699999999998</v>
      </c>
      <c r="CY27">
        <v>-1.211956</v>
      </c>
      <c r="CZ27">
        <v>0.72278399999999998</v>
      </c>
      <c r="DA27">
        <v>-1.788537</v>
      </c>
      <c r="DB27">
        <v>-1.8948689999999999</v>
      </c>
      <c r="DC27">
        <v>0.43103200000000003</v>
      </c>
      <c r="DD27">
        <v>-2.1612079999999998</v>
      </c>
      <c r="DE27">
        <v>0</v>
      </c>
    </row>
    <row r="28" spans="1:109" x14ac:dyDescent="0.25">
      <c r="A28">
        <v>16</v>
      </c>
      <c r="B28" t="s">
        <v>198</v>
      </c>
      <c r="C28">
        <v>20</v>
      </c>
      <c r="D28">
        <v>12</v>
      </c>
      <c r="E28">
        <v>2829.1117819999999</v>
      </c>
      <c r="F28">
        <v>2820.4721679999998</v>
      </c>
      <c r="G28">
        <v>104.596991</v>
      </c>
      <c r="H28">
        <v>2601.5661620000001</v>
      </c>
      <c r="I28">
        <v>3018.296875</v>
      </c>
      <c r="J28">
        <v>-1060.8394430000001</v>
      </c>
      <c r="K28">
        <v>-1073.8039550000001</v>
      </c>
      <c r="L28">
        <v>84.924969000000004</v>
      </c>
      <c r="M28">
        <v>-1176.2346190000001</v>
      </c>
      <c r="N28">
        <v>-846.94665499999996</v>
      </c>
      <c r="O28">
        <v>58.252004999999997</v>
      </c>
      <c r="P28">
        <v>57.145302000000001</v>
      </c>
      <c r="Q28">
        <v>47.075284000000003</v>
      </c>
      <c r="R28">
        <v>-48.558365000000002</v>
      </c>
      <c r="S28">
        <v>141.36286899999999</v>
      </c>
      <c r="T28">
        <v>-406.49555299999997</v>
      </c>
      <c r="U28">
        <v>-410.577271</v>
      </c>
      <c r="V28">
        <v>56.617128000000001</v>
      </c>
      <c r="W28">
        <v>-475.99850500000002</v>
      </c>
      <c r="X28">
        <v>-262.33306900000002</v>
      </c>
      <c r="Y28">
        <v>53.410043000000002</v>
      </c>
      <c r="Z28">
        <v>50.321052999999999</v>
      </c>
      <c r="AA28">
        <v>22.089259999999999</v>
      </c>
      <c r="AB28">
        <v>12.570764</v>
      </c>
      <c r="AC28">
        <v>91.794135999999995</v>
      </c>
      <c r="AD28">
        <v>486.42714999999998</v>
      </c>
      <c r="AE28">
        <v>485.569458</v>
      </c>
      <c r="AF28">
        <v>31.835466</v>
      </c>
      <c r="AG28">
        <v>430.12548800000002</v>
      </c>
      <c r="AH28">
        <v>540.57562299999995</v>
      </c>
      <c r="AI28">
        <v>-91.497513999999995</v>
      </c>
      <c r="AJ28">
        <v>-102.692154</v>
      </c>
      <c r="AK28">
        <v>58.695194000000001</v>
      </c>
      <c r="AL28">
        <v>-177.187332</v>
      </c>
      <c r="AM28">
        <v>43.143650000000001</v>
      </c>
      <c r="AN28">
        <v>-102.731995</v>
      </c>
      <c r="AO28">
        <v>-100.259033</v>
      </c>
      <c r="AP28">
        <v>15.106490000000001</v>
      </c>
      <c r="AQ28">
        <v>-127.02628300000001</v>
      </c>
      <c r="AR28">
        <v>-74.538642999999993</v>
      </c>
      <c r="AS28">
        <v>-20.995832</v>
      </c>
      <c r="AT28">
        <v>-23.172049999999999</v>
      </c>
      <c r="AU28">
        <v>8.0583609999999997</v>
      </c>
      <c r="AV28">
        <v>-34.722126000000003</v>
      </c>
      <c r="AW28">
        <v>-7.0484159999999996</v>
      </c>
      <c r="AX28">
        <v>-5.9272650000000002</v>
      </c>
      <c r="AY28">
        <v>-6.0480520000000002</v>
      </c>
      <c r="AZ28">
        <v>3.2010800000000001</v>
      </c>
      <c r="BA28">
        <v>-12.094113</v>
      </c>
      <c r="BB28">
        <v>-1.0712969999999999</v>
      </c>
      <c r="BC28">
        <v>-17.009278999999999</v>
      </c>
      <c r="BD28">
        <v>-16.980881</v>
      </c>
      <c r="BE28">
        <v>5.8721490000000003</v>
      </c>
      <c r="BF28">
        <v>-26.778486000000001</v>
      </c>
      <c r="BG28">
        <v>-7.6787450000000002</v>
      </c>
      <c r="BH28">
        <v>-91.107221999999993</v>
      </c>
      <c r="BI28">
        <v>-91.094345000000004</v>
      </c>
      <c r="BJ28">
        <v>9.6732859999999992</v>
      </c>
      <c r="BK28">
        <v>-109.89917</v>
      </c>
      <c r="BL28">
        <v>-63.886353</v>
      </c>
      <c r="BM28">
        <v>50.778168000000001</v>
      </c>
      <c r="BN28">
        <v>46.876038000000001</v>
      </c>
      <c r="BO28">
        <v>31.625336000000001</v>
      </c>
      <c r="BP28">
        <v>-19.298317000000001</v>
      </c>
      <c r="BQ28">
        <v>123.72859200000001</v>
      </c>
      <c r="BR28">
        <v>-11.291952999999999</v>
      </c>
      <c r="BS28">
        <v>-9.0084210000000002</v>
      </c>
      <c r="BT28">
        <v>22.785307</v>
      </c>
      <c r="BU28">
        <v>-70.354568</v>
      </c>
      <c r="BV28">
        <v>41.679290999999999</v>
      </c>
      <c r="BW28">
        <v>-0.13427900000000001</v>
      </c>
      <c r="BX28">
        <v>-0.213118</v>
      </c>
      <c r="BY28">
        <v>1.6807080000000001</v>
      </c>
      <c r="BZ28">
        <v>-3.0543330000000002</v>
      </c>
      <c r="CA28">
        <v>2.454583</v>
      </c>
      <c r="CB28">
        <v>20.656167</v>
      </c>
      <c r="CC28">
        <v>20.672304</v>
      </c>
      <c r="CD28">
        <v>3.1841599999999999</v>
      </c>
      <c r="CE28">
        <v>14.036044</v>
      </c>
      <c r="CF28">
        <v>26.646809000000001</v>
      </c>
      <c r="CG28">
        <v>-5.8476949999999999</v>
      </c>
      <c r="CH28">
        <v>-5.77759</v>
      </c>
      <c r="CI28">
        <v>0.61874700000000005</v>
      </c>
      <c r="CJ28">
        <v>-6.7898709999999998</v>
      </c>
      <c r="CK28">
        <v>-5.0017670000000001</v>
      </c>
      <c r="CL28">
        <v>23.557153</v>
      </c>
      <c r="CM28">
        <v>23.128689000000001</v>
      </c>
      <c r="CN28">
        <v>4.4113410000000002</v>
      </c>
      <c r="CO28">
        <v>17.698854000000001</v>
      </c>
      <c r="CP28">
        <v>33.748961999999999</v>
      </c>
      <c r="CQ28">
        <v>-29.693843999999999</v>
      </c>
      <c r="CR28">
        <v>-28.699646000000001</v>
      </c>
      <c r="CS28">
        <v>4.0080689999999999</v>
      </c>
      <c r="CT28">
        <v>-39.079360999999999</v>
      </c>
      <c r="CU28">
        <v>-24.089113000000001</v>
      </c>
      <c r="CV28">
        <v>-0.95006500000000005</v>
      </c>
      <c r="CW28">
        <v>-0.96586499999999997</v>
      </c>
      <c r="CX28">
        <v>0.28168100000000001</v>
      </c>
      <c r="CY28">
        <v>-1.4239390000000001</v>
      </c>
      <c r="CZ28">
        <v>-0.35407300000000003</v>
      </c>
      <c r="DA28">
        <v>-0.57404299999999997</v>
      </c>
      <c r="DB28">
        <v>-0.58896199999999999</v>
      </c>
      <c r="DC28">
        <v>0.118765</v>
      </c>
      <c r="DD28">
        <v>-0.750641</v>
      </c>
      <c r="DE28">
        <v>-0.35335499999999997</v>
      </c>
    </row>
    <row r="29" spans="1:109" x14ac:dyDescent="0.25">
      <c r="A29">
        <v>6</v>
      </c>
      <c r="B29" t="s">
        <v>198</v>
      </c>
      <c r="C29">
        <v>10</v>
      </c>
      <c r="D29">
        <v>15</v>
      </c>
      <c r="E29" s="134">
        <v>2282.50515137</v>
      </c>
      <c r="F29">
        <v>2865.0107419999999</v>
      </c>
      <c r="G29">
        <v>115.557593</v>
      </c>
      <c r="H29">
        <v>2547.9895019999999</v>
      </c>
      <c r="I29">
        <v>3067.4326169999999</v>
      </c>
      <c r="J29">
        <v>-1106.374957</v>
      </c>
      <c r="K29">
        <v>-1137.1079099999999</v>
      </c>
      <c r="L29">
        <v>152.833088</v>
      </c>
      <c r="M29">
        <v>-1377.4395750000001</v>
      </c>
      <c r="N29">
        <v>-704.339966</v>
      </c>
      <c r="O29">
        <v>661.68735700000002</v>
      </c>
      <c r="P29">
        <v>681.79858400000001</v>
      </c>
      <c r="Q29">
        <v>124.480422</v>
      </c>
      <c r="R29">
        <v>352.52652</v>
      </c>
      <c r="S29">
        <v>899.01800500000002</v>
      </c>
      <c r="T29">
        <v>-645.43142699999999</v>
      </c>
      <c r="U29">
        <v>-662.95025599999997</v>
      </c>
      <c r="V29">
        <v>104.864304</v>
      </c>
      <c r="W29">
        <v>-841.45764199999996</v>
      </c>
      <c r="X29">
        <v>-413.48937999999998</v>
      </c>
      <c r="Y29">
        <v>45.954189</v>
      </c>
      <c r="Z29">
        <v>46.475056000000002</v>
      </c>
      <c r="AA29">
        <v>24.756947</v>
      </c>
      <c r="AB29">
        <v>-10.254738</v>
      </c>
      <c r="AC29">
        <v>116.937546</v>
      </c>
      <c r="AD29">
        <v>59.429485999999997</v>
      </c>
      <c r="AE29">
        <v>60.146858000000002</v>
      </c>
      <c r="AF29">
        <v>21.132076999999999</v>
      </c>
      <c r="AG29">
        <v>-1.629054</v>
      </c>
      <c r="AH29">
        <v>117.767906</v>
      </c>
      <c r="AI29">
        <v>-163.72851900000001</v>
      </c>
      <c r="AJ29">
        <v>-168.74340799999999</v>
      </c>
      <c r="AK29">
        <v>56.675013999999997</v>
      </c>
      <c r="AL29">
        <v>-352.26025399999997</v>
      </c>
      <c r="AM29">
        <v>19.781835999999998</v>
      </c>
      <c r="AN29">
        <v>10.572177</v>
      </c>
      <c r="AO29">
        <v>9.3498800000000006</v>
      </c>
      <c r="AP29">
        <v>18.024965999999999</v>
      </c>
      <c r="AQ29">
        <v>-49.769553999999999</v>
      </c>
      <c r="AR29">
        <v>49.780375999999997</v>
      </c>
      <c r="AS29">
        <v>-12.454904000000001</v>
      </c>
      <c r="AT29">
        <v>-12.416423999999999</v>
      </c>
      <c r="AU29">
        <v>14.483431</v>
      </c>
      <c r="AV29">
        <v>-46.584957000000003</v>
      </c>
      <c r="AW29">
        <v>28.977277999999998</v>
      </c>
      <c r="AX29">
        <v>-30.383738000000001</v>
      </c>
      <c r="AY29">
        <v>-27.614723000000001</v>
      </c>
      <c r="AZ29">
        <v>12.26975</v>
      </c>
      <c r="BA29">
        <v>-62.770195000000001</v>
      </c>
      <c r="BB29">
        <v>-4.7421290000000003</v>
      </c>
      <c r="BC29">
        <v>-18.407185999999999</v>
      </c>
      <c r="BD29">
        <v>-17.198812</v>
      </c>
      <c r="BE29">
        <v>15.229672000000001</v>
      </c>
      <c r="BF29">
        <v>-59.543666999999999</v>
      </c>
      <c r="BG29">
        <v>13.241154</v>
      </c>
      <c r="BH29">
        <v>-26.408014000000001</v>
      </c>
      <c r="BI29">
        <v>-28.075168999999999</v>
      </c>
      <c r="BJ29">
        <v>9.5317830000000008</v>
      </c>
      <c r="BK29">
        <v>-46.238346</v>
      </c>
      <c r="BL29">
        <v>-6.1556749999999996</v>
      </c>
      <c r="BM29">
        <v>46.376818999999998</v>
      </c>
      <c r="BN29">
        <v>41.346313000000002</v>
      </c>
      <c r="BO29">
        <v>29.079021000000001</v>
      </c>
      <c r="BP29">
        <v>-29.584447999999998</v>
      </c>
      <c r="BQ29">
        <v>110.895432</v>
      </c>
      <c r="BR29">
        <v>-33.575795999999997</v>
      </c>
      <c r="BS29">
        <v>-32.739147000000003</v>
      </c>
      <c r="BT29">
        <v>22.164548</v>
      </c>
      <c r="BU29">
        <v>-84.418610000000001</v>
      </c>
      <c r="BV29">
        <v>15.184476</v>
      </c>
      <c r="BW29">
        <v>9.9457330000000006</v>
      </c>
      <c r="BX29">
        <v>10.129267</v>
      </c>
      <c r="BY29">
        <v>3.2768290000000002</v>
      </c>
      <c r="BZ29">
        <v>1.476297</v>
      </c>
      <c r="CA29">
        <v>18.154045</v>
      </c>
      <c r="CB29">
        <v>9.6005769999999995</v>
      </c>
      <c r="CC29">
        <v>9.4539659999999994</v>
      </c>
      <c r="CD29">
        <v>4.6363430000000001</v>
      </c>
      <c r="CE29">
        <v>-1.8142659999999999</v>
      </c>
      <c r="CF29">
        <v>18.663032999999999</v>
      </c>
      <c r="CG29">
        <v>3.0874139999999999</v>
      </c>
      <c r="CH29">
        <v>2.2897859999999999</v>
      </c>
      <c r="CI29">
        <v>4.6529499999999997</v>
      </c>
      <c r="CJ29">
        <v>-8.3312570000000008</v>
      </c>
      <c r="CK29">
        <v>16.230378999999999</v>
      </c>
      <c r="CL29">
        <v>-12.864947000000001</v>
      </c>
      <c r="CM29">
        <v>-12.772330999999999</v>
      </c>
      <c r="CN29">
        <v>5.5989820000000003</v>
      </c>
      <c r="CO29">
        <v>-26.996473000000002</v>
      </c>
      <c r="CP29">
        <v>-2.1367600000000002</v>
      </c>
      <c r="CQ29">
        <v>-20.130188</v>
      </c>
      <c r="CR29">
        <v>-20.614563</v>
      </c>
      <c r="CS29">
        <v>4.981312</v>
      </c>
      <c r="CT29">
        <v>-29.547649</v>
      </c>
      <c r="CU29">
        <v>-9.3565070000000006</v>
      </c>
      <c r="CV29">
        <v>-1.305415</v>
      </c>
      <c r="CW29">
        <v>-1.311439</v>
      </c>
      <c r="CX29">
        <v>0.27630399999999999</v>
      </c>
      <c r="CY29">
        <v>-1.954439</v>
      </c>
      <c r="CZ29">
        <v>-0.57544600000000001</v>
      </c>
      <c r="DA29">
        <v>-2.2019289999999998</v>
      </c>
      <c r="DB29">
        <v>-2.2285010000000001</v>
      </c>
      <c r="DC29">
        <v>0.28362399999999999</v>
      </c>
      <c r="DD29">
        <v>-2.8367659999999999</v>
      </c>
      <c r="DE29">
        <v>-1.531703</v>
      </c>
    </row>
    <row r="30" spans="1:109" x14ac:dyDescent="0.25">
      <c r="A30">
        <v>17</v>
      </c>
      <c r="B30" t="s">
        <v>198</v>
      </c>
      <c r="C30">
        <v>21</v>
      </c>
      <c r="D30">
        <v>15</v>
      </c>
      <c r="E30">
        <v>2707.1705449999999</v>
      </c>
      <c r="F30">
        <v>2738.0266109999998</v>
      </c>
      <c r="G30">
        <v>139.21867399999999</v>
      </c>
      <c r="H30">
        <v>2360.3811040000001</v>
      </c>
      <c r="I30">
        <v>2955.8264159999999</v>
      </c>
      <c r="J30">
        <v>-1071.796707</v>
      </c>
      <c r="K30">
        <v>-1085.6137699999999</v>
      </c>
      <c r="L30">
        <v>143.90873199999999</v>
      </c>
      <c r="M30">
        <v>-1354.807251</v>
      </c>
      <c r="N30">
        <v>-690.86450200000002</v>
      </c>
      <c r="O30">
        <v>765.75214200000005</v>
      </c>
      <c r="P30">
        <v>767.21966599999996</v>
      </c>
      <c r="Q30">
        <v>137.95552499999999</v>
      </c>
      <c r="R30">
        <v>459.33334400000001</v>
      </c>
      <c r="S30">
        <v>1084.7510990000001</v>
      </c>
      <c r="T30">
        <v>-618.14261299999998</v>
      </c>
      <c r="U30">
        <v>-635.96350099999995</v>
      </c>
      <c r="V30">
        <v>86.665090000000006</v>
      </c>
      <c r="W30">
        <v>-792.45703100000003</v>
      </c>
      <c r="X30">
        <v>-331.20983899999999</v>
      </c>
      <c r="Y30">
        <v>113.979444</v>
      </c>
      <c r="Z30">
        <v>88.065887000000004</v>
      </c>
      <c r="AA30">
        <v>73.118478999999994</v>
      </c>
      <c r="AB30">
        <v>30.626947000000001</v>
      </c>
      <c r="AC30">
        <v>292.18185399999999</v>
      </c>
      <c r="AD30">
        <v>81.461433999999997</v>
      </c>
      <c r="AE30">
        <v>72.758774000000003</v>
      </c>
      <c r="AF30">
        <v>44.588676999999997</v>
      </c>
      <c r="AG30">
        <v>18.02721</v>
      </c>
      <c r="AH30">
        <v>279.55248999999998</v>
      </c>
      <c r="AI30">
        <v>-232.416326</v>
      </c>
      <c r="AJ30">
        <v>-209.429947</v>
      </c>
      <c r="AK30">
        <v>96.178753999999998</v>
      </c>
      <c r="AL30">
        <v>-449.453979</v>
      </c>
      <c r="AM30">
        <v>-71.668319999999994</v>
      </c>
      <c r="AN30">
        <v>-1.8108979999999999</v>
      </c>
      <c r="AO30">
        <v>0.383185</v>
      </c>
      <c r="AP30">
        <v>22.176945</v>
      </c>
      <c r="AQ30">
        <v>-62.467407000000001</v>
      </c>
      <c r="AR30">
        <v>43.624645000000001</v>
      </c>
      <c r="AS30">
        <v>-9.0856689999999993</v>
      </c>
      <c r="AT30">
        <v>-9.4328920000000007</v>
      </c>
      <c r="AU30">
        <v>11.395645</v>
      </c>
      <c r="AV30">
        <v>-29.530681999999999</v>
      </c>
      <c r="AW30">
        <v>13.287514</v>
      </c>
      <c r="AX30">
        <v>-21.751080999999999</v>
      </c>
      <c r="AY30">
        <v>-23.176409</v>
      </c>
      <c r="AZ30">
        <v>6.5199660000000002</v>
      </c>
      <c r="BA30">
        <v>-35.867339999999999</v>
      </c>
      <c r="BB30">
        <v>-7.4043850000000004</v>
      </c>
      <c r="BC30">
        <v>-17.164209</v>
      </c>
      <c r="BD30">
        <v>-17.912407000000002</v>
      </c>
      <c r="BE30">
        <v>10.456958</v>
      </c>
      <c r="BF30">
        <v>-47.462829999999997</v>
      </c>
      <c r="BG30">
        <v>10.685717</v>
      </c>
      <c r="BH30">
        <v>-23.787082000000002</v>
      </c>
      <c r="BI30">
        <v>-14.943804999999999</v>
      </c>
      <c r="BJ30">
        <v>22.134985</v>
      </c>
      <c r="BK30">
        <v>-78.218238999999997</v>
      </c>
      <c r="BL30">
        <v>18.255137999999999</v>
      </c>
      <c r="BM30">
        <v>71.349605999999994</v>
      </c>
      <c r="BN30">
        <v>80.815856999999994</v>
      </c>
      <c r="BO30">
        <v>30.157609999999998</v>
      </c>
      <c r="BP30">
        <v>6.570506</v>
      </c>
      <c r="BQ30">
        <v>113.735649</v>
      </c>
      <c r="BR30">
        <v>-37.361038999999998</v>
      </c>
      <c r="BS30">
        <v>-40.302360999999998</v>
      </c>
      <c r="BT30">
        <v>27.859604000000001</v>
      </c>
      <c r="BU30">
        <v>-71.866112000000001</v>
      </c>
      <c r="BV30">
        <v>21.805254000000001</v>
      </c>
      <c r="BW30">
        <v>9.8389620000000004</v>
      </c>
      <c r="BX30">
        <v>8.7807860000000009</v>
      </c>
      <c r="BY30">
        <v>3.5885310000000001</v>
      </c>
      <c r="BZ30">
        <v>3.5894889999999999</v>
      </c>
      <c r="CA30">
        <v>16.389140999999999</v>
      </c>
      <c r="CB30">
        <v>9.2872059999999994</v>
      </c>
      <c r="CC30">
        <v>9.1994790000000002</v>
      </c>
      <c r="CD30">
        <v>3.3576280000000001</v>
      </c>
      <c r="CE30">
        <v>1.0690869999999999</v>
      </c>
      <c r="CF30">
        <v>14.983892000000001</v>
      </c>
      <c r="CG30">
        <v>0.58172500000000005</v>
      </c>
      <c r="CH30">
        <v>0.44551400000000002</v>
      </c>
      <c r="CI30">
        <v>2.026894</v>
      </c>
      <c r="CJ30">
        <v>-3.0545300000000002</v>
      </c>
      <c r="CK30">
        <v>6.2761129999999996</v>
      </c>
      <c r="CL30">
        <v>-7.9114740000000001</v>
      </c>
      <c r="CM30">
        <v>-6.800891</v>
      </c>
      <c r="CN30">
        <v>5.3676849999999998</v>
      </c>
      <c r="CO30">
        <v>-17.56428</v>
      </c>
      <c r="CP30">
        <v>7.7073700000000001</v>
      </c>
      <c r="CQ30">
        <v>-14.716225</v>
      </c>
      <c r="CR30">
        <v>-15.226322</v>
      </c>
      <c r="CS30">
        <v>5.1197419999999996</v>
      </c>
      <c r="CT30">
        <v>-22.600885000000002</v>
      </c>
      <c r="CU30">
        <v>1.10764</v>
      </c>
      <c r="CV30">
        <v>-1.932048</v>
      </c>
      <c r="CW30">
        <v>-1.80244</v>
      </c>
      <c r="CX30">
        <v>0.45951799999999998</v>
      </c>
      <c r="CY30">
        <v>-3.4495079999999998</v>
      </c>
      <c r="CZ30">
        <v>-1.334171</v>
      </c>
      <c r="DA30">
        <v>-2.1182750000000001</v>
      </c>
      <c r="DB30">
        <v>-2.130217</v>
      </c>
      <c r="DC30">
        <v>0.30843199999999998</v>
      </c>
      <c r="DD30">
        <v>-2.6883309999999998</v>
      </c>
      <c r="DE30">
        <v>-1.294316</v>
      </c>
    </row>
    <row r="31" spans="1:109" x14ac:dyDescent="0.25">
      <c r="A31">
        <v>22</v>
      </c>
      <c r="B31" t="s">
        <v>198</v>
      </c>
      <c r="C31">
        <v>26</v>
      </c>
      <c r="D31">
        <v>15</v>
      </c>
      <c r="E31">
        <v>2552.4362120000001</v>
      </c>
      <c r="F31">
        <v>2558.9807129999999</v>
      </c>
      <c r="G31">
        <v>70.638160999999997</v>
      </c>
      <c r="H31">
        <v>2394.1271969999998</v>
      </c>
      <c r="I31">
        <v>2671.3146969999998</v>
      </c>
      <c r="J31">
        <v>-857.75987299999997</v>
      </c>
      <c r="K31">
        <v>-861.56329300000004</v>
      </c>
      <c r="L31">
        <v>93.440487000000005</v>
      </c>
      <c r="M31">
        <v>-1008.269592</v>
      </c>
      <c r="N31">
        <v>-647.52569600000004</v>
      </c>
      <c r="O31">
        <v>481.81609800000001</v>
      </c>
      <c r="P31">
        <v>478.36038200000002</v>
      </c>
      <c r="Q31">
        <v>64.773623000000001</v>
      </c>
      <c r="R31">
        <v>363.30740400000002</v>
      </c>
      <c r="S31">
        <v>594.74444600000004</v>
      </c>
      <c r="T31">
        <v>-415.42353800000001</v>
      </c>
      <c r="U31">
        <v>-428.382721</v>
      </c>
      <c r="V31">
        <v>66.987353999999996</v>
      </c>
      <c r="W31">
        <v>-535.87115500000004</v>
      </c>
      <c r="X31">
        <v>-275.22521999999998</v>
      </c>
      <c r="Y31">
        <v>140.033917</v>
      </c>
      <c r="Z31">
        <v>142.26411400000001</v>
      </c>
      <c r="AA31">
        <v>19.137051</v>
      </c>
      <c r="AB31">
        <v>68.588165000000004</v>
      </c>
      <c r="AC31">
        <v>170.230209</v>
      </c>
      <c r="AD31">
        <v>145.64728199999999</v>
      </c>
      <c r="AE31">
        <v>149.86935399999999</v>
      </c>
      <c r="AF31">
        <v>19.738302999999998</v>
      </c>
      <c r="AG31">
        <v>104.818573</v>
      </c>
      <c r="AH31">
        <v>175.04582199999999</v>
      </c>
      <c r="AI31">
        <v>-331.17219499999999</v>
      </c>
      <c r="AJ31">
        <v>-327.41436800000002</v>
      </c>
      <c r="AK31">
        <v>36.065426000000002</v>
      </c>
      <c r="AL31">
        <v>-389.51919600000002</v>
      </c>
      <c r="AM31">
        <v>-259.398529</v>
      </c>
      <c r="AN31">
        <v>26.684899000000001</v>
      </c>
      <c r="AO31">
        <v>30.213902000000001</v>
      </c>
      <c r="AP31">
        <v>15.075818</v>
      </c>
      <c r="AQ31">
        <v>-14.593807999999999</v>
      </c>
      <c r="AR31">
        <v>55.347926999999999</v>
      </c>
      <c r="AS31">
        <v>-8.7460920000000009</v>
      </c>
      <c r="AT31">
        <v>-7.1739030000000001</v>
      </c>
      <c r="AU31">
        <v>11.299932999999999</v>
      </c>
      <c r="AV31">
        <v>-30.080456000000002</v>
      </c>
      <c r="AW31">
        <v>14.710482000000001</v>
      </c>
      <c r="AX31">
        <v>-13.291171</v>
      </c>
      <c r="AY31">
        <v>-14.404510999999999</v>
      </c>
      <c r="AZ31">
        <v>4.767862</v>
      </c>
      <c r="BA31">
        <v>-23.568956</v>
      </c>
      <c r="BB31">
        <v>-2.529274</v>
      </c>
      <c r="BC31">
        <v>-20.073111999999998</v>
      </c>
      <c r="BD31">
        <v>-19.26041</v>
      </c>
      <c r="BE31">
        <v>8.0169879999999996</v>
      </c>
      <c r="BF31">
        <v>-35.631725000000003</v>
      </c>
      <c r="BG31">
        <v>-6.610271</v>
      </c>
      <c r="BH31">
        <v>-27.810103000000002</v>
      </c>
      <c r="BI31">
        <v>-28.318722000000001</v>
      </c>
      <c r="BJ31">
        <v>10.17536</v>
      </c>
      <c r="BK31">
        <v>-42.277855000000002</v>
      </c>
      <c r="BL31">
        <v>2.5682909999999999</v>
      </c>
      <c r="BM31">
        <v>70.599050000000005</v>
      </c>
      <c r="BN31">
        <v>70.965987999999996</v>
      </c>
      <c r="BO31">
        <v>34.140867</v>
      </c>
      <c r="BP31">
        <v>-21.775175000000001</v>
      </c>
      <c r="BQ31">
        <v>155.96180699999999</v>
      </c>
      <c r="BR31">
        <v>-9.5130429999999997</v>
      </c>
      <c r="BS31">
        <v>-8.9842209999999998</v>
      </c>
      <c r="BT31">
        <v>15.512238</v>
      </c>
      <c r="BU31">
        <v>-50.579143999999999</v>
      </c>
      <c r="BV31">
        <v>27.900036</v>
      </c>
      <c r="BW31">
        <v>8.2620070000000005</v>
      </c>
      <c r="BX31">
        <v>8.5421139999999998</v>
      </c>
      <c r="BY31">
        <v>2.0269900000000001</v>
      </c>
      <c r="BZ31">
        <v>4.6476949999999997</v>
      </c>
      <c r="CA31">
        <v>12.03688</v>
      </c>
      <c r="CB31">
        <v>8.9034370000000003</v>
      </c>
      <c r="CC31">
        <v>9.6612460000000002</v>
      </c>
      <c r="CD31">
        <v>4.1100880000000002</v>
      </c>
      <c r="CE31">
        <v>-0.60525899999999999</v>
      </c>
      <c r="CF31">
        <v>15.905011999999999</v>
      </c>
      <c r="CG31">
        <v>-0.30264200000000002</v>
      </c>
      <c r="CH31">
        <v>-0.567195</v>
      </c>
      <c r="CI31">
        <v>1.4427890000000001</v>
      </c>
      <c r="CJ31">
        <v>-3.2180879999999998</v>
      </c>
      <c r="CK31">
        <v>3.181349</v>
      </c>
      <c r="CL31">
        <v>6.5511080000000002</v>
      </c>
      <c r="CM31">
        <v>6.0248109999999997</v>
      </c>
      <c r="CN31">
        <v>6.7230210000000001</v>
      </c>
      <c r="CO31">
        <v>-9.4808649999999997</v>
      </c>
      <c r="CP31">
        <v>24.226969</v>
      </c>
      <c r="CQ31">
        <v>-4.0792279999999996</v>
      </c>
      <c r="CR31">
        <v>-4.3239359999999998</v>
      </c>
      <c r="CS31">
        <v>5.2085239999999997</v>
      </c>
      <c r="CT31">
        <v>-14.305713000000001</v>
      </c>
      <c r="CU31">
        <v>11.012141</v>
      </c>
      <c r="CV31">
        <v>-1.7389779999999999</v>
      </c>
      <c r="CW31">
        <v>-1.695756</v>
      </c>
      <c r="CX31">
        <v>0.34470499999999998</v>
      </c>
      <c r="CY31">
        <v>-2.4842010000000001</v>
      </c>
      <c r="CZ31">
        <v>-0.65605599999999997</v>
      </c>
      <c r="DA31">
        <v>-1.5190600000000001</v>
      </c>
      <c r="DB31">
        <v>-1.5572900000000001</v>
      </c>
      <c r="DC31">
        <v>0.263486</v>
      </c>
      <c r="DD31">
        <v>-1.976637</v>
      </c>
      <c r="DE31">
        <v>-0.82875500000000002</v>
      </c>
    </row>
    <row r="32" spans="1:109" x14ac:dyDescent="0.25">
      <c r="A32">
        <v>23</v>
      </c>
      <c r="B32" t="s">
        <v>198</v>
      </c>
      <c r="C32">
        <v>27</v>
      </c>
      <c r="D32">
        <v>15</v>
      </c>
      <c r="E32">
        <v>2542.7575980000001</v>
      </c>
      <c r="F32">
        <v>2537.2333979999999</v>
      </c>
      <c r="G32">
        <v>58.112361</v>
      </c>
      <c r="H32">
        <v>2435.2341310000002</v>
      </c>
      <c r="I32">
        <v>2647.107422</v>
      </c>
      <c r="J32">
        <v>-896.11052199999995</v>
      </c>
      <c r="K32">
        <v>-914.78008999999997</v>
      </c>
      <c r="L32">
        <v>58.369574999999998</v>
      </c>
      <c r="M32">
        <v>-989.31280500000003</v>
      </c>
      <c r="N32">
        <v>-737.73699999999997</v>
      </c>
      <c r="O32">
        <v>559.94638999999995</v>
      </c>
      <c r="P32">
        <v>545.49121100000002</v>
      </c>
      <c r="Q32">
        <v>83.873643999999999</v>
      </c>
      <c r="R32">
        <v>381.34906000000001</v>
      </c>
      <c r="S32">
        <v>687.65600600000005</v>
      </c>
      <c r="T32">
        <v>-459.00831899999997</v>
      </c>
      <c r="U32">
        <v>-472.65273999999999</v>
      </c>
      <c r="V32">
        <v>41.350774000000001</v>
      </c>
      <c r="W32">
        <v>-523.11639400000001</v>
      </c>
      <c r="X32">
        <v>-338.006531</v>
      </c>
      <c r="Y32">
        <v>169.40059600000001</v>
      </c>
      <c r="Z32">
        <v>160.82925399999999</v>
      </c>
      <c r="AA32">
        <v>45.579315000000001</v>
      </c>
      <c r="AB32">
        <v>107.88655900000001</v>
      </c>
      <c r="AC32">
        <v>259.962219</v>
      </c>
      <c r="AD32">
        <v>230.71200099999999</v>
      </c>
      <c r="AE32">
        <v>209.21101400000001</v>
      </c>
      <c r="AF32">
        <v>82.129216999999997</v>
      </c>
      <c r="AG32">
        <v>122.47820299999999</v>
      </c>
      <c r="AH32">
        <v>379.27123999999998</v>
      </c>
      <c r="AI32">
        <v>-292.65216600000002</v>
      </c>
      <c r="AJ32">
        <v>-289.94781499999999</v>
      </c>
      <c r="AK32">
        <v>23.411518000000001</v>
      </c>
      <c r="AL32">
        <v>-339.93359400000003</v>
      </c>
      <c r="AM32">
        <v>-241.20764199999999</v>
      </c>
      <c r="AN32">
        <v>-20.794694</v>
      </c>
      <c r="AO32">
        <v>-1.8134650000000001</v>
      </c>
      <c r="AP32">
        <v>47.435056000000003</v>
      </c>
      <c r="AQ32">
        <v>-106.121048</v>
      </c>
      <c r="AR32">
        <v>32.262863000000003</v>
      </c>
      <c r="AS32">
        <v>-9.5333210000000008</v>
      </c>
      <c r="AT32">
        <v>-10.500215000000001</v>
      </c>
      <c r="AU32">
        <v>8.3830629999999999</v>
      </c>
      <c r="AV32">
        <v>-31.006287</v>
      </c>
      <c r="AW32">
        <v>6.4297240000000002</v>
      </c>
      <c r="AX32">
        <v>-14.081215</v>
      </c>
      <c r="AY32">
        <v>-14.577712</v>
      </c>
      <c r="AZ32">
        <v>4.1011189999999997</v>
      </c>
      <c r="BA32">
        <v>-22.647835000000001</v>
      </c>
      <c r="BB32">
        <v>-6.4013790000000004</v>
      </c>
      <c r="BC32">
        <v>-21.969097999999999</v>
      </c>
      <c r="BD32">
        <v>-23.132995999999999</v>
      </c>
      <c r="BE32">
        <v>8.1678010000000008</v>
      </c>
      <c r="BF32">
        <v>-41.916438999999997</v>
      </c>
      <c r="BG32">
        <v>-8.9030100000000001</v>
      </c>
      <c r="BH32">
        <v>-54.075482999999998</v>
      </c>
      <c r="BI32">
        <v>-63.846581</v>
      </c>
      <c r="BJ32">
        <v>27.179442000000002</v>
      </c>
      <c r="BK32">
        <v>-97.607628000000005</v>
      </c>
      <c r="BL32">
        <v>5.1774040000000001</v>
      </c>
      <c r="BM32">
        <v>-2.6843520000000001</v>
      </c>
      <c r="BN32">
        <v>-1.4867239999999999</v>
      </c>
      <c r="BO32">
        <v>13.428345999999999</v>
      </c>
      <c r="BP32">
        <v>-44.419162999999998</v>
      </c>
      <c r="BQ32">
        <v>26.644542999999999</v>
      </c>
      <c r="BR32">
        <v>22.175415999999998</v>
      </c>
      <c r="BS32">
        <v>21.722763</v>
      </c>
      <c r="BT32">
        <v>6.5529159999999997</v>
      </c>
      <c r="BU32">
        <v>3.7156020000000001</v>
      </c>
      <c r="BV32">
        <v>38.678668999999999</v>
      </c>
      <c r="BW32">
        <v>10.081162000000001</v>
      </c>
      <c r="BX32">
        <v>10.216282</v>
      </c>
      <c r="BY32">
        <v>1.689551</v>
      </c>
      <c r="BZ32">
        <v>6.7240929999999999</v>
      </c>
      <c r="CA32">
        <v>13.686591999999999</v>
      </c>
      <c r="CB32">
        <v>8.1205750000000005</v>
      </c>
      <c r="CC32">
        <v>7.2687949999999999</v>
      </c>
      <c r="CD32">
        <v>3.5376560000000001</v>
      </c>
      <c r="CE32">
        <v>1.1784619999999999</v>
      </c>
      <c r="CF32">
        <v>14.979043000000001</v>
      </c>
      <c r="CG32">
        <v>-0.63240799999999997</v>
      </c>
      <c r="CH32">
        <v>-0.82111500000000004</v>
      </c>
      <c r="CI32">
        <v>0.68370699999999995</v>
      </c>
      <c r="CJ32">
        <v>-2.2862629999999999</v>
      </c>
      <c r="CK32">
        <v>0.61720900000000001</v>
      </c>
      <c r="CL32">
        <v>-4.1836209999999996</v>
      </c>
      <c r="CM32">
        <v>-4.0077489999999996</v>
      </c>
      <c r="CN32">
        <v>2.4437000000000002</v>
      </c>
      <c r="CO32">
        <v>-9.2873300000000008</v>
      </c>
      <c r="CP32">
        <v>1.203838</v>
      </c>
      <c r="CQ32">
        <v>-18.526406000000001</v>
      </c>
      <c r="CR32">
        <v>-18.673756000000001</v>
      </c>
      <c r="CS32">
        <v>6.4841699999999998</v>
      </c>
      <c r="CT32">
        <v>-28.421690000000002</v>
      </c>
      <c r="CU32">
        <v>-4.8020899999999997</v>
      </c>
      <c r="CV32">
        <v>-1.6444890000000001</v>
      </c>
      <c r="CW32">
        <v>-1.4988999999999999</v>
      </c>
      <c r="CX32">
        <v>0.519814</v>
      </c>
      <c r="CY32">
        <v>-2.4631669999999999</v>
      </c>
      <c r="CZ32">
        <v>-0.731047</v>
      </c>
      <c r="DA32">
        <v>-1.740839</v>
      </c>
      <c r="DB32">
        <v>-1.7142569999999999</v>
      </c>
      <c r="DC32">
        <v>0.13010099999999999</v>
      </c>
      <c r="DD32">
        <v>-1.9452929999999999</v>
      </c>
      <c r="DE32">
        <v>-1.3874899999999999</v>
      </c>
    </row>
    <row r="33" spans="1:109" x14ac:dyDescent="0.25">
      <c r="A33">
        <v>5</v>
      </c>
      <c r="B33" t="s">
        <v>198</v>
      </c>
      <c r="C33">
        <v>9</v>
      </c>
      <c r="D33">
        <v>16</v>
      </c>
      <c r="E33">
        <v>2527.8631180000002</v>
      </c>
      <c r="F33">
        <v>2518.9514159999999</v>
      </c>
      <c r="G33">
        <v>39.416500999999997</v>
      </c>
      <c r="H33">
        <v>2483.7192380000001</v>
      </c>
      <c r="I33">
        <v>2580.8156739999999</v>
      </c>
      <c r="J33">
        <v>-658.063222</v>
      </c>
      <c r="K33">
        <v>-659.69397000000004</v>
      </c>
      <c r="L33">
        <v>36.317264000000002</v>
      </c>
      <c r="M33">
        <v>-702.661743</v>
      </c>
      <c r="N33">
        <v>-596.38415499999996</v>
      </c>
      <c r="O33">
        <v>314.77590700000002</v>
      </c>
      <c r="P33">
        <v>332.85742199999999</v>
      </c>
      <c r="Q33">
        <v>54.406246000000003</v>
      </c>
      <c r="R33">
        <v>225.13270600000001</v>
      </c>
      <c r="S33">
        <v>373.141998</v>
      </c>
      <c r="T33">
        <v>-367.59034200000002</v>
      </c>
      <c r="U33">
        <v>-367.05487099999999</v>
      </c>
      <c r="V33">
        <v>18.556937999999999</v>
      </c>
      <c r="W33">
        <v>-396.64175399999999</v>
      </c>
      <c r="X33">
        <v>-336.157104</v>
      </c>
      <c r="Y33">
        <v>45.839246000000003</v>
      </c>
      <c r="Z33">
        <v>48.829498000000001</v>
      </c>
      <c r="AA33">
        <v>16.917691999999999</v>
      </c>
      <c r="AB33">
        <v>18.035622</v>
      </c>
      <c r="AC33">
        <v>73.395638000000005</v>
      </c>
      <c r="AD33">
        <v>35.883463999999996</v>
      </c>
      <c r="AE33">
        <v>36.474784999999997</v>
      </c>
      <c r="AF33">
        <v>9.1427350000000001</v>
      </c>
      <c r="AG33">
        <v>22.625654000000001</v>
      </c>
      <c r="AH33">
        <v>47.005146000000003</v>
      </c>
      <c r="AI33">
        <v>-119.80804999999999</v>
      </c>
      <c r="AJ33">
        <v>-117.698639</v>
      </c>
      <c r="AK33">
        <v>9.6484690000000004</v>
      </c>
      <c r="AL33">
        <v>-132.43012999999999</v>
      </c>
      <c r="AM33">
        <v>-105.034042</v>
      </c>
      <c r="AN33">
        <v>0.34748099999999998</v>
      </c>
      <c r="AO33">
        <v>2.9954529999999999</v>
      </c>
      <c r="AP33">
        <v>18.184612000000001</v>
      </c>
      <c r="AQ33">
        <v>-28.074949</v>
      </c>
      <c r="AR33">
        <v>27.232852999999999</v>
      </c>
      <c r="AS33">
        <v>-0.10879</v>
      </c>
      <c r="AT33">
        <v>0.94484100000000004</v>
      </c>
      <c r="AU33">
        <v>11.179603999999999</v>
      </c>
      <c r="AV33">
        <v>-17.472615999999999</v>
      </c>
      <c r="AW33">
        <v>18.424199999999999</v>
      </c>
      <c r="AX33">
        <v>-30.746267</v>
      </c>
      <c r="AY33">
        <v>-29.707761999999999</v>
      </c>
      <c r="AZ33">
        <v>10.831887999999999</v>
      </c>
      <c r="BA33">
        <v>-48.431972999999999</v>
      </c>
      <c r="BB33">
        <v>-16.545999999999999</v>
      </c>
      <c r="BC33">
        <v>-17.651475000000001</v>
      </c>
      <c r="BD33">
        <v>-13.709631</v>
      </c>
      <c r="BE33">
        <v>9.1884530000000009</v>
      </c>
      <c r="BF33">
        <v>-30.459105999999998</v>
      </c>
      <c r="BG33">
        <v>-7.6194179999999996</v>
      </c>
      <c r="BH33">
        <v>-86.604456999999996</v>
      </c>
      <c r="BI33">
        <v>-86.992317</v>
      </c>
      <c r="BJ33">
        <v>6.073906</v>
      </c>
      <c r="BK33">
        <v>-93.043036999999998</v>
      </c>
      <c r="BL33">
        <v>-75.014617999999999</v>
      </c>
      <c r="BM33">
        <v>-233.764295</v>
      </c>
      <c r="BN33">
        <v>-237.05892900000001</v>
      </c>
      <c r="BO33">
        <v>15.444635999999999</v>
      </c>
      <c r="BP33">
        <v>-251.033188</v>
      </c>
      <c r="BQ33">
        <v>-206.21391299999999</v>
      </c>
      <c r="BR33">
        <v>114.91512400000001</v>
      </c>
      <c r="BS33">
        <v>116.467789</v>
      </c>
      <c r="BT33">
        <v>7.459816</v>
      </c>
      <c r="BU33">
        <v>101.600121</v>
      </c>
      <c r="BV33">
        <v>123.64774300000001</v>
      </c>
      <c r="BW33">
        <v>12.637181</v>
      </c>
      <c r="BX33">
        <v>11.958558</v>
      </c>
      <c r="BY33">
        <v>1.955811</v>
      </c>
      <c r="BZ33">
        <v>11.161592000000001</v>
      </c>
      <c r="CA33">
        <v>16.853294000000002</v>
      </c>
      <c r="CB33">
        <v>-11.166129</v>
      </c>
      <c r="CC33">
        <v>-10.022555000000001</v>
      </c>
      <c r="CD33">
        <v>3.1985589999999999</v>
      </c>
      <c r="CE33">
        <v>-16.284511999999999</v>
      </c>
      <c r="CF33">
        <v>-8.0819799999999997</v>
      </c>
      <c r="CG33">
        <v>7.2208889999999997</v>
      </c>
      <c r="CH33">
        <v>8.2710439999999998</v>
      </c>
      <c r="CI33">
        <v>4.2484739999999999</v>
      </c>
      <c r="CJ33">
        <v>1.363758</v>
      </c>
      <c r="CK33">
        <v>11.553324</v>
      </c>
      <c r="CL33">
        <v>-47.171095999999999</v>
      </c>
      <c r="CM33">
        <v>-47.634827000000001</v>
      </c>
      <c r="CN33">
        <v>3.6316670000000002</v>
      </c>
      <c r="CO33">
        <v>-51.032299000000002</v>
      </c>
      <c r="CP33">
        <v>-40.299956999999999</v>
      </c>
      <c r="CQ33">
        <v>-40.75544</v>
      </c>
      <c r="CR33">
        <v>-41.279339</v>
      </c>
      <c r="CS33">
        <v>2.620568</v>
      </c>
      <c r="CT33">
        <v>-43.871020999999999</v>
      </c>
      <c r="CU33">
        <v>-36.102867000000003</v>
      </c>
      <c r="CV33">
        <v>1.695865</v>
      </c>
      <c r="CW33">
        <v>1.727044</v>
      </c>
      <c r="CX33">
        <v>0.108339</v>
      </c>
      <c r="CY33">
        <v>1.515163</v>
      </c>
      <c r="CZ33">
        <v>1.8052440000000001</v>
      </c>
      <c r="DA33">
        <v>-2.3964880000000002</v>
      </c>
      <c r="DB33">
        <v>-2.427686</v>
      </c>
      <c r="DC33">
        <v>0.12216</v>
      </c>
      <c r="DD33">
        <v>-2.526211</v>
      </c>
      <c r="DE33">
        <v>-2.1537869999999999</v>
      </c>
    </row>
    <row r="34" spans="1:109" x14ac:dyDescent="0.25">
      <c r="A34">
        <v>8</v>
      </c>
      <c r="B34" t="s">
        <v>198</v>
      </c>
      <c r="C34">
        <v>12</v>
      </c>
      <c r="D34">
        <v>16</v>
      </c>
      <c r="E34">
        <v>2709.2868429999999</v>
      </c>
      <c r="F34">
        <v>2723.5571289999998</v>
      </c>
      <c r="G34">
        <v>98.464629000000002</v>
      </c>
      <c r="H34">
        <v>2530.0434570000002</v>
      </c>
      <c r="I34">
        <v>2842.274414</v>
      </c>
      <c r="J34">
        <v>-975.24325299999998</v>
      </c>
      <c r="K34">
        <v>-979.00964399999998</v>
      </c>
      <c r="L34">
        <v>96.760406000000003</v>
      </c>
      <c r="M34">
        <v>-1095.5676269999999</v>
      </c>
      <c r="N34">
        <v>-754.08605999999997</v>
      </c>
      <c r="O34">
        <v>621.05838000000006</v>
      </c>
      <c r="P34">
        <v>581.45245399999999</v>
      </c>
      <c r="Q34">
        <v>146.88636500000001</v>
      </c>
      <c r="R34">
        <v>367.98751800000002</v>
      </c>
      <c r="S34">
        <v>872.94329800000003</v>
      </c>
      <c r="T34">
        <v>-579.42956300000003</v>
      </c>
      <c r="U34">
        <v>-576.38207999999997</v>
      </c>
      <c r="V34">
        <v>84.575863999999996</v>
      </c>
      <c r="W34">
        <v>-688.18261700000005</v>
      </c>
      <c r="X34">
        <v>-392.84079000000003</v>
      </c>
      <c r="Y34">
        <v>-16.719370000000001</v>
      </c>
      <c r="Z34">
        <v>-27.086922000000001</v>
      </c>
      <c r="AA34">
        <v>37.563707999999998</v>
      </c>
      <c r="AB34">
        <v>-71.194953999999996</v>
      </c>
      <c r="AC34">
        <v>44.233199999999997</v>
      </c>
      <c r="AD34">
        <v>-43.436427000000002</v>
      </c>
      <c r="AE34">
        <v>-48.850769</v>
      </c>
      <c r="AF34">
        <v>21.830362000000001</v>
      </c>
      <c r="AG34">
        <v>-73.665863000000002</v>
      </c>
      <c r="AH34">
        <v>-1.539472</v>
      </c>
      <c r="AI34">
        <v>86.747733999999994</v>
      </c>
      <c r="AJ34">
        <v>110.910866</v>
      </c>
      <c r="AK34">
        <v>56.822716</v>
      </c>
      <c r="AL34">
        <v>-11.961971999999999</v>
      </c>
      <c r="AM34">
        <v>166.415649</v>
      </c>
      <c r="AN34">
        <v>-39.675615999999998</v>
      </c>
      <c r="AO34">
        <v>-38.891269999999999</v>
      </c>
      <c r="AP34">
        <v>19.610104</v>
      </c>
      <c r="AQ34">
        <v>-84.908867000000001</v>
      </c>
      <c r="AR34">
        <v>-8.4893940000000008</v>
      </c>
      <c r="AS34">
        <v>-3.3059970000000001</v>
      </c>
      <c r="AT34">
        <v>-2.3727490000000002</v>
      </c>
      <c r="AU34">
        <v>11.683598999999999</v>
      </c>
      <c r="AV34">
        <v>-23.689191999999998</v>
      </c>
      <c r="AW34">
        <v>14.960246</v>
      </c>
      <c r="AX34">
        <v>-26.485008000000001</v>
      </c>
      <c r="AY34">
        <v>-29.956430000000001</v>
      </c>
      <c r="AZ34">
        <v>11.605432</v>
      </c>
      <c r="BA34">
        <v>-43.747356000000003</v>
      </c>
      <c r="BB34">
        <v>0.84802500000000003</v>
      </c>
      <c r="BC34">
        <v>-36.208255000000001</v>
      </c>
      <c r="BD34">
        <v>-37.734282999999998</v>
      </c>
      <c r="BE34">
        <v>8.3211539999999999</v>
      </c>
      <c r="BF34">
        <v>-47.831448000000002</v>
      </c>
      <c r="BG34">
        <v>-22.935939999999999</v>
      </c>
      <c r="BH34">
        <v>-91.791340000000005</v>
      </c>
      <c r="BI34">
        <v>-92.368080000000006</v>
      </c>
      <c r="BJ34">
        <v>7.1307919999999996</v>
      </c>
      <c r="BK34">
        <v>-102.262123</v>
      </c>
      <c r="BL34">
        <v>-78.203620999999998</v>
      </c>
      <c r="BM34">
        <v>-245.69513499999999</v>
      </c>
      <c r="BN34">
        <v>-250.026749</v>
      </c>
      <c r="BO34">
        <v>21.220003999999999</v>
      </c>
      <c r="BP34">
        <v>-288.12118500000003</v>
      </c>
      <c r="BQ34">
        <v>-212.635559</v>
      </c>
      <c r="BR34">
        <v>78.391541000000004</v>
      </c>
      <c r="BS34">
        <v>78.815162999999998</v>
      </c>
      <c r="BT34">
        <v>15.72264</v>
      </c>
      <c r="BU34">
        <v>51.642105000000001</v>
      </c>
      <c r="BV34">
        <v>109.653717</v>
      </c>
      <c r="BW34">
        <v>10.420792</v>
      </c>
      <c r="BX34">
        <v>11.141232</v>
      </c>
      <c r="BY34">
        <v>2.4837310000000001</v>
      </c>
      <c r="BZ34">
        <v>6.3048310000000001</v>
      </c>
      <c r="CA34">
        <v>14.732620000000001</v>
      </c>
      <c r="CB34">
        <v>-13.470139</v>
      </c>
      <c r="CC34">
        <v>-13.658173</v>
      </c>
      <c r="CD34">
        <v>4.7353839999999998</v>
      </c>
      <c r="CE34">
        <v>-22.175948999999999</v>
      </c>
      <c r="CF34">
        <v>-5.8348649999999997</v>
      </c>
      <c r="CG34">
        <v>-3.2783760000000002</v>
      </c>
      <c r="CH34">
        <v>-1.3688720000000001</v>
      </c>
      <c r="CI34">
        <v>4.2772009999999998</v>
      </c>
      <c r="CJ34">
        <v>-13.747567999999999</v>
      </c>
      <c r="CK34">
        <v>0.85845700000000003</v>
      </c>
      <c r="CL34">
        <v>-67.846789999999999</v>
      </c>
      <c r="CM34">
        <v>-69.161636000000001</v>
      </c>
      <c r="CN34">
        <v>7.0225200000000001</v>
      </c>
      <c r="CO34">
        <v>-76.350952000000007</v>
      </c>
      <c r="CP34">
        <v>-50.523052</v>
      </c>
      <c r="CQ34">
        <v>-60.141534999999998</v>
      </c>
      <c r="CR34">
        <v>-62.266525000000001</v>
      </c>
      <c r="CS34">
        <v>6.1110100000000003</v>
      </c>
      <c r="CT34">
        <v>-67.780151000000004</v>
      </c>
      <c r="CU34">
        <v>-44.631343999999999</v>
      </c>
      <c r="CV34">
        <v>1.9810810000000001</v>
      </c>
      <c r="CW34">
        <v>2.029995</v>
      </c>
      <c r="CX34">
        <v>0.24968099999999999</v>
      </c>
      <c r="CY34">
        <v>1.6087880000000001</v>
      </c>
      <c r="CZ34">
        <v>2.452677</v>
      </c>
      <c r="DA34">
        <v>-3.0442390000000001</v>
      </c>
      <c r="DB34">
        <v>-3.090357</v>
      </c>
      <c r="DC34">
        <v>0.26122800000000002</v>
      </c>
      <c r="DD34">
        <v>-3.3614809999999999</v>
      </c>
      <c r="DE34">
        <v>-2.4045719999999999</v>
      </c>
    </row>
    <row r="35" spans="1:109" x14ac:dyDescent="0.25">
      <c r="A35">
        <v>12</v>
      </c>
      <c r="B35" t="s">
        <v>198</v>
      </c>
      <c r="C35">
        <v>16</v>
      </c>
      <c r="D35">
        <v>16</v>
      </c>
      <c r="E35">
        <v>2695.846908</v>
      </c>
      <c r="F35">
        <v>2705.6899410000001</v>
      </c>
      <c r="G35">
        <v>66.912816000000007</v>
      </c>
      <c r="H35">
        <v>2472.8591310000002</v>
      </c>
      <c r="I35">
        <v>2782.1850589999999</v>
      </c>
      <c r="J35">
        <v>-952.13060700000005</v>
      </c>
      <c r="K35">
        <v>-973.26348900000005</v>
      </c>
      <c r="L35">
        <v>102.281657</v>
      </c>
      <c r="M35">
        <v>-1068.9616699999999</v>
      </c>
      <c r="N35">
        <v>-640.37103300000001</v>
      </c>
      <c r="O35">
        <v>638.58551199999999</v>
      </c>
      <c r="P35">
        <v>662.64813200000003</v>
      </c>
      <c r="Q35">
        <v>98.586027000000001</v>
      </c>
      <c r="R35">
        <v>337.90475500000002</v>
      </c>
      <c r="S35">
        <v>770.16430700000001</v>
      </c>
      <c r="T35">
        <v>-589.42694300000005</v>
      </c>
      <c r="U35">
        <v>-591.20404099999996</v>
      </c>
      <c r="V35">
        <v>75.093254999999999</v>
      </c>
      <c r="W35">
        <v>-681.47894299999996</v>
      </c>
      <c r="X35">
        <v>-346.84774800000002</v>
      </c>
      <c r="Y35">
        <v>-31.544668000000001</v>
      </c>
      <c r="Z35">
        <v>-43.290923999999997</v>
      </c>
      <c r="AA35">
        <v>35.446530000000003</v>
      </c>
      <c r="AB35">
        <v>-59.838695999999999</v>
      </c>
      <c r="AC35">
        <v>84.580589000000003</v>
      </c>
      <c r="AD35">
        <v>-35.527495000000002</v>
      </c>
      <c r="AE35">
        <v>-42.374659999999999</v>
      </c>
      <c r="AF35">
        <v>29.723535999999999</v>
      </c>
      <c r="AG35">
        <v>-88.983542999999997</v>
      </c>
      <c r="AH35">
        <v>55.796871000000003</v>
      </c>
      <c r="AI35">
        <v>131.01424299999999</v>
      </c>
      <c r="AJ35">
        <v>137.57127399999999</v>
      </c>
      <c r="AK35">
        <v>81.381083000000004</v>
      </c>
      <c r="AL35">
        <v>-127.59118700000001</v>
      </c>
      <c r="AM35">
        <v>238.62788399999999</v>
      </c>
      <c r="AN35">
        <v>-56.064878999999998</v>
      </c>
      <c r="AO35">
        <v>-55.889274999999998</v>
      </c>
      <c r="AP35">
        <v>20.465036999999999</v>
      </c>
      <c r="AQ35">
        <v>-90.151427999999996</v>
      </c>
      <c r="AR35">
        <v>-4.1889099999999999</v>
      </c>
      <c r="AS35">
        <v>-15.329510000000001</v>
      </c>
      <c r="AT35">
        <v>-17.751501000000001</v>
      </c>
      <c r="AU35">
        <v>8.2927429999999998</v>
      </c>
      <c r="AV35">
        <v>-25.723680000000002</v>
      </c>
      <c r="AW35">
        <v>4.6121639999999999</v>
      </c>
      <c r="AX35">
        <v>-23.614467000000001</v>
      </c>
      <c r="AY35">
        <v>-23.151892</v>
      </c>
      <c r="AZ35">
        <v>3.9015599999999999</v>
      </c>
      <c r="BA35">
        <v>-31.328258999999999</v>
      </c>
      <c r="BB35">
        <v>-15.848466999999999</v>
      </c>
      <c r="BC35">
        <v>-15.759942000000001</v>
      </c>
      <c r="BD35">
        <v>-16.128702000000001</v>
      </c>
      <c r="BE35">
        <v>8.0220839999999995</v>
      </c>
      <c r="BF35">
        <v>-30.342762</v>
      </c>
      <c r="BG35">
        <v>-0.97440000000000004</v>
      </c>
      <c r="BH35">
        <v>-58.127068999999999</v>
      </c>
      <c r="BI35">
        <v>-55.204967000000003</v>
      </c>
      <c r="BJ35">
        <v>15.899436</v>
      </c>
      <c r="BK35">
        <v>-91.312515000000005</v>
      </c>
      <c r="BL35">
        <v>-31.305634000000001</v>
      </c>
      <c r="BM35">
        <v>-180.02067199999999</v>
      </c>
      <c r="BN35">
        <v>-180.529022</v>
      </c>
      <c r="BO35">
        <v>38.586528999999999</v>
      </c>
      <c r="BP35">
        <v>-237.28559899999999</v>
      </c>
      <c r="BQ35">
        <v>-107.725075</v>
      </c>
      <c r="BR35">
        <v>37.248184000000002</v>
      </c>
      <c r="BS35">
        <v>36.466388999999999</v>
      </c>
      <c r="BT35">
        <v>28.752329</v>
      </c>
      <c r="BU35">
        <v>-16.833061000000001</v>
      </c>
      <c r="BV35">
        <v>97.396880999999993</v>
      </c>
      <c r="BW35">
        <v>7.3088810000000004</v>
      </c>
      <c r="BX35">
        <v>7.4044780000000001</v>
      </c>
      <c r="BY35">
        <v>2.374037</v>
      </c>
      <c r="BZ35">
        <v>2.675284</v>
      </c>
      <c r="CA35">
        <v>11.130436</v>
      </c>
      <c r="CB35">
        <v>-5.8022869999999998</v>
      </c>
      <c r="CC35">
        <v>-5.78444</v>
      </c>
      <c r="CD35">
        <v>1.8238890000000001</v>
      </c>
      <c r="CE35">
        <v>-8.4278709999999997</v>
      </c>
      <c r="CF35">
        <v>-2.75387</v>
      </c>
      <c r="CG35">
        <v>5.8172000000000001E-2</v>
      </c>
      <c r="CH35">
        <v>3.6429000000000003E-2</v>
      </c>
      <c r="CI35">
        <v>1.050597</v>
      </c>
      <c r="CJ35">
        <v>-2.0794060000000001</v>
      </c>
      <c r="CK35">
        <v>2.208272</v>
      </c>
      <c r="CL35">
        <v>-58.421553000000003</v>
      </c>
      <c r="CM35">
        <v>-58.849570999999997</v>
      </c>
      <c r="CN35">
        <v>7.8129220000000004</v>
      </c>
      <c r="CO35">
        <v>-70.541411999999994</v>
      </c>
      <c r="CP35">
        <v>-41.048138000000002</v>
      </c>
      <c r="CQ35">
        <v>-53.035558000000002</v>
      </c>
      <c r="CR35">
        <v>-53.818683999999998</v>
      </c>
      <c r="CS35">
        <v>6.9273899999999999</v>
      </c>
      <c r="CT35">
        <v>-62.808826000000003</v>
      </c>
      <c r="CU35">
        <v>-34.098712999999996</v>
      </c>
      <c r="CV35">
        <v>0.85198399999999996</v>
      </c>
      <c r="CW35">
        <v>0.87558000000000002</v>
      </c>
      <c r="CX35">
        <v>0.46163300000000002</v>
      </c>
      <c r="CY35">
        <v>5.9721999999999997E-2</v>
      </c>
      <c r="CZ35">
        <v>1.9369749999999999</v>
      </c>
      <c r="DA35">
        <v>-2.7561170000000002</v>
      </c>
      <c r="DB35">
        <v>-2.7762639999999998</v>
      </c>
      <c r="DC35">
        <v>0.293294</v>
      </c>
      <c r="DD35">
        <v>-3.2369509999999999</v>
      </c>
      <c r="DE35">
        <v>-2.1971270000000001</v>
      </c>
    </row>
    <row r="36" spans="1:109" x14ac:dyDescent="0.25">
      <c r="A36">
        <v>18</v>
      </c>
      <c r="B36" t="s">
        <v>198</v>
      </c>
      <c r="C36">
        <v>22</v>
      </c>
      <c r="D36">
        <v>16</v>
      </c>
      <c r="E36">
        <v>2401.8985229999998</v>
      </c>
      <c r="F36">
        <v>2397.718018</v>
      </c>
      <c r="G36">
        <v>93.384027000000003</v>
      </c>
      <c r="H36">
        <v>2266.4279790000001</v>
      </c>
      <c r="I36">
        <v>2717.5683589999999</v>
      </c>
      <c r="J36">
        <v>-644.95850399999995</v>
      </c>
      <c r="K36">
        <v>-636.61529499999995</v>
      </c>
      <c r="L36">
        <v>112.71876899999999</v>
      </c>
      <c r="M36">
        <v>-1021.134094</v>
      </c>
      <c r="N36">
        <v>-480.488495</v>
      </c>
      <c r="O36">
        <v>374.15844700000002</v>
      </c>
      <c r="P36">
        <v>356.96246300000001</v>
      </c>
      <c r="Q36">
        <v>104.63237100000001</v>
      </c>
      <c r="R36">
        <v>239.36140399999999</v>
      </c>
      <c r="S36">
        <v>728.64654499999995</v>
      </c>
      <c r="T36">
        <v>-336.089516</v>
      </c>
      <c r="U36">
        <v>-318.47876000000002</v>
      </c>
      <c r="V36">
        <v>84.883420999999998</v>
      </c>
      <c r="W36">
        <v>-618.79553199999998</v>
      </c>
      <c r="X36">
        <v>-213.57620199999999</v>
      </c>
      <c r="Y36">
        <v>54.859046999999997</v>
      </c>
      <c r="Z36">
        <v>60.051239000000002</v>
      </c>
      <c r="AA36">
        <v>26.319911000000001</v>
      </c>
      <c r="AB36">
        <v>-40.648155000000003</v>
      </c>
      <c r="AC36">
        <v>82.858940000000004</v>
      </c>
      <c r="AD36">
        <v>29.639925999999999</v>
      </c>
      <c r="AE36">
        <v>37.926150999999997</v>
      </c>
      <c r="AF36">
        <v>26.53359</v>
      </c>
      <c r="AG36">
        <v>-66.451308999999995</v>
      </c>
      <c r="AH36">
        <v>45.581688</v>
      </c>
      <c r="AI36">
        <v>-102.356415</v>
      </c>
      <c r="AJ36">
        <v>-119.168854</v>
      </c>
      <c r="AK36">
        <v>70.306723000000005</v>
      </c>
      <c r="AL36">
        <v>-148.13609299999999</v>
      </c>
      <c r="AM36">
        <v>138.40617399999999</v>
      </c>
      <c r="AN36">
        <v>-3.439829</v>
      </c>
      <c r="AO36">
        <v>2.771461</v>
      </c>
      <c r="AP36">
        <v>18.482453</v>
      </c>
      <c r="AQ36">
        <v>-63.463749</v>
      </c>
      <c r="AR36">
        <v>18.230038</v>
      </c>
      <c r="AS36">
        <v>-14.618563999999999</v>
      </c>
      <c r="AT36">
        <v>-15.077017</v>
      </c>
      <c r="AU36">
        <v>9.7435229999999997</v>
      </c>
      <c r="AV36">
        <v>-35.088093000000001</v>
      </c>
      <c r="AW36">
        <v>6.1593400000000003</v>
      </c>
      <c r="AX36">
        <v>-16.161045999999999</v>
      </c>
      <c r="AY36">
        <v>-16.152965999999999</v>
      </c>
      <c r="AZ36">
        <v>5.8373169999999996</v>
      </c>
      <c r="BA36">
        <v>-33.273766000000002</v>
      </c>
      <c r="BB36">
        <v>-5.2493569999999998</v>
      </c>
      <c r="BC36">
        <v>-23.441573000000002</v>
      </c>
      <c r="BD36">
        <v>-24.605253000000001</v>
      </c>
      <c r="BE36">
        <v>7.7792399999999997</v>
      </c>
      <c r="BF36">
        <v>-36.853821000000003</v>
      </c>
      <c r="BG36">
        <v>-5.6625389999999998</v>
      </c>
      <c r="BH36">
        <v>-78.646086999999994</v>
      </c>
      <c r="BI36">
        <v>-82.002601999999996</v>
      </c>
      <c r="BJ36">
        <v>9.4592569999999991</v>
      </c>
      <c r="BK36">
        <v>-94.214256000000006</v>
      </c>
      <c r="BL36">
        <v>-58.784087999999997</v>
      </c>
      <c r="BM36">
        <v>-202.90768399999999</v>
      </c>
      <c r="BN36">
        <v>-208.40206900000001</v>
      </c>
      <c r="BO36">
        <v>26.217606</v>
      </c>
      <c r="BP36">
        <v>-243.23294100000001</v>
      </c>
      <c r="BQ36">
        <v>-149.25796500000001</v>
      </c>
      <c r="BR36">
        <v>96.919621000000006</v>
      </c>
      <c r="BS36">
        <v>101.261726</v>
      </c>
      <c r="BT36">
        <v>19.798095</v>
      </c>
      <c r="BU36">
        <v>37.727561999999999</v>
      </c>
      <c r="BV36">
        <v>120.61103799999999</v>
      </c>
      <c r="BW36">
        <v>8.1773950000000006</v>
      </c>
      <c r="BX36">
        <v>8.6726320000000001</v>
      </c>
      <c r="BY36">
        <v>2.1018530000000002</v>
      </c>
      <c r="BZ36">
        <v>4.7490880000000004</v>
      </c>
      <c r="CA36">
        <v>12.012441000000001</v>
      </c>
      <c r="CB36">
        <v>-6.6936309999999999</v>
      </c>
      <c r="CC36">
        <v>-6.2292810000000003</v>
      </c>
      <c r="CD36">
        <v>2.9940980000000001</v>
      </c>
      <c r="CE36">
        <v>-12.292267000000001</v>
      </c>
      <c r="CF36">
        <v>-0.57489900000000005</v>
      </c>
      <c r="CG36">
        <v>0.346391</v>
      </c>
      <c r="CH36">
        <v>-0.153583</v>
      </c>
      <c r="CI36">
        <v>1.0518289999999999</v>
      </c>
      <c r="CJ36">
        <v>-1.2099299999999999</v>
      </c>
      <c r="CK36">
        <v>2.1634890000000002</v>
      </c>
      <c r="CL36">
        <v>-43.576991999999997</v>
      </c>
      <c r="CM36">
        <v>-43.889888999999997</v>
      </c>
      <c r="CN36">
        <v>7.8938810000000004</v>
      </c>
      <c r="CO36">
        <v>-66.228393999999994</v>
      </c>
      <c r="CP36">
        <v>-30.608115999999999</v>
      </c>
      <c r="CQ36">
        <v>-37.903714999999998</v>
      </c>
      <c r="CR36">
        <v>-38.271416000000002</v>
      </c>
      <c r="CS36">
        <v>7.2645289999999996</v>
      </c>
      <c r="CT36">
        <v>-60.202457000000003</v>
      </c>
      <c r="CU36">
        <v>-26.440992000000001</v>
      </c>
      <c r="CV36">
        <v>1.376738</v>
      </c>
      <c r="CW36">
        <v>1.40829</v>
      </c>
      <c r="CX36">
        <v>0.20710400000000001</v>
      </c>
      <c r="CY36">
        <v>0.98096099999999997</v>
      </c>
      <c r="CZ36">
        <v>1.6973119999999999</v>
      </c>
      <c r="DA36">
        <v>-2.2636699999999998</v>
      </c>
      <c r="DB36">
        <v>-2.2761960000000001</v>
      </c>
      <c r="DC36">
        <v>0.29569400000000001</v>
      </c>
      <c r="DD36">
        <v>-3.0433569999999999</v>
      </c>
      <c r="DE36">
        <v>-1.706369</v>
      </c>
    </row>
    <row r="37" spans="1:109" x14ac:dyDescent="0.25">
      <c r="A37">
        <v>42</v>
      </c>
      <c r="B37" t="s">
        <v>198</v>
      </c>
      <c r="C37">
        <v>46</v>
      </c>
      <c r="D37">
        <v>16</v>
      </c>
      <c r="E37">
        <v>2759.786865</v>
      </c>
      <c r="F37">
        <v>2808.9997560000002</v>
      </c>
      <c r="G37">
        <v>125.977819</v>
      </c>
      <c r="H37">
        <v>2582.9301759999998</v>
      </c>
      <c r="I37">
        <v>2915.8410640000002</v>
      </c>
      <c r="J37">
        <v>-946.44471599999997</v>
      </c>
      <c r="K37">
        <v>-1024.820068</v>
      </c>
      <c r="L37">
        <v>138.52604500000001</v>
      </c>
      <c r="M37">
        <v>-1141.1420900000001</v>
      </c>
      <c r="N37">
        <v>-783.70745799999997</v>
      </c>
      <c r="O37">
        <v>633.18020999999999</v>
      </c>
      <c r="P37">
        <v>711.11273200000005</v>
      </c>
      <c r="Q37">
        <v>145.89592099999999</v>
      </c>
      <c r="R37">
        <v>450.46279900000002</v>
      </c>
      <c r="S37">
        <v>834.613159</v>
      </c>
      <c r="T37">
        <v>-589.721002</v>
      </c>
      <c r="U37">
        <v>-656.29998799999998</v>
      </c>
      <c r="V37">
        <v>114.47204000000001</v>
      </c>
      <c r="W37">
        <v>-738.96197500000005</v>
      </c>
      <c r="X37">
        <v>-445.95166</v>
      </c>
      <c r="Y37">
        <v>16.319445000000002</v>
      </c>
      <c r="Z37">
        <v>-10.652305</v>
      </c>
      <c r="AA37">
        <v>44.718721000000002</v>
      </c>
      <c r="AB37">
        <v>-42.661827000000002</v>
      </c>
      <c r="AC37">
        <v>73.050430000000006</v>
      </c>
      <c r="AD37">
        <v>5.2203660000000003</v>
      </c>
      <c r="AE37">
        <v>-12.638469000000001</v>
      </c>
      <c r="AF37">
        <v>41.792245000000001</v>
      </c>
      <c r="AG37">
        <v>-43.866436</v>
      </c>
      <c r="AH37">
        <v>70.619247000000001</v>
      </c>
      <c r="AI37">
        <v>-6.2021170000000003</v>
      </c>
      <c r="AJ37">
        <v>76.160895999999994</v>
      </c>
      <c r="AK37">
        <v>109.90180599999999</v>
      </c>
      <c r="AL37">
        <v>-147.013901</v>
      </c>
      <c r="AM37">
        <v>110.208641</v>
      </c>
      <c r="AN37">
        <v>-4.8716889999999999</v>
      </c>
      <c r="AO37">
        <v>-4.2392300000000001</v>
      </c>
      <c r="AP37">
        <v>21.117697</v>
      </c>
      <c r="AQ37">
        <v>-35.297812999999998</v>
      </c>
      <c r="AR37">
        <v>20.235593999999999</v>
      </c>
      <c r="AS37">
        <v>-13.805584</v>
      </c>
      <c r="AT37">
        <v>-14.419154000000001</v>
      </c>
      <c r="AU37">
        <v>9.3557860000000002</v>
      </c>
      <c r="AV37">
        <v>-32.831733999999997</v>
      </c>
      <c r="AW37">
        <v>4.4930519999999996</v>
      </c>
      <c r="AX37">
        <v>-14.976925</v>
      </c>
      <c r="AY37">
        <v>-14.514507999999999</v>
      </c>
      <c r="AZ37">
        <v>4.0122970000000002</v>
      </c>
      <c r="BA37">
        <v>-21.744274000000001</v>
      </c>
      <c r="BB37">
        <v>-8.4019069999999996</v>
      </c>
      <c r="BC37">
        <v>-16.803364999999999</v>
      </c>
      <c r="BD37">
        <v>-18.232994000000001</v>
      </c>
      <c r="BE37">
        <v>8.4516720000000003</v>
      </c>
      <c r="BF37">
        <v>-27.868659999999998</v>
      </c>
      <c r="BG37">
        <v>1.882161</v>
      </c>
      <c r="BH37">
        <v>-99.355506000000005</v>
      </c>
      <c r="BI37">
        <v>-103.026421</v>
      </c>
      <c r="BJ37">
        <v>10.231178999999999</v>
      </c>
      <c r="BK37">
        <v>-110.316704</v>
      </c>
      <c r="BL37">
        <v>-76.399033000000003</v>
      </c>
      <c r="BM37">
        <v>-275.31601999999998</v>
      </c>
      <c r="BN37">
        <v>-280.17825299999998</v>
      </c>
      <c r="BO37">
        <v>18.507285</v>
      </c>
      <c r="BP37">
        <v>-298.10000600000001</v>
      </c>
      <c r="BQ37">
        <v>-237.09866299999999</v>
      </c>
      <c r="BR37">
        <v>99.257572999999994</v>
      </c>
      <c r="BS37">
        <v>90.204375999999996</v>
      </c>
      <c r="BT37">
        <v>27.947475000000001</v>
      </c>
      <c r="BU37">
        <v>65.302361000000005</v>
      </c>
      <c r="BV37">
        <v>135.39392100000001</v>
      </c>
      <c r="BW37">
        <v>10.710134</v>
      </c>
      <c r="BX37">
        <v>10.294518</v>
      </c>
      <c r="BY37">
        <v>1.417975</v>
      </c>
      <c r="BZ37">
        <v>8.0994150000000005</v>
      </c>
      <c r="CA37">
        <v>13.293183000000001</v>
      </c>
      <c r="CB37">
        <v>-9.2937480000000008</v>
      </c>
      <c r="CC37">
        <v>-6.1261140000000003</v>
      </c>
      <c r="CD37">
        <v>11.89026</v>
      </c>
      <c r="CE37">
        <v>-35.190669999999997</v>
      </c>
      <c r="CF37">
        <v>8.2598109999999991</v>
      </c>
      <c r="CG37">
        <v>-1.750362</v>
      </c>
      <c r="CH37">
        <v>-1.4292320000000001</v>
      </c>
      <c r="CI37">
        <v>1.4239580000000001</v>
      </c>
      <c r="CJ37">
        <v>-5.4701490000000002</v>
      </c>
      <c r="CK37">
        <v>-0.29959799999999998</v>
      </c>
      <c r="CL37">
        <v>-29.573740000000001</v>
      </c>
      <c r="CM37">
        <v>-30.607206000000001</v>
      </c>
      <c r="CN37">
        <v>23.383243</v>
      </c>
      <c r="CO37">
        <v>-61.133495000000003</v>
      </c>
      <c r="CP37">
        <v>5.504003</v>
      </c>
      <c r="CQ37">
        <v>-22.581647</v>
      </c>
      <c r="CR37">
        <v>-24.006516999999999</v>
      </c>
      <c r="CS37">
        <v>22.493127000000001</v>
      </c>
      <c r="CT37">
        <v>-54.001621</v>
      </c>
      <c r="CU37">
        <v>11.521482000000001</v>
      </c>
      <c r="CV37">
        <v>1.6501220000000001</v>
      </c>
      <c r="CW37">
        <v>1.7469790000000001</v>
      </c>
      <c r="CX37">
        <v>0.423682</v>
      </c>
      <c r="CY37">
        <v>0.51293699999999998</v>
      </c>
      <c r="CZ37">
        <v>2.0949010000000001</v>
      </c>
      <c r="DA37">
        <v>-3.142277</v>
      </c>
      <c r="DB37">
        <v>-3.2225839999999999</v>
      </c>
      <c r="DC37">
        <v>0.293792</v>
      </c>
      <c r="DD37">
        <v>-3.6345999999999998</v>
      </c>
      <c r="DE37">
        <v>-2.7752539999999999</v>
      </c>
    </row>
    <row r="38" spans="1:109" x14ac:dyDescent="0.25">
      <c r="A38">
        <v>28</v>
      </c>
      <c r="B38" t="s">
        <v>198</v>
      </c>
      <c r="C38">
        <v>32</v>
      </c>
      <c r="D38">
        <v>17</v>
      </c>
      <c r="E38">
        <v>2672.5101540000001</v>
      </c>
      <c r="F38">
        <v>2662.1416020000001</v>
      </c>
      <c r="G38">
        <v>82.326781999999994</v>
      </c>
      <c r="H38">
        <v>2519.1752929999998</v>
      </c>
      <c r="I38">
        <v>2852.0671390000002</v>
      </c>
      <c r="J38">
        <v>-533.51134100000002</v>
      </c>
      <c r="K38">
        <v>-537.85430899999994</v>
      </c>
      <c r="L38">
        <v>80.220380000000006</v>
      </c>
      <c r="M38">
        <v>-692.33923300000004</v>
      </c>
      <c r="N38">
        <v>-367.78478999999999</v>
      </c>
      <c r="O38">
        <v>245.57527400000001</v>
      </c>
      <c r="P38">
        <v>256.03832999999997</v>
      </c>
      <c r="Q38">
        <v>64.992807999999997</v>
      </c>
      <c r="R38">
        <v>120.795029</v>
      </c>
      <c r="S38">
        <v>400.00119000000001</v>
      </c>
      <c r="T38">
        <v>-316.40756599999997</v>
      </c>
      <c r="U38">
        <v>-322.23174999999998</v>
      </c>
      <c r="V38">
        <v>43.56362</v>
      </c>
      <c r="W38">
        <v>-422.90988199999998</v>
      </c>
      <c r="X38">
        <v>-206.848557</v>
      </c>
      <c r="Y38">
        <v>24.323240999999999</v>
      </c>
      <c r="Z38">
        <v>18.158701000000001</v>
      </c>
      <c r="AA38">
        <v>29.379833000000001</v>
      </c>
      <c r="AB38">
        <v>-19.103978999999999</v>
      </c>
      <c r="AC38">
        <v>86.618378000000007</v>
      </c>
      <c r="AD38">
        <v>-21.949781000000002</v>
      </c>
      <c r="AE38">
        <v>-21.643867</v>
      </c>
      <c r="AF38">
        <v>11.141102999999999</v>
      </c>
      <c r="AG38">
        <v>-74.872833</v>
      </c>
      <c r="AH38">
        <v>-4.4509030000000003</v>
      </c>
      <c r="AI38">
        <v>84.305858000000001</v>
      </c>
      <c r="AJ38">
        <v>83.937798000000001</v>
      </c>
      <c r="AK38">
        <v>17.438670999999999</v>
      </c>
      <c r="AL38">
        <v>31.439395999999999</v>
      </c>
      <c r="AM38">
        <v>108.737617</v>
      </c>
      <c r="AN38">
        <v>-19.292000999999999</v>
      </c>
      <c r="AO38">
        <v>-19.647145999999999</v>
      </c>
      <c r="AP38">
        <v>9.5106090000000005</v>
      </c>
      <c r="AQ38">
        <v>-40.250587000000003</v>
      </c>
      <c r="AR38">
        <v>2.597677</v>
      </c>
      <c r="AS38">
        <v>6.6123339999999997</v>
      </c>
      <c r="AT38">
        <v>5.518802</v>
      </c>
      <c r="AU38">
        <v>12.762669000000001</v>
      </c>
      <c r="AV38">
        <v>-22.184328000000001</v>
      </c>
      <c r="AW38">
        <v>33.265220999999997</v>
      </c>
      <c r="AX38">
        <v>-11.262307</v>
      </c>
      <c r="AY38">
        <v>-9.7370870000000007</v>
      </c>
      <c r="AZ38">
        <v>4.5050299999999996</v>
      </c>
      <c r="BA38">
        <v>-20.589649000000001</v>
      </c>
      <c r="BB38">
        <v>-4.5987859999999996</v>
      </c>
      <c r="BC38">
        <v>-12.886520000000001</v>
      </c>
      <c r="BD38">
        <v>-12.735111</v>
      </c>
      <c r="BE38">
        <v>4.7258019999999998</v>
      </c>
      <c r="BF38">
        <v>-22.292975999999999</v>
      </c>
      <c r="BG38">
        <v>-3.818031</v>
      </c>
      <c r="BH38">
        <v>-52.499569000000001</v>
      </c>
      <c r="BI38">
        <v>-51.746017000000002</v>
      </c>
      <c r="BJ38">
        <v>12.102819</v>
      </c>
      <c r="BK38">
        <v>-102.65213</v>
      </c>
      <c r="BL38">
        <v>-35.400948</v>
      </c>
      <c r="BM38">
        <v>-156.03402299999999</v>
      </c>
      <c r="BN38">
        <v>-156.41322299999999</v>
      </c>
      <c r="BO38">
        <v>23.970258999999999</v>
      </c>
      <c r="BP38">
        <v>-211.92468299999999</v>
      </c>
      <c r="BQ38">
        <v>-110.462357</v>
      </c>
      <c r="BR38">
        <v>10.517092</v>
      </c>
      <c r="BS38">
        <v>10.807952999999999</v>
      </c>
      <c r="BT38">
        <v>1.853407</v>
      </c>
      <c r="BU38">
        <v>6.2219720000000001</v>
      </c>
      <c r="BV38">
        <v>13.666066000000001</v>
      </c>
      <c r="BW38">
        <v>2.9461119999999998</v>
      </c>
      <c r="BX38">
        <v>2.8570700000000002</v>
      </c>
      <c r="BY38">
        <v>1.1748149999999999</v>
      </c>
      <c r="BZ38">
        <v>0.41393099999999999</v>
      </c>
      <c r="CA38">
        <v>5.5960340000000004</v>
      </c>
      <c r="CB38">
        <v>-1.2845569999999999</v>
      </c>
      <c r="CC38">
        <v>-0.36873499999999998</v>
      </c>
      <c r="CD38">
        <v>8.1346290000000003</v>
      </c>
      <c r="CE38">
        <v>-22.518678999999999</v>
      </c>
      <c r="CF38">
        <v>14.550793000000001</v>
      </c>
      <c r="CG38">
        <v>-4.7800000000000004E-3</v>
      </c>
      <c r="CH38">
        <v>0.24435000000000001</v>
      </c>
      <c r="CI38">
        <v>0.81829600000000002</v>
      </c>
      <c r="CJ38">
        <v>-2.2625459999999999</v>
      </c>
      <c r="CK38">
        <v>1.6987939999999999</v>
      </c>
      <c r="CL38">
        <v>156.75669199999999</v>
      </c>
      <c r="CM38">
        <v>159.478058</v>
      </c>
      <c r="CN38">
        <v>23.788736</v>
      </c>
      <c r="CO38">
        <v>110.683617</v>
      </c>
      <c r="CP38">
        <v>214.10823099999999</v>
      </c>
      <c r="CQ38">
        <v>153.74990399999999</v>
      </c>
      <c r="CR38">
        <v>156.73486299999999</v>
      </c>
      <c r="CS38">
        <v>22.768298999999999</v>
      </c>
      <c r="CT38">
        <v>107.553894</v>
      </c>
      <c r="CU38">
        <v>209.897751</v>
      </c>
      <c r="CV38">
        <v>0.164079</v>
      </c>
      <c r="CW38">
        <v>8.1406000000000006E-2</v>
      </c>
      <c r="CX38">
        <v>0.335316</v>
      </c>
      <c r="CY38">
        <v>-3.0335999999999998E-2</v>
      </c>
      <c r="CZ38">
        <v>1.8900330000000001</v>
      </c>
      <c r="DA38">
        <v>-1.8158669999999999</v>
      </c>
      <c r="DB38">
        <v>-1.8229379999999999</v>
      </c>
      <c r="DC38">
        <v>0.205872</v>
      </c>
      <c r="DD38">
        <v>-2.3529949999999999</v>
      </c>
      <c r="DE38">
        <v>-1.370266</v>
      </c>
    </row>
    <row r="39" spans="1:109" x14ac:dyDescent="0.25">
      <c r="A39">
        <v>44</v>
      </c>
      <c r="B39" t="s">
        <v>198</v>
      </c>
      <c r="C39">
        <v>48</v>
      </c>
      <c r="D39">
        <v>17</v>
      </c>
      <c r="E39">
        <v>2426.6310790000002</v>
      </c>
      <c r="F39">
        <v>2417.1118160000001</v>
      </c>
      <c r="G39">
        <v>39.896368000000002</v>
      </c>
      <c r="H39">
        <v>2370.0876459999999</v>
      </c>
      <c r="I39">
        <v>2522.0817870000001</v>
      </c>
      <c r="J39">
        <v>-535.68369099999995</v>
      </c>
      <c r="K39">
        <v>-552.24560499999995</v>
      </c>
      <c r="L39">
        <v>54.563901999999999</v>
      </c>
      <c r="M39">
        <v>-601.17596400000002</v>
      </c>
      <c r="N39">
        <v>-419.03036500000002</v>
      </c>
      <c r="O39">
        <v>340.53189400000002</v>
      </c>
      <c r="P39">
        <v>350.27209499999998</v>
      </c>
      <c r="Q39">
        <v>43.476111000000003</v>
      </c>
      <c r="R39">
        <v>262.09670999999997</v>
      </c>
      <c r="S39">
        <v>399.10571299999998</v>
      </c>
      <c r="T39">
        <v>-363.65935999999999</v>
      </c>
      <c r="U39">
        <v>-364.52554300000003</v>
      </c>
      <c r="V39">
        <v>39.452041999999999</v>
      </c>
      <c r="W39">
        <v>-431.57376099999999</v>
      </c>
      <c r="X39">
        <v>-275.55328400000002</v>
      </c>
      <c r="Y39">
        <v>30.367367999999999</v>
      </c>
      <c r="Z39">
        <v>29.116837</v>
      </c>
      <c r="AA39">
        <v>22.418375999999999</v>
      </c>
      <c r="AB39">
        <v>-4.0329439999999996</v>
      </c>
      <c r="AC39">
        <v>69.578293000000002</v>
      </c>
      <c r="AD39">
        <v>-10.428482000000001</v>
      </c>
      <c r="AE39">
        <v>-8.1406379999999992</v>
      </c>
      <c r="AF39">
        <v>9.5596239999999995</v>
      </c>
      <c r="AG39">
        <v>-30.494357999999998</v>
      </c>
      <c r="AH39">
        <v>4.2579529999999997</v>
      </c>
      <c r="AI39">
        <v>82.079796999999999</v>
      </c>
      <c r="AJ39">
        <v>82.368622000000002</v>
      </c>
      <c r="AK39">
        <v>9.3675259999999998</v>
      </c>
      <c r="AL39">
        <v>64.981498999999999</v>
      </c>
      <c r="AM39">
        <v>99.989052000000001</v>
      </c>
      <c r="AN39">
        <v>-35.904387</v>
      </c>
      <c r="AO39">
        <v>-39.044136000000002</v>
      </c>
      <c r="AP39">
        <v>13.450291999999999</v>
      </c>
      <c r="AQ39">
        <v>-50.124274999999997</v>
      </c>
      <c r="AR39">
        <v>-2.9182830000000002</v>
      </c>
      <c r="AS39">
        <v>-8.8770319999999998</v>
      </c>
      <c r="AT39">
        <v>-12.759719</v>
      </c>
      <c r="AU39">
        <v>11.990583000000001</v>
      </c>
      <c r="AV39">
        <v>-25.155636000000001</v>
      </c>
      <c r="AW39">
        <v>13.666852</v>
      </c>
      <c r="AX39">
        <v>-11.803039</v>
      </c>
      <c r="AY39">
        <v>-9.7410949999999996</v>
      </c>
      <c r="AZ39">
        <v>5.6419389999999998</v>
      </c>
      <c r="BA39">
        <v>-24.832671999999999</v>
      </c>
      <c r="BB39">
        <v>-6.491409</v>
      </c>
      <c r="BC39">
        <v>-10.284537</v>
      </c>
      <c r="BD39">
        <v>-10.059181000000001</v>
      </c>
      <c r="BE39">
        <v>7.5592069999999998</v>
      </c>
      <c r="BF39">
        <v>-19.454495999999999</v>
      </c>
      <c r="BG39">
        <v>3.8709609999999999</v>
      </c>
      <c r="BH39">
        <v>-44.383066999999997</v>
      </c>
      <c r="BI39">
        <v>-43.166691</v>
      </c>
      <c r="BJ39">
        <v>8.830762</v>
      </c>
      <c r="BK39">
        <v>-60.614635</v>
      </c>
      <c r="BL39">
        <v>-30.903244000000001</v>
      </c>
      <c r="BM39">
        <v>-168.11047199999999</v>
      </c>
      <c r="BN39">
        <v>-172.27029400000001</v>
      </c>
      <c r="BO39">
        <v>16.164114000000001</v>
      </c>
      <c r="BP39">
        <v>-187.627274</v>
      </c>
      <c r="BQ39">
        <v>-138.51565600000001</v>
      </c>
      <c r="BR39">
        <v>9.0105210000000007</v>
      </c>
      <c r="BS39">
        <v>8.4612210000000001</v>
      </c>
      <c r="BT39">
        <v>3.465722</v>
      </c>
      <c r="BU39">
        <v>4.0338209999999997</v>
      </c>
      <c r="BV39">
        <v>15.364617000000001</v>
      </c>
      <c r="BW39">
        <v>2.8977909999999998</v>
      </c>
      <c r="BX39">
        <v>2.9216039999999999</v>
      </c>
      <c r="BY39">
        <v>2.2345899999999999</v>
      </c>
      <c r="BZ39">
        <v>-1.3088040000000001</v>
      </c>
      <c r="CA39">
        <v>6.9385409999999998</v>
      </c>
      <c r="CB39">
        <v>-6.781085</v>
      </c>
      <c r="CC39">
        <v>-7.366079</v>
      </c>
      <c r="CD39">
        <v>3.196237</v>
      </c>
      <c r="CE39">
        <v>-12.085708</v>
      </c>
      <c r="CF39">
        <v>-0.21545500000000001</v>
      </c>
      <c r="CG39">
        <v>6.1910000000000003E-3</v>
      </c>
      <c r="CH39">
        <v>0.10985499999999999</v>
      </c>
      <c r="CI39">
        <v>0.93862199999999996</v>
      </c>
      <c r="CJ39">
        <v>-2.4007890000000001</v>
      </c>
      <c r="CK39">
        <v>1.082435</v>
      </c>
      <c r="CL39">
        <v>171.84857500000001</v>
      </c>
      <c r="CM39">
        <v>175.82131999999999</v>
      </c>
      <c r="CN39">
        <v>15.484832000000001</v>
      </c>
      <c r="CO39">
        <v>142.850266</v>
      </c>
      <c r="CP39">
        <v>190.44332900000001</v>
      </c>
      <c r="CQ39">
        <v>170.04038499999999</v>
      </c>
      <c r="CR39">
        <v>174.937454</v>
      </c>
      <c r="CS39">
        <v>15.386771</v>
      </c>
      <c r="CT39">
        <v>142.730682</v>
      </c>
      <c r="CU39">
        <v>188.21800200000001</v>
      </c>
      <c r="CV39">
        <v>12.875050999999999</v>
      </c>
      <c r="CW39">
        <v>18.856598000000002</v>
      </c>
      <c r="CX39">
        <v>16.685575</v>
      </c>
      <c r="CY39">
        <v>-9.6246989999999997</v>
      </c>
      <c r="CZ39">
        <v>33.180408</v>
      </c>
      <c r="DA39">
        <v>-1.9848440000000001</v>
      </c>
      <c r="DB39">
        <v>-2.0077229999999999</v>
      </c>
      <c r="DC39">
        <v>0.158967</v>
      </c>
      <c r="DD39">
        <v>-2.1995550000000001</v>
      </c>
      <c r="DE39">
        <v>-1.715052</v>
      </c>
    </row>
    <row r="40" spans="1:109" x14ac:dyDescent="0.25">
      <c r="A40">
        <v>7</v>
      </c>
      <c r="B40" t="s">
        <v>198</v>
      </c>
      <c r="C40">
        <v>11</v>
      </c>
      <c r="D40">
        <v>18</v>
      </c>
      <c r="E40">
        <v>2468.3717059999999</v>
      </c>
      <c r="F40">
        <v>2459.0009770000001</v>
      </c>
      <c r="G40">
        <v>92.134480999999994</v>
      </c>
      <c r="H40">
        <v>2308.0886230000001</v>
      </c>
      <c r="I40">
        <v>2682.1054690000001</v>
      </c>
      <c r="J40">
        <v>-608.78182200000003</v>
      </c>
      <c r="K40">
        <v>-608.97589100000005</v>
      </c>
      <c r="L40">
        <v>71.349237000000002</v>
      </c>
      <c r="M40">
        <v>-741.53344700000002</v>
      </c>
      <c r="N40">
        <v>-458.85730000000001</v>
      </c>
      <c r="O40">
        <v>430.426444</v>
      </c>
      <c r="P40">
        <v>440.40744000000001</v>
      </c>
      <c r="Q40">
        <v>72.329620000000006</v>
      </c>
      <c r="R40">
        <v>277.615906</v>
      </c>
      <c r="S40">
        <v>577.07879600000001</v>
      </c>
      <c r="T40">
        <v>-395.597508</v>
      </c>
      <c r="U40">
        <v>-407.14547700000003</v>
      </c>
      <c r="V40">
        <v>59.966503000000003</v>
      </c>
      <c r="W40">
        <v>-510.60910000000001</v>
      </c>
      <c r="X40">
        <v>-286.472015</v>
      </c>
      <c r="Y40">
        <v>-87.758521999999999</v>
      </c>
      <c r="Z40">
        <v>-88.272330999999994</v>
      </c>
      <c r="AA40">
        <v>25.979376999999999</v>
      </c>
      <c r="AB40">
        <v>-131.80365</v>
      </c>
      <c r="AC40">
        <v>-38.545234999999998</v>
      </c>
      <c r="AD40">
        <v>-94.738219999999998</v>
      </c>
      <c r="AE40">
        <v>-95.944489000000004</v>
      </c>
      <c r="AF40">
        <v>22.871925999999998</v>
      </c>
      <c r="AG40">
        <v>-143.20114100000001</v>
      </c>
      <c r="AH40">
        <v>-45.200862999999998</v>
      </c>
      <c r="AI40">
        <v>342.29508399999997</v>
      </c>
      <c r="AJ40">
        <v>347.20370500000001</v>
      </c>
      <c r="AK40">
        <v>53.897370000000002</v>
      </c>
      <c r="AL40">
        <v>227.88931299999999</v>
      </c>
      <c r="AM40">
        <v>438.23031600000002</v>
      </c>
      <c r="AN40">
        <v>-78.573558000000006</v>
      </c>
      <c r="AO40">
        <v>-78.114661999999996</v>
      </c>
      <c r="AP40">
        <v>16.221917000000001</v>
      </c>
      <c r="AQ40">
        <v>-112.15110799999999</v>
      </c>
      <c r="AR40">
        <v>-45.418343</v>
      </c>
      <c r="AS40">
        <v>1.3383849999999999</v>
      </c>
      <c r="AT40">
        <v>1.7097249999999999</v>
      </c>
      <c r="AU40">
        <v>11.298411</v>
      </c>
      <c r="AV40">
        <v>-24.378136000000001</v>
      </c>
      <c r="AW40">
        <v>25.007847000000002</v>
      </c>
      <c r="AX40">
        <v>-9.4996550000000006</v>
      </c>
      <c r="AY40">
        <v>-9.8610340000000001</v>
      </c>
      <c r="AZ40">
        <v>5.4035760000000002</v>
      </c>
      <c r="BA40">
        <v>-18.813585</v>
      </c>
      <c r="BB40">
        <v>2.199322</v>
      </c>
      <c r="BC40">
        <v>3.486694</v>
      </c>
      <c r="BD40">
        <v>3.1311439999999999</v>
      </c>
      <c r="BE40">
        <v>7.7841630000000004</v>
      </c>
      <c r="BF40">
        <v>-12.150459</v>
      </c>
      <c r="BG40">
        <v>23.597079999999998</v>
      </c>
      <c r="BH40">
        <v>3.6722070000000002</v>
      </c>
      <c r="BI40">
        <v>1.930234</v>
      </c>
      <c r="BJ40">
        <v>6.4081979999999996</v>
      </c>
      <c r="BK40">
        <v>-7.9402850000000003</v>
      </c>
      <c r="BL40">
        <v>27.494506999999999</v>
      </c>
      <c r="BM40">
        <v>18.599589999999999</v>
      </c>
      <c r="BN40">
        <v>19.295473000000001</v>
      </c>
      <c r="BO40">
        <v>9.1433549999999997</v>
      </c>
      <c r="BP40">
        <v>-3.235223</v>
      </c>
      <c r="BQ40">
        <v>44.842129</v>
      </c>
      <c r="BR40">
        <v>-82.402505000000005</v>
      </c>
      <c r="BS40">
        <v>-84.324759999999998</v>
      </c>
      <c r="BT40">
        <v>12.931952000000001</v>
      </c>
      <c r="BU40">
        <v>-113.639572</v>
      </c>
      <c r="BV40">
        <v>-54.878838000000002</v>
      </c>
      <c r="BW40">
        <v>-10.910036</v>
      </c>
      <c r="BX40">
        <v>-9.8690709999999999</v>
      </c>
      <c r="BY40">
        <v>9.3484639999999999</v>
      </c>
      <c r="BZ40">
        <v>-31.582750000000001</v>
      </c>
      <c r="CA40">
        <v>2.7619090000000002</v>
      </c>
      <c r="CB40">
        <v>-3.1981950000000001</v>
      </c>
      <c r="CC40">
        <v>-3.3346140000000002</v>
      </c>
      <c r="CD40">
        <v>3.4323250000000001</v>
      </c>
      <c r="CE40">
        <v>-10.09843</v>
      </c>
      <c r="CF40">
        <v>4.7893340000000002</v>
      </c>
      <c r="CG40">
        <v>1.2888710000000001</v>
      </c>
      <c r="CH40">
        <v>0.59417299999999995</v>
      </c>
      <c r="CI40">
        <v>2.9325169999999998</v>
      </c>
      <c r="CJ40">
        <v>-5.8731970000000002</v>
      </c>
      <c r="CK40">
        <v>6.9414730000000002</v>
      </c>
      <c r="CL40">
        <v>-25.921923</v>
      </c>
      <c r="CM40">
        <v>-26.195886999999999</v>
      </c>
      <c r="CN40">
        <v>4.2570940000000004</v>
      </c>
      <c r="CO40">
        <v>-32.946541000000003</v>
      </c>
      <c r="CP40">
        <v>-17.833068999999998</v>
      </c>
      <c r="CQ40">
        <v>-28.381907000000002</v>
      </c>
      <c r="CR40">
        <v>-29.014399999999998</v>
      </c>
      <c r="CS40">
        <v>4.4700990000000003</v>
      </c>
      <c r="CT40">
        <v>-36.080356999999999</v>
      </c>
      <c r="CU40">
        <v>-19.458437</v>
      </c>
      <c r="CV40">
        <v>-6.4910999999999996E-2</v>
      </c>
      <c r="CW40">
        <v>-1.601E-3</v>
      </c>
      <c r="CX40">
        <v>0.27115099999999998</v>
      </c>
      <c r="CY40">
        <v>-1.0914900000000001</v>
      </c>
      <c r="CZ40">
        <v>0.24723500000000001</v>
      </c>
      <c r="DA40">
        <v>-1.2863469999999999</v>
      </c>
      <c r="DB40">
        <v>-1.2921320000000001</v>
      </c>
      <c r="DC40">
        <v>0.16028899999999999</v>
      </c>
      <c r="DD40">
        <v>-1.5876060000000001</v>
      </c>
      <c r="DE40">
        <v>-0.99067300000000003</v>
      </c>
    </row>
    <row r="41" spans="1:109" x14ac:dyDescent="0.25">
      <c r="A41">
        <v>9</v>
      </c>
      <c r="B41" t="s">
        <v>198</v>
      </c>
      <c r="C41">
        <v>13</v>
      </c>
      <c r="D41">
        <v>18</v>
      </c>
      <c r="E41">
        <v>2406.6441880000002</v>
      </c>
      <c r="F41">
        <v>2399.1259770000001</v>
      </c>
      <c r="G41">
        <v>47.228571000000002</v>
      </c>
      <c r="H41">
        <v>2343.9020999999998</v>
      </c>
      <c r="I41">
        <v>2504.8845209999999</v>
      </c>
      <c r="J41">
        <v>-714.52360699999997</v>
      </c>
      <c r="K41">
        <v>-713.61248799999998</v>
      </c>
      <c r="L41">
        <v>46.456223999999999</v>
      </c>
      <c r="M41">
        <v>-787.22741699999995</v>
      </c>
      <c r="N41">
        <v>-605.84106399999996</v>
      </c>
      <c r="O41">
        <v>522.16969700000004</v>
      </c>
      <c r="P41">
        <v>536.79626499999995</v>
      </c>
      <c r="Q41">
        <v>42.378003999999997</v>
      </c>
      <c r="R41">
        <v>418.80792200000002</v>
      </c>
      <c r="S41">
        <v>581.38317900000004</v>
      </c>
      <c r="T41">
        <v>-479.30935399999998</v>
      </c>
      <c r="U41">
        <v>-479.58099399999998</v>
      </c>
      <c r="V41">
        <v>36.780811999999997</v>
      </c>
      <c r="W41">
        <v>-534.60357699999997</v>
      </c>
      <c r="X41">
        <v>-391.981201</v>
      </c>
      <c r="Y41">
        <v>-109.278143</v>
      </c>
      <c r="Z41">
        <v>-109.471992</v>
      </c>
      <c r="AA41">
        <v>16.489808</v>
      </c>
      <c r="AB41">
        <v>-134.091003</v>
      </c>
      <c r="AC41">
        <v>-63.955970999999998</v>
      </c>
      <c r="AD41">
        <v>-103.45528299999999</v>
      </c>
      <c r="AE41">
        <v>-100.812195</v>
      </c>
      <c r="AF41">
        <v>19.776401</v>
      </c>
      <c r="AG41">
        <v>-144.84841900000001</v>
      </c>
      <c r="AH41">
        <v>-66.987121999999999</v>
      </c>
      <c r="AI41">
        <v>419.30965099999997</v>
      </c>
      <c r="AJ41">
        <v>425.81030299999998</v>
      </c>
      <c r="AK41">
        <v>37.306184999999999</v>
      </c>
      <c r="AL41">
        <v>347.371399</v>
      </c>
      <c r="AM41">
        <v>488.55081200000001</v>
      </c>
      <c r="AN41">
        <v>-115.071226</v>
      </c>
      <c r="AO41">
        <v>-114.343445</v>
      </c>
      <c r="AP41">
        <v>13.757341</v>
      </c>
      <c r="AQ41">
        <v>-140.55647300000001</v>
      </c>
      <c r="AR41">
        <v>-80.353058000000004</v>
      </c>
      <c r="AS41">
        <v>-7.0680829999999997</v>
      </c>
      <c r="AT41">
        <v>-6.8886989999999999</v>
      </c>
      <c r="AU41">
        <v>9.0512840000000008</v>
      </c>
      <c r="AV41">
        <v>-24.872810000000001</v>
      </c>
      <c r="AW41">
        <v>18.768322000000001</v>
      </c>
      <c r="AX41">
        <v>-12.369560999999999</v>
      </c>
      <c r="AY41">
        <v>-12.076457</v>
      </c>
      <c r="AZ41">
        <v>4.3517710000000003</v>
      </c>
      <c r="BA41">
        <v>-23.732796</v>
      </c>
      <c r="BB41">
        <v>-2.81548</v>
      </c>
      <c r="BC41">
        <v>14.160261</v>
      </c>
      <c r="BD41">
        <v>14.777619</v>
      </c>
      <c r="BE41">
        <v>5.744891</v>
      </c>
      <c r="BF41">
        <v>0.847715</v>
      </c>
      <c r="BG41">
        <v>27.409310999999999</v>
      </c>
      <c r="BH41">
        <v>9.3135220000000007</v>
      </c>
      <c r="BI41">
        <v>6.4659459999999997</v>
      </c>
      <c r="BJ41">
        <v>8.9426260000000006</v>
      </c>
      <c r="BK41">
        <v>-11.323694</v>
      </c>
      <c r="BL41">
        <v>26.208599</v>
      </c>
      <c r="BM41">
        <v>20.786183000000001</v>
      </c>
      <c r="BN41">
        <v>20.478704</v>
      </c>
      <c r="BO41">
        <v>5.8216510000000001</v>
      </c>
      <c r="BP41">
        <v>1.0352159999999999</v>
      </c>
      <c r="BQ41">
        <v>34.061332999999998</v>
      </c>
      <c r="BR41">
        <v>-99.941800999999998</v>
      </c>
      <c r="BS41">
        <v>-101.72498299999999</v>
      </c>
      <c r="BT41">
        <v>7.1683950000000003</v>
      </c>
      <c r="BU41">
        <v>-110.340469</v>
      </c>
      <c r="BV41">
        <v>-85.257926999999995</v>
      </c>
      <c r="BW41">
        <v>-2.1135730000000001</v>
      </c>
      <c r="BX41">
        <v>-2.1487639999999999</v>
      </c>
      <c r="BY41">
        <v>1.6132409999999999</v>
      </c>
      <c r="BZ41">
        <v>-5.3649240000000002</v>
      </c>
      <c r="CA41">
        <v>2.1028419999999999</v>
      </c>
      <c r="CB41">
        <v>0.37001600000000001</v>
      </c>
      <c r="CC41">
        <v>0.48307</v>
      </c>
      <c r="CD41">
        <v>1.7165410000000001</v>
      </c>
      <c r="CE41">
        <v>-4.6096180000000002</v>
      </c>
      <c r="CF41">
        <v>5.263916</v>
      </c>
      <c r="CG41">
        <v>0.24412800000000001</v>
      </c>
      <c r="CH41">
        <v>0.19576099999999999</v>
      </c>
      <c r="CI41">
        <v>1.2985640000000001</v>
      </c>
      <c r="CJ41">
        <v>-2.4910770000000002</v>
      </c>
      <c r="CK41">
        <v>2.8300830000000001</v>
      </c>
      <c r="CL41">
        <v>-30.795508000000002</v>
      </c>
      <c r="CM41">
        <v>-30.8627</v>
      </c>
      <c r="CN41">
        <v>2.5964860000000001</v>
      </c>
      <c r="CO41">
        <v>-34.527447000000002</v>
      </c>
      <c r="CP41">
        <v>-26.069230999999998</v>
      </c>
      <c r="CQ41">
        <v>-34.479571999999997</v>
      </c>
      <c r="CR41">
        <v>-35.288628000000003</v>
      </c>
      <c r="CS41">
        <v>3.040324</v>
      </c>
      <c r="CT41">
        <v>-38.895130000000002</v>
      </c>
      <c r="CU41">
        <v>-28.312334</v>
      </c>
      <c r="CV41">
        <v>-0.33800999999999998</v>
      </c>
      <c r="CW41">
        <v>-0.285219</v>
      </c>
      <c r="CX41">
        <v>0.34066299999999999</v>
      </c>
      <c r="CY41">
        <v>-0.887154</v>
      </c>
      <c r="CZ41">
        <v>0.32045400000000002</v>
      </c>
      <c r="DA41">
        <v>-1.4392529999999999</v>
      </c>
      <c r="DB41">
        <v>-1.442204</v>
      </c>
      <c r="DC41">
        <v>8.0649999999999999E-2</v>
      </c>
      <c r="DD41">
        <v>-1.6056109999999999</v>
      </c>
      <c r="DE41">
        <v>-1.3004450000000001</v>
      </c>
    </row>
    <row r="42" spans="1:109" x14ac:dyDescent="0.25">
      <c r="A42">
        <v>15</v>
      </c>
      <c r="B42" t="s">
        <v>198</v>
      </c>
      <c r="C42">
        <v>19</v>
      </c>
      <c r="D42">
        <v>18</v>
      </c>
      <c r="E42">
        <v>2463.217987</v>
      </c>
      <c r="F42">
        <v>2494.9279790000001</v>
      </c>
      <c r="G42">
        <v>119.454793</v>
      </c>
      <c r="H42">
        <v>2286.6696780000002</v>
      </c>
      <c r="I42">
        <v>2602.3535160000001</v>
      </c>
      <c r="J42">
        <v>-720.47077899999999</v>
      </c>
      <c r="K42">
        <v>-743.66186500000003</v>
      </c>
      <c r="L42">
        <v>129.25060199999999</v>
      </c>
      <c r="M42">
        <v>-905.649719</v>
      </c>
      <c r="N42">
        <v>-535.41137700000002</v>
      </c>
      <c r="O42">
        <v>492.462288</v>
      </c>
      <c r="P42">
        <v>463.35958900000003</v>
      </c>
      <c r="Q42">
        <v>61.155268</v>
      </c>
      <c r="R42">
        <v>427.73040800000001</v>
      </c>
      <c r="S42">
        <v>606.89813200000003</v>
      </c>
      <c r="T42">
        <v>-467.75655</v>
      </c>
      <c r="U42">
        <v>-453.44396999999998</v>
      </c>
      <c r="V42">
        <v>78.441598999999997</v>
      </c>
      <c r="W42">
        <v>-595.68042000000003</v>
      </c>
      <c r="X42">
        <v>-370.36447099999998</v>
      </c>
      <c r="Y42">
        <v>-105.005008</v>
      </c>
      <c r="Z42">
        <v>-101.39645400000001</v>
      </c>
      <c r="AA42">
        <v>24.220634</v>
      </c>
      <c r="AB42">
        <v>-140.018967</v>
      </c>
      <c r="AC42">
        <v>-73.014708999999996</v>
      </c>
      <c r="AD42">
        <v>-71.916871999999998</v>
      </c>
      <c r="AE42">
        <v>-80.184417999999994</v>
      </c>
      <c r="AF42">
        <v>33.070191999999999</v>
      </c>
      <c r="AG42">
        <v>-110.915367</v>
      </c>
      <c r="AH42">
        <v>-11.701105999999999</v>
      </c>
      <c r="AI42">
        <v>384.01096699999999</v>
      </c>
      <c r="AJ42">
        <v>356.33724999999998</v>
      </c>
      <c r="AK42">
        <v>50.721933999999997</v>
      </c>
      <c r="AL42">
        <v>328.98599200000001</v>
      </c>
      <c r="AM42">
        <v>479.127655</v>
      </c>
      <c r="AN42">
        <v>-107.280501</v>
      </c>
      <c r="AO42">
        <v>-105.196037</v>
      </c>
      <c r="AP42">
        <v>20.746894000000001</v>
      </c>
      <c r="AQ42">
        <v>-136.42456100000001</v>
      </c>
      <c r="AR42">
        <v>-79.039871000000005</v>
      </c>
      <c r="AS42">
        <v>-6.4764999999999997</v>
      </c>
      <c r="AT42">
        <v>-10.345812</v>
      </c>
      <c r="AU42">
        <v>10.851361000000001</v>
      </c>
      <c r="AV42">
        <v>-21.456109999999999</v>
      </c>
      <c r="AW42">
        <v>11.155702</v>
      </c>
      <c r="AX42">
        <v>-10.039583</v>
      </c>
      <c r="AY42">
        <v>-10.936878</v>
      </c>
      <c r="AZ42">
        <v>5.9599359999999999</v>
      </c>
      <c r="BA42">
        <v>-19.496728999999998</v>
      </c>
      <c r="BB42">
        <v>-1.316338</v>
      </c>
      <c r="BC42">
        <v>11.180645999999999</v>
      </c>
      <c r="BD42">
        <v>12.795408999999999</v>
      </c>
      <c r="BE42">
        <v>5.5855620000000004</v>
      </c>
      <c r="BF42">
        <v>2.5831559999999998</v>
      </c>
      <c r="BG42">
        <v>18.952674999999999</v>
      </c>
      <c r="BH42">
        <v>-6.063542</v>
      </c>
      <c r="BI42">
        <v>-9.3215990000000009</v>
      </c>
      <c r="BJ42">
        <v>6.5692729999999999</v>
      </c>
      <c r="BK42">
        <v>-13.978517999999999</v>
      </c>
      <c r="BL42">
        <v>2.8952270000000002</v>
      </c>
      <c r="BM42">
        <v>25.689509999999999</v>
      </c>
      <c r="BN42">
        <v>27.647884000000001</v>
      </c>
      <c r="BO42">
        <v>5.1980820000000003</v>
      </c>
      <c r="BP42">
        <v>19.175953</v>
      </c>
      <c r="BQ42">
        <v>32.375145000000003</v>
      </c>
      <c r="BR42">
        <v>-94.520864000000003</v>
      </c>
      <c r="BS42">
        <v>-88.699402000000006</v>
      </c>
      <c r="BT42">
        <v>12.518419</v>
      </c>
      <c r="BU42">
        <v>-116.774345</v>
      </c>
      <c r="BV42">
        <v>-80.483940000000004</v>
      </c>
      <c r="BW42">
        <v>-1.717768</v>
      </c>
      <c r="BX42">
        <v>-2.6041430000000001</v>
      </c>
      <c r="BY42">
        <v>1.9370499999999999</v>
      </c>
      <c r="BZ42">
        <v>-4.5785460000000002</v>
      </c>
      <c r="CA42">
        <v>1.2321420000000001</v>
      </c>
      <c r="CB42">
        <v>1.723832</v>
      </c>
      <c r="CC42">
        <v>2.3949039999999999</v>
      </c>
      <c r="CD42">
        <v>3.205994</v>
      </c>
      <c r="CE42">
        <v>-2.3971399999999998</v>
      </c>
      <c r="CF42">
        <v>8.0691980000000001</v>
      </c>
      <c r="CG42">
        <v>-0.459229</v>
      </c>
      <c r="CH42">
        <v>-0.53615699999999999</v>
      </c>
      <c r="CI42">
        <v>0.902671</v>
      </c>
      <c r="CJ42">
        <v>-2.0158299999999998</v>
      </c>
      <c r="CK42">
        <v>1.0422400000000001</v>
      </c>
      <c r="CL42">
        <v>-26.614076000000001</v>
      </c>
      <c r="CM42">
        <v>-26.118942000000001</v>
      </c>
      <c r="CN42">
        <v>3.463022</v>
      </c>
      <c r="CO42">
        <v>-32.109256999999999</v>
      </c>
      <c r="CP42">
        <v>-21.080639000000001</v>
      </c>
      <c r="CQ42">
        <v>-34.280380999999998</v>
      </c>
      <c r="CR42">
        <v>-34.181938000000002</v>
      </c>
      <c r="CS42">
        <v>5.6808199999999998</v>
      </c>
      <c r="CT42">
        <v>-43.635013999999998</v>
      </c>
      <c r="CU42">
        <v>-26.701516999999999</v>
      </c>
      <c r="CV42">
        <v>-8.7489999999999998E-3</v>
      </c>
      <c r="CW42">
        <v>1.3879000000000001E-2</v>
      </c>
      <c r="CX42">
        <v>5.0681999999999998E-2</v>
      </c>
      <c r="CY42">
        <v>-0.11021</v>
      </c>
      <c r="CZ42">
        <v>5.2639999999999999E-2</v>
      </c>
      <c r="DA42">
        <v>-1.379969</v>
      </c>
      <c r="DB42">
        <v>-1.331707</v>
      </c>
      <c r="DC42">
        <v>0.14158699999999999</v>
      </c>
      <c r="DD42">
        <v>-1.6065149999999999</v>
      </c>
      <c r="DE42">
        <v>-1.2167520000000001</v>
      </c>
    </row>
    <row r="43" spans="1:109" x14ac:dyDescent="0.25">
      <c r="A43">
        <v>21</v>
      </c>
      <c r="B43" t="s">
        <v>198</v>
      </c>
      <c r="C43">
        <v>25</v>
      </c>
      <c r="D43">
        <v>18</v>
      </c>
      <c r="E43">
        <v>2422.54484</v>
      </c>
      <c r="F43">
        <v>2433.1184079999998</v>
      </c>
      <c r="G43">
        <v>63.713647999999999</v>
      </c>
      <c r="H43">
        <v>2317.4067380000001</v>
      </c>
      <c r="I43">
        <v>2540.4780270000001</v>
      </c>
      <c r="J43">
        <v>-695.16169000000002</v>
      </c>
      <c r="K43">
        <v>-679.67297399999995</v>
      </c>
      <c r="L43">
        <v>77.163319999999999</v>
      </c>
      <c r="M43">
        <v>-834.14361599999995</v>
      </c>
      <c r="N43">
        <v>-591.892517</v>
      </c>
      <c r="O43">
        <v>520.61708199999998</v>
      </c>
      <c r="P43">
        <v>490.60690299999999</v>
      </c>
      <c r="Q43">
        <v>88.390332999999998</v>
      </c>
      <c r="R43">
        <v>389.13302599999997</v>
      </c>
      <c r="S43">
        <v>654.97167999999999</v>
      </c>
      <c r="T43">
        <v>-439.42709600000001</v>
      </c>
      <c r="U43">
        <v>-433.99060100000003</v>
      </c>
      <c r="V43">
        <v>50.638460000000002</v>
      </c>
      <c r="W43">
        <v>-523.936646</v>
      </c>
      <c r="X43">
        <v>-345.91293300000001</v>
      </c>
      <c r="Y43">
        <v>-85.341457000000005</v>
      </c>
      <c r="Z43">
        <v>-89.284285999999994</v>
      </c>
      <c r="AA43">
        <v>25.822700999999999</v>
      </c>
      <c r="AB43">
        <v>-140.52462800000001</v>
      </c>
      <c r="AC43">
        <v>-33.090431000000002</v>
      </c>
      <c r="AD43">
        <v>-101.359853</v>
      </c>
      <c r="AE43">
        <v>-104.590248</v>
      </c>
      <c r="AF43">
        <v>30.865100999999999</v>
      </c>
      <c r="AG43">
        <v>-159.615768</v>
      </c>
      <c r="AH43">
        <v>-43.061554000000001</v>
      </c>
      <c r="AI43">
        <v>397.85295000000002</v>
      </c>
      <c r="AJ43">
        <v>399.76437399999998</v>
      </c>
      <c r="AK43">
        <v>59.679907999999998</v>
      </c>
      <c r="AL43">
        <v>323.99508700000001</v>
      </c>
      <c r="AM43">
        <v>522.16754200000003</v>
      </c>
      <c r="AN43">
        <v>-107.51607199999999</v>
      </c>
      <c r="AO43">
        <v>-108.09813699999999</v>
      </c>
      <c r="AP43">
        <v>23.879812999999999</v>
      </c>
      <c r="AQ43">
        <v>-148.331909</v>
      </c>
      <c r="AR43">
        <v>-59.454453000000001</v>
      </c>
      <c r="AS43">
        <v>-5.008432</v>
      </c>
      <c r="AT43">
        <v>-6.0475719999999997</v>
      </c>
      <c r="AU43">
        <v>8.0660860000000003</v>
      </c>
      <c r="AV43">
        <v>-19.933254000000002</v>
      </c>
      <c r="AW43">
        <v>9.4222830000000002</v>
      </c>
      <c r="AX43">
        <v>-5.5854520000000001</v>
      </c>
      <c r="AY43">
        <v>-4.9769329999999998</v>
      </c>
      <c r="AZ43">
        <v>4.6370250000000004</v>
      </c>
      <c r="BA43">
        <v>-16.147366999999999</v>
      </c>
      <c r="BB43">
        <v>2.262848</v>
      </c>
      <c r="BC43">
        <v>8.1621769999999998</v>
      </c>
      <c r="BD43">
        <v>9.7217690000000001</v>
      </c>
      <c r="BE43">
        <v>7.148396</v>
      </c>
      <c r="BF43">
        <v>-6.1339519999999998</v>
      </c>
      <c r="BG43">
        <v>17.927042</v>
      </c>
      <c r="BH43">
        <v>-2.6571250000000002</v>
      </c>
      <c r="BI43">
        <v>-2.5063279999999999</v>
      </c>
      <c r="BJ43">
        <v>4.8409000000000004</v>
      </c>
      <c r="BK43">
        <v>-14.248200000000001</v>
      </c>
      <c r="BL43">
        <v>5.7549149999999996</v>
      </c>
      <c r="BM43">
        <v>25.732419</v>
      </c>
      <c r="BN43">
        <v>28.334081999999999</v>
      </c>
      <c r="BO43">
        <v>8.8060759999999991</v>
      </c>
      <c r="BP43">
        <v>3.508556</v>
      </c>
      <c r="BQ43">
        <v>39.254421000000001</v>
      </c>
      <c r="BR43">
        <v>-97.037541000000004</v>
      </c>
      <c r="BS43">
        <v>-100.434326</v>
      </c>
      <c r="BT43">
        <v>14.802834000000001</v>
      </c>
      <c r="BU43">
        <v>-122.669167</v>
      </c>
      <c r="BV43">
        <v>-70.708198999999993</v>
      </c>
      <c r="BW43">
        <v>-2.9005939999999999</v>
      </c>
      <c r="BX43">
        <v>-3.6188159999999998</v>
      </c>
      <c r="BY43">
        <v>1.928326</v>
      </c>
      <c r="BZ43">
        <v>-5.3885500000000004</v>
      </c>
      <c r="CA43">
        <v>0.82238699999999998</v>
      </c>
      <c r="CB43">
        <v>-1.895972</v>
      </c>
      <c r="CC43">
        <v>-0.97604299999999999</v>
      </c>
      <c r="CD43">
        <v>2.1681240000000002</v>
      </c>
      <c r="CE43">
        <v>-6.2403320000000004</v>
      </c>
      <c r="CF43">
        <v>0.67445699999999997</v>
      </c>
      <c r="CG43">
        <v>-3.5963379999999998</v>
      </c>
      <c r="CH43">
        <v>-4.660202</v>
      </c>
      <c r="CI43">
        <v>2.5756380000000001</v>
      </c>
      <c r="CJ43">
        <v>-6.712987</v>
      </c>
      <c r="CK43">
        <v>1.8149979999999999</v>
      </c>
      <c r="CL43">
        <v>-28.420452000000001</v>
      </c>
      <c r="CM43">
        <v>-28.118749999999999</v>
      </c>
      <c r="CN43">
        <v>4.558541</v>
      </c>
      <c r="CO43">
        <v>-35.911380999999999</v>
      </c>
      <c r="CP43">
        <v>-20.326611</v>
      </c>
      <c r="CQ43">
        <v>-33.383769999999998</v>
      </c>
      <c r="CR43">
        <v>-33.399631999999997</v>
      </c>
      <c r="CS43">
        <v>4.6563970000000001</v>
      </c>
      <c r="CT43">
        <v>-42.571095</v>
      </c>
      <c r="CU43">
        <v>-25.610098000000001</v>
      </c>
      <c r="CV43">
        <v>4.4390000000000002E-3</v>
      </c>
      <c r="CW43">
        <v>4.0159999999999996E-3</v>
      </c>
      <c r="CX43">
        <v>7.8186000000000005E-2</v>
      </c>
      <c r="CY43">
        <v>-0.17104800000000001</v>
      </c>
      <c r="CZ43">
        <v>0.144652</v>
      </c>
      <c r="DA43">
        <v>-1.3716660000000001</v>
      </c>
      <c r="DB43">
        <v>-1.3535649999999999</v>
      </c>
      <c r="DC43">
        <v>0.154866</v>
      </c>
      <c r="DD43">
        <v>-1.623739</v>
      </c>
      <c r="DE43">
        <v>-1.0677319999999999</v>
      </c>
    </row>
    <row r="44" spans="1:109" x14ac:dyDescent="0.25">
      <c r="A44">
        <v>24</v>
      </c>
      <c r="B44" t="s">
        <v>198</v>
      </c>
      <c r="C44">
        <v>28</v>
      </c>
      <c r="D44">
        <v>18</v>
      </c>
      <c r="E44">
        <v>2407.484007</v>
      </c>
      <c r="F44">
        <v>2413.3237300000001</v>
      </c>
      <c r="G44">
        <v>69.410608999999994</v>
      </c>
      <c r="H44">
        <v>2182.374268</v>
      </c>
      <c r="I44">
        <v>2536.2155760000001</v>
      </c>
      <c r="J44">
        <v>-746.62551599999995</v>
      </c>
      <c r="K44">
        <v>-766.165344</v>
      </c>
      <c r="L44">
        <v>88.449647999999996</v>
      </c>
      <c r="M44">
        <v>-864.37383999999997</v>
      </c>
      <c r="N44">
        <v>-491.898438</v>
      </c>
      <c r="O44">
        <v>563.21331099999998</v>
      </c>
      <c r="P44">
        <v>591.07275400000003</v>
      </c>
      <c r="Q44">
        <v>85.463744000000005</v>
      </c>
      <c r="R44">
        <v>301.53424100000001</v>
      </c>
      <c r="S44">
        <v>701.29931599999998</v>
      </c>
      <c r="T44">
        <v>-501.76634300000001</v>
      </c>
      <c r="U44">
        <v>-517.15478499999995</v>
      </c>
      <c r="V44">
        <v>72.523353999999998</v>
      </c>
      <c r="W44">
        <v>-614.53546100000005</v>
      </c>
      <c r="X44">
        <v>-310.91247600000003</v>
      </c>
      <c r="Y44">
        <v>-121.085627</v>
      </c>
      <c r="Z44">
        <v>-122.14160200000001</v>
      </c>
      <c r="AA44">
        <v>29.146139999999999</v>
      </c>
      <c r="AB44">
        <v>-187.85484299999999</v>
      </c>
      <c r="AC44">
        <v>-38.815829999999998</v>
      </c>
      <c r="AD44">
        <v>-118.181865</v>
      </c>
      <c r="AE44">
        <v>-116.301598</v>
      </c>
      <c r="AF44">
        <v>21.950607999999999</v>
      </c>
      <c r="AG44">
        <v>-183.38230899999999</v>
      </c>
      <c r="AH44">
        <v>-77.088302999999996</v>
      </c>
      <c r="AI44">
        <v>435.72257500000001</v>
      </c>
      <c r="AJ44">
        <v>445.12698399999999</v>
      </c>
      <c r="AK44">
        <v>65.940955000000002</v>
      </c>
      <c r="AL44">
        <v>251.749786</v>
      </c>
      <c r="AM44">
        <v>545.28826900000001</v>
      </c>
      <c r="AN44">
        <v>-118.132418</v>
      </c>
      <c r="AO44">
        <v>-122.05584</v>
      </c>
      <c r="AP44">
        <v>18.356373000000001</v>
      </c>
      <c r="AQ44">
        <v>-150.858521</v>
      </c>
      <c r="AR44">
        <v>-69.991837000000004</v>
      </c>
      <c r="AS44">
        <v>-5.8746109999999998</v>
      </c>
      <c r="AT44">
        <v>-6.6183560000000003</v>
      </c>
      <c r="AU44">
        <v>7.410768</v>
      </c>
      <c r="AV44">
        <v>-21.923473000000001</v>
      </c>
      <c r="AW44">
        <v>7.8423179999999997</v>
      </c>
      <c r="AX44">
        <v>-13.541111000000001</v>
      </c>
      <c r="AY44">
        <v>-12.781136999999999</v>
      </c>
      <c r="AZ44">
        <v>5.1701949999999997</v>
      </c>
      <c r="BA44">
        <v>-28.112009</v>
      </c>
      <c r="BB44">
        <v>-0.37856400000000001</v>
      </c>
      <c r="BC44">
        <v>13.129652</v>
      </c>
      <c r="BD44">
        <v>13.391629999999999</v>
      </c>
      <c r="BE44">
        <v>7.3648660000000001</v>
      </c>
      <c r="BF44">
        <v>-16.632974999999998</v>
      </c>
      <c r="BG44">
        <v>28.502915999999999</v>
      </c>
      <c r="BH44">
        <v>-0.99511899999999998</v>
      </c>
      <c r="BI44">
        <v>-1.0867329999999999</v>
      </c>
      <c r="BJ44">
        <v>3.8599579999999998</v>
      </c>
      <c r="BK44">
        <v>-11.234659000000001</v>
      </c>
      <c r="BL44">
        <v>9.8557849999999991</v>
      </c>
      <c r="BM44">
        <v>26.90644</v>
      </c>
      <c r="BN44">
        <v>26.432673999999999</v>
      </c>
      <c r="BO44">
        <v>9.0393000000000008</v>
      </c>
      <c r="BP44">
        <v>1.3171710000000001</v>
      </c>
      <c r="BQ44">
        <v>50.974262000000003</v>
      </c>
      <c r="BR44">
        <v>-106.33639599999999</v>
      </c>
      <c r="BS44">
        <v>-108.346245</v>
      </c>
      <c r="BT44">
        <v>15.827560999999999</v>
      </c>
      <c r="BU44">
        <v>-133.17517100000001</v>
      </c>
      <c r="BV44">
        <v>-63.583317000000001</v>
      </c>
      <c r="BW44">
        <v>-1.9981800000000001</v>
      </c>
      <c r="BX44">
        <v>-1.9094059999999999</v>
      </c>
      <c r="BY44">
        <v>1.310772</v>
      </c>
      <c r="BZ44">
        <v>-5.4758339999999999</v>
      </c>
      <c r="CA44">
        <v>0.80459700000000001</v>
      </c>
      <c r="CB44">
        <v>0.84158900000000003</v>
      </c>
      <c r="CC44">
        <v>0.62246900000000005</v>
      </c>
      <c r="CD44">
        <v>2.4006750000000001</v>
      </c>
      <c r="CE44">
        <v>-4.9477840000000004</v>
      </c>
      <c r="CF44">
        <v>6.8122980000000002</v>
      </c>
      <c r="CG44">
        <v>0.52057799999999999</v>
      </c>
      <c r="CH44">
        <v>0.48025600000000002</v>
      </c>
      <c r="CI44">
        <v>1.1001129999999999</v>
      </c>
      <c r="CJ44">
        <v>-1.9242379999999999</v>
      </c>
      <c r="CK44">
        <v>2.9195449999999998</v>
      </c>
      <c r="CL44">
        <v>-31.689323000000002</v>
      </c>
      <c r="CM44">
        <v>-32.813262999999999</v>
      </c>
      <c r="CN44">
        <v>4.6329250000000002</v>
      </c>
      <c r="CO44">
        <v>-40.016888000000002</v>
      </c>
      <c r="CP44">
        <v>-18.988900999999998</v>
      </c>
      <c r="CQ44">
        <v>-36.647602999999997</v>
      </c>
      <c r="CR44">
        <v>-37.966045000000001</v>
      </c>
      <c r="CS44">
        <v>5.3739439999999998</v>
      </c>
      <c r="CT44">
        <v>-44.647266000000002</v>
      </c>
      <c r="CU44">
        <v>-21.105436000000001</v>
      </c>
      <c r="CV44">
        <v>4.9397000000000003E-2</v>
      </c>
      <c r="CW44">
        <v>3.2398000000000003E-2</v>
      </c>
      <c r="CX44">
        <v>7.3483000000000007E-2</v>
      </c>
      <c r="CY44">
        <v>-8.4909999999999999E-2</v>
      </c>
      <c r="CZ44">
        <v>0.27091199999999999</v>
      </c>
      <c r="DA44">
        <v>-1.5071099999999999</v>
      </c>
      <c r="DB44">
        <v>-1.5498179999999999</v>
      </c>
      <c r="DC44">
        <v>0.161944</v>
      </c>
      <c r="DD44">
        <v>-1.780125</v>
      </c>
      <c r="DE44">
        <v>-1.072756</v>
      </c>
    </row>
    <row r="45" spans="1:109" x14ac:dyDescent="0.25">
      <c r="A45">
        <v>29</v>
      </c>
      <c r="B45" t="s">
        <v>198</v>
      </c>
      <c r="C45">
        <v>33</v>
      </c>
      <c r="D45">
        <v>18</v>
      </c>
      <c r="E45">
        <v>2683.2264519999999</v>
      </c>
      <c r="F45">
        <v>2641.0134280000002</v>
      </c>
      <c r="G45">
        <v>98.745704000000003</v>
      </c>
      <c r="H45">
        <v>2529.0346679999998</v>
      </c>
      <c r="I45">
        <v>2872.523682</v>
      </c>
      <c r="J45">
        <v>-699.57808799999998</v>
      </c>
      <c r="K45">
        <v>-679.76263400000005</v>
      </c>
      <c r="L45">
        <v>81.071347000000003</v>
      </c>
      <c r="M45">
        <v>-870.55206299999998</v>
      </c>
      <c r="N45">
        <v>-582.18005400000004</v>
      </c>
      <c r="O45">
        <v>480.83885099999998</v>
      </c>
      <c r="P45">
        <v>474.33535799999999</v>
      </c>
      <c r="Q45">
        <v>68.058249000000004</v>
      </c>
      <c r="R45">
        <v>336.21579000000003</v>
      </c>
      <c r="S45">
        <v>610.14679000000001</v>
      </c>
      <c r="T45">
        <v>-438.38842799999998</v>
      </c>
      <c r="U45">
        <v>-444.354919</v>
      </c>
      <c r="V45">
        <v>54.860802</v>
      </c>
      <c r="W45">
        <v>-528.51196300000004</v>
      </c>
      <c r="X45">
        <v>-320.713593</v>
      </c>
      <c r="Y45">
        <v>-97.875268000000005</v>
      </c>
      <c r="Z45">
        <v>-93.036300999999995</v>
      </c>
      <c r="AA45">
        <v>30.819679000000001</v>
      </c>
      <c r="AB45">
        <v>-177.88552899999999</v>
      </c>
      <c r="AC45">
        <v>-44.083767000000002</v>
      </c>
      <c r="AD45">
        <v>-137.52357499999999</v>
      </c>
      <c r="AE45">
        <v>-137.49040199999999</v>
      </c>
      <c r="AF45">
        <v>26.241371999999998</v>
      </c>
      <c r="AG45">
        <v>-193.23498499999999</v>
      </c>
      <c r="AH45">
        <v>-89.513901000000004</v>
      </c>
      <c r="AI45">
        <v>399.556264</v>
      </c>
      <c r="AJ45">
        <v>386.55941799999999</v>
      </c>
      <c r="AK45">
        <v>59.980418</v>
      </c>
      <c r="AL45">
        <v>311.35006700000002</v>
      </c>
      <c r="AM45">
        <v>539.10681199999999</v>
      </c>
      <c r="AN45">
        <v>-75.771062000000001</v>
      </c>
      <c r="AO45">
        <v>-74.860648999999995</v>
      </c>
      <c r="AP45">
        <v>12.004721999999999</v>
      </c>
      <c r="AQ45">
        <v>-102.281036</v>
      </c>
      <c r="AR45">
        <v>-43.964989000000003</v>
      </c>
      <c r="AS45">
        <v>-7.9752710000000002</v>
      </c>
      <c r="AT45">
        <v>-7.4117100000000002</v>
      </c>
      <c r="AU45">
        <v>13.606823</v>
      </c>
      <c r="AV45">
        <v>-30.970613</v>
      </c>
      <c r="AW45">
        <v>18.845075999999999</v>
      </c>
      <c r="AX45">
        <v>-2.4642170000000001</v>
      </c>
      <c r="AY45">
        <v>-1.9670179999999999</v>
      </c>
      <c r="AZ45">
        <v>3.8466529999999999</v>
      </c>
      <c r="BA45">
        <v>-12.93863</v>
      </c>
      <c r="BB45">
        <v>6.5495029999999996</v>
      </c>
      <c r="BC45">
        <v>24.184643999999999</v>
      </c>
      <c r="BD45">
        <v>23.271101000000002</v>
      </c>
      <c r="BE45">
        <v>8.4899380000000004</v>
      </c>
      <c r="BF45">
        <v>1.1165119999999999</v>
      </c>
      <c r="BG45">
        <v>39.476086000000002</v>
      </c>
      <c r="BH45">
        <v>-14.286315999999999</v>
      </c>
      <c r="BI45">
        <v>-11.409007000000001</v>
      </c>
      <c r="BJ45">
        <v>17.904283</v>
      </c>
      <c r="BK45">
        <v>-53.198070999999999</v>
      </c>
      <c r="BL45">
        <v>44.897284999999997</v>
      </c>
      <c r="BM45">
        <v>-7.4004399999999997</v>
      </c>
      <c r="BN45">
        <v>-5.4609459999999999</v>
      </c>
      <c r="BO45">
        <v>11.825246999999999</v>
      </c>
      <c r="BP45">
        <v>-27.942330999999999</v>
      </c>
      <c r="BQ45">
        <v>14.348609</v>
      </c>
      <c r="BR45">
        <v>-85.138119000000003</v>
      </c>
      <c r="BS45">
        <v>-83.094734000000003</v>
      </c>
      <c r="BT45">
        <v>12.822734000000001</v>
      </c>
      <c r="BU45">
        <v>-110.36322</v>
      </c>
      <c r="BV45">
        <v>-60.958336000000003</v>
      </c>
      <c r="BW45">
        <v>-4.7407120000000003</v>
      </c>
      <c r="BX45">
        <v>-4.7627189999999997</v>
      </c>
      <c r="BY45">
        <v>2.2939769999999999</v>
      </c>
      <c r="BZ45">
        <v>-8.8623119999999993</v>
      </c>
      <c r="CA45">
        <v>0.74230300000000005</v>
      </c>
      <c r="CB45">
        <v>12.319737999999999</v>
      </c>
      <c r="CC45">
        <v>13.271526</v>
      </c>
      <c r="CD45">
        <v>6.0965660000000002</v>
      </c>
      <c r="CE45">
        <v>1.5454239999999999</v>
      </c>
      <c r="CF45">
        <v>26.104752000000001</v>
      </c>
      <c r="CG45">
        <v>7.8609999999999999E-2</v>
      </c>
      <c r="CH45">
        <v>0.16455500000000001</v>
      </c>
      <c r="CI45">
        <v>0.60615300000000005</v>
      </c>
      <c r="CJ45">
        <v>-1.3595139999999999</v>
      </c>
      <c r="CK45">
        <v>1.1899390000000001</v>
      </c>
      <c r="CL45">
        <v>-9.3244399999999992</v>
      </c>
      <c r="CM45">
        <v>-13.798571000000001</v>
      </c>
      <c r="CN45">
        <v>13.293475000000001</v>
      </c>
      <c r="CO45">
        <v>-25.756529</v>
      </c>
      <c r="CP45">
        <v>22.992155</v>
      </c>
      <c r="CQ45">
        <v>-12.646991999999999</v>
      </c>
      <c r="CR45">
        <v>-17.898333000000001</v>
      </c>
      <c r="CS45">
        <v>12.995806</v>
      </c>
      <c r="CT45">
        <v>-30.575372999999999</v>
      </c>
      <c r="CU45">
        <v>19.647165000000001</v>
      </c>
      <c r="CV45">
        <v>0.68760600000000005</v>
      </c>
      <c r="CW45">
        <v>0.807805</v>
      </c>
      <c r="CX45">
        <v>0.68254000000000004</v>
      </c>
      <c r="CY45">
        <v>-1.4495690000000001</v>
      </c>
      <c r="CZ45">
        <v>2.1691980000000002</v>
      </c>
      <c r="DA45">
        <v>-1.5765400000000001</v>
      </c>
      <c r="DB45">
        <v>-1.579974</v>
      </c>
      <c r="DC45">
        <v>0.15495999999999999</v>
      </c>
      <c r="DD45">
        <v>-1.8960060000000001</v>
      </c>
      <c r="DE45">
        <v>-1.3220730000000001</v>
      </c>
    </row>
    <row r="46" spans="1:109" x14ac:dyDescent="0.25">
      <c r="A46">
        <v>35</v>
      </c>
      <c r="B46" t="s">
        <v>198</v>
      </c>
      <c r="C46">
        <v>39</v>
      </c>
      <c r="D46">
        <v>18</v>
      </c>
      <c r="E46">
        <v>2519.2734850000002</v>
      </c>
      <c r="F46">
        <v>2533.132568</v>
      </c>
      <c r="G46">
        <v>56.088186999999998</v>
      </c>
      <c r="H46">
        <v>2370.2526859999998</v>
      </c>
      <c r="I46">
        <v>2610.860596</v>
      </c>
      <c r="J46">
        <v>-728.31419400000004</v>
      </c>
      <c r="K46">
        <v>-727.40808100000004</v>
      </c>
      <c r="L46">
        <v>57.967837000000003</v>
      </c>
      <c r="M46">
        <v>-877.47265600000003</v>
      </c>
      <c r="N46">
        <v>-542.76458700000001</v>
      </c>
      <c r="O46">
        <v>564.88145699999995</v>
      </c>
      <c r="P46">
        <v>566.88439900000003</v>
      </c>
      <c r="Q46">
        <v>54.692987000000002</v>
      </c>
      <c r="R46">
        <v>351.28524800000002</v>
      </c>
      <c r="S46">
        <v>720.67895499999997</v>
      </c>
      <c r="T46">
        <v>-501.77806500000003</v>
      </c>
      <c r="U46">
        <v>-504.56372099999999</v>
      </c>
      <c r="V46">
        <v>39.379288000000003</v>
      </c>
      <c r="W46">
        <v>-626.95556599999998</v>
      </c>
      <c r="X46">
        <v>-355.22467</v>
      </c>
      <c r="Y46">
        <v>-112.92593599999999</v>
      </c>
      <c r="Z46">
        <v>-111.51535</v>
      </c>
      <c r="AA46">
        <v>22.710035999999999</v>
      </c>
      <c r="AB46">
        <v>-171.76551799999999</v>
      </c>
      <c r="AC46">
        <v>-49.392749999999999</v>
      </c>
      <c r="AD46">
        <v>-134.25298100000001</v>
      </c>
      <c r="AE46">
        <v>-134.761978</v>
      </c>
      <c r="AF46">
        <v>14.856633</v>
      </c>
      <c r="AG46">
        <v>-169.04179400000001</v>
      </c>
      <c r="AH46">
        <v>-71.127701000000002</v>
      </c>
      <c r="AI46">
        <v>450.532467</v>
      </c>
      <c r="AJ46">
        <v>450.18710299999998</v>
      </c>
      <c r="AK46">
        <v>41.122272000000002</v>
      </c>
      <c r="AL46">
        <v>317.568848</v>
      </c>
      <c r="AM46">
        <v>583.36779799999999</v>
      </c>
      <c r="AN46">
        <v>-101.343834</v>
      </c>
      <c r="AO46">
        <v>-99.239716000000001</v>
      </c>
      <c r="AP46">
        <v>15.889549000000001</v>
      </c>
      <c r="AQ46">
        <v>-151.06050099999999</v>
      </c>
      <c r="AR46">
        <v>-73.74485</v>
      </c>
      <c r="AS46">
        <v>-3.4254199999999999</v>
      </c>
      <c r="AT46">
        <v>-3.7843179999999998</v>
      </c>
      <c r="AU46">
        <v>8.4813419999999997</v>
      </c>
      <c r="AV46">
        <v>-24.574449999999999</v>
      </c>
      <c r="AW46">
        <v>21.153219</v>
      </c>
      <c r="AX46">
        <v>-10.990384000000001</v>
      </c>
      <c r="AY46">
        <v>-10.3786</v>
      </c>
      <c r="AZ46">
        <v>4.3541369999999997</v>
      </c>
      <c r="BA46">
        <v>-22.728999999999999</v>
      </c>
      <c r="BB46">
        <v>2.2855E-2</v>
      </c>
      <c r="BC46">
        <v>13.620785</v>
      </c>
      <c r="BD46">
        <v>13.568218</v>
      </c>
      <c r="BE46">
        <v>6.7039759999999999</v>
      </c>
      <c r="BF46">
        <v>-5.6683760000000003</v>
      </c>
      <c r="BG46">
        <v>28.575865</v>
      </c>
      <c r="BH46">
        <v>3.1313780000000002</v>
      </c>
      <c r="BI46">
        <v>4.0734450000000004</v>
      </c>
      <c r="BJ46">
        <v>10.194963</v>
      </c>
      <c r="BK46">
        <v>-53.029144000000002</v>
      </c>
      <c r="BL46">
        <v>27.357498</v>
      </c>
      <c r="BM46">
        <v>25.102194999999998</v>
      </c>
      <c r="BN46">
        <v>24.328341999999999</v>
      </c>
      <c r="BO46">
        <v>4.6323270000000001</v>
      </c>
      <c r="BP46">
        <v>12.863376000000001</v>
      </c>
      <c r="BQ46">
        <v>36.381309999999999</v>
      </c>
      <c r="BR46">
        <v>-106.861473</v>
      </c>
      <c r="BS46">
        <v>-107.291611</v>
      </c>
      <c r="BT46">
        <v>9.1620720000000002</v>
      </c>
      <c r="BU46">
        <v>-129.865341</v>
      </c>
      <c r="BV46">
        <v>-74.143173000000004</v>
      </c>
      <c r="BW46">
        <v>-2.2741959999999999</v>
      </c>
      <c r="BX46">
        <v>-2.307601</v>
      </c>
      <c r="BY46">
        <v>1.161279</v>
      </c>
      <c r="BZ46">
        <v>-4.9976070000000004</v>
      </c>
      <c r="CA46">
        <v>1.6223529999999999</v>
      </c>
      <c r="CB46">
        <v>7.8613559999999998</v>
      </c>
      <c r="CC46">
        <v>6.0011469999999996</v>
      </c>
      <c r="CD46">
        <v>9.7271160000000005</v>
      </c>
      <c r="CE46">
        <v>-12.771912</v>
      </c>
      <c r="CF46">
        <v>37.235146</v>
      </c>
      <c r="CG46">
        <v>-0.42366100000000001</v>
      </c>
      <c r="CH46">
        <v>-0.47042800000000001</v>
      </c>
      <c r="CI46">
        <v>1.5302230000000001</v>
      </c>
      <c r="CJ46">
        <v>-3.0793840000000001</v>
      </c>
      <c r="CK46">
        <v>5.5081519999999999</v>
      </c>
      <c r="CL46">
        <v>-34.378562000000002</v>
      </c>
      <c r="CM46">
        <v>-33.563805000000002</v>
      </c>
      <c r="CN46">
        <v>7.0668170000000003</v>
      </c>
      <c r="CO46">
        <v>-74.022666999999998</v>
      </c>
      <c r="CP46">
        <v>-18.039877000000001</v>
      </c>
      <c r="CQ46">
        <v>-37.322229</v>
      </c>
      <c r="CR46">
        <v>-36.215221</v>
      </c>
      <c r="CS46">
        <v>7.2829509999999997</v>
      </c>
      <c r="CT46">
        <v>-75.419967999999997</v>
      </c>
      <c r="CU46">
        <v>-21.995987</v>
      </c>
      <c r="CV46">
        <v>7.3941000000000007E-2</v>
      </c>
      <c r="CW46">
        <v>5.4682000000000001E-2</v>
      </c>
      <c r="CX46">
        <v>0.34454200000000001</v>
      </c>
      <c r="CY46">
        <v>-0.892455</v>
      </c>
      <c r="CZ46">
        <v>1.942245</v>
      </c>
      <c r="DA46">
        <v>-1.5405359999999999</v>
      </c>
      <c r="DB46">
        <v>-1.5412859999999999</v>
      </c>
      <c r="DC46">
        <v>9.3381000000000006E-2</v>
      </c>
      <c r="DD46">
        <v>-1.846036</v>
      </c>
      <c r="DE46">
        <v>-1.179192</v>
      </c>
    </row>
    <row r="47" spans="1:109" x14ac:dyDescent="0.25">
      <c r="A47">
        <v>25</v>
      </c>
      <c r="B47" t="s">
        <v>198</v>
      </c>
      <c r="C47">
        <v>29</v>
      </c>
      <c r="D47">
        <v>19</v>
      </c>
      <c r="E47">
        <v>2445.600899</v>
      </c>
      <c r="F47">
        <v>2444.6906739999999</v>
      </c>
      <c r="G47">
        <v>54.137037999999997</v>
      </c>
      <c r="H47">
        <v>2334.0656739999999</v>
      </c>
      <c r="I47">
        <v>2580.1286620000001</v>
      </c>
      <c r="J47">
        <v>-465.46372100000002</v>
      </c>
      <c r="K47">
        <v>-471.40142800000001</v>
      </c>
      <c r="L47">
        <v>37.785634999999999</v>
      </c>
      <c r="M47">
        <v>-540.077271</v>
      </c>
      <c r="N47">
        <v>-348.77511600000003</v>
      </c>
      <c r="O47">
        <v>326.50691799999998</v>
      </c>
      <c r="P47">
        <v>328.63970899999998</v>
      </c>
      <c r="Q47">
        <v>33.275914</v>
      </c>
      <c r="R47">
        <v>234.15953099999999</v>
      </c>
      <c r="S47">
        <v>407.99026500000002</v>
      </c>
      <c r="T47">
        <v>-347.73666600000001</v>
      </c>
      <c r="U47">
        <v>-342.65154999999999</v>
      </c>
      <c r="V47">
        <v>38.281396999999998</v>
      </c>
      <c r="W47">
        <v>-496.10449199999999</v>
      </c>
      <c r="X47">
        <v>-265.452698</v>
      </c>
      <c r="Y47">
        <v>-54.554670000000002</v>
      </c>
      <c r="Z47">
        <v>-57.252380000000002</v>
      </c>
      <c r="AA47">
        <v>21.652153999999999</v>
      </c>
      <c r="AB47">
        <v>-101.095474</v>
      </c>
      <c r="AC47">
        <v>8.7039550000000006</v>
      </c>
      <c r="AD47">
        <v>-81.717917</v>
      </c>
      <c r="AE47">
        <v>-83.200774999999993</v>
      </c>
      <c r="AF47">
        <v>14.68744</v>
      </c>
      <c r="AG47">
        <v>-119.245796</v>
      </c>
      <c r="AH47">
        <v>-35.397053</v>
      </c>
      <c r="AI47">
        <v>328.45153900000003</v>
      </c>
      <c r="AJ47">
        <v>330.48864700000001</v>
      </c>
      <c r="AK47">
        <v>24.402094000000002</v>
      </c>
      <c r="AL47">
        <v>249.882599</v>
      </c>
      <c r="AM47">
        <v>383.44030800000002</v>
      </c>
      <c r="AN47">
        <v>-69.914570999999995</v>
      </c>
      <c r="AO47">
        <v>-79.542984000000004</v>
      </c>
      <c r="AP47">
        <v>23.853337</v>
      </c>
      <c r="AQ47">
        <v>-113.07888</v>
      </c>
      <c r="AR47">
        <v>-22.280038999999999</v>
      </c>
      <c r="AS47">
        <v>-16.036501000000001</v>
      </c>
      <c r="AT47">
        <v>-14.530904</v>
      </c>
      <c r="AU47">
        <v>12.027505</v>
      </c>
      <c r="AV47">
        <v>-43.507159999999999</v>
      </c>
      <c r="AW47">
        <v>6.6705139999999998</v>
      </c>
      <c r="AX47">
        <v>-26.943186000000001</v>
      </c>
      <c r="AY47">
        <v>-15.598271</v>
      </c>
      <c r="AZ47">
        <v>22.425007000000001</v>
      </c>
      <c r="BA47">
        <v>-80.374626000000006</v>
      </c>
      <c r="BB47">
        <v>5.3284469999999997</v>
      </c>
      <c r="BC47">
        <v>38.329082999999997</v>
      </c>
      <c r="BD47">
        <v>37.371299999999998</v>
      </c>
      <c r="BE47">
        <v>12.053528</v>
      </c>
      <c r="BF47">
        <v>18.741503000000002</v>
      </c>
      <c r="BG47">
        <v>71.314079000000007</v>
      </c>
      <c r="BH47">
        <v>35.220829000000002</v>
      </c>
      <c r="BI47">
        <v>34.880572999999998</v>
      </c>
      <c r="BJ47">
        <v>2.8302450000000001</v>
      </c>
      <c r="BK47">
        <v>27.325593999999999</v>
      </c>
      <c r="BL47">
        <v>42.409900999999998</v>
      </c>
      <c r="BM47">
        <v>225.35484700000001</v>
      </c>
      <c r="BN47">
        <v>225.85562100000001</v>
      </c>
      <c r="BO47">
        <v>14.152675</v>
      </c>
      <c r="BP47">
        <v>172.83377100000001</v>
      </c>
      <c r="BQ47">
        <v>250.69709800000001</v>
      </c>
      <c r="BR47">
        <v>400.217895</v>
      </c>
      <c r="BS47">
        <v>401.01858499999997</v>
      </c>
      <c r="BT47">
        <v>25.501625000000001</v>
      </c>
      <c r="BU47">
        <v>302.35189800000001</v>
      </c>
      <c r="BV47">
        <v>444.40914900000001</v>
      </c>
      <c r="BW47">
        <v>8.1340939999999993</v>
      </c>
      <c r="BX47">
        <v>6.80382</v>
      </c>
      <c r="BY47">
        <v>4.0178589999999996</v>
      </c>
      <c r="BZ47">
        <v>0.14965500000000001</v>
      </c>
      <c r="CA47">
        <v>20.758134999999999</v>
      </c>
      <c r="CB47">
        <v>-18.902515000000001</v>
      </c>
      <c r="CC47">
        <v>-18.720251000000001</v>
      </c>
      <c r="CD47">
        <v>5.3881199999999998</v>
      </c>
      <c r="CE47">
        <v>-34.073611999999997</v>
      </c>
      <c r="CF47">
        <v>-2.5340549999999999</v>
      </c>
      <c r="CG47">
        <v>-9.3083960000000001</v>
      </c>
      <c r="CH47">
        <v>-14.531438</v>
      </c>
      <c r="CI47">
        <v>11.491623000000001</v>
      </c>
      <c r="CJ47">
        <v>-25.363119000000001</v>
      </c>
      <c r="CK47">
        <v>17.377376999999999</v>
      </c>
      <c r="CL47">
        <v>29.962098000000001</v>
      </c>
      <c r="CM47">
        <v>29.924837</v>
      </c>
      <c r="CN47">
        <v>2.9573879999999999</v>
      </c>
      <c r="CO47">
        <v>21.190982999999999</v>
      </c>
      <c r="CP47">
        <v>36.445231999999997</v>
      </c>
      <c r="CQ47">
        <v>28.503025000000001</v>
      </c>
      <c r="CR47">
        <v>28.422561999999999</v>
      </c>
      <c r="CS47">
        <v>3.6017410000000001</v>
      </c>
      <c r="CT47">
        <v>18.718163000000001</v>
      </c>
      <c r="CU47">
        <v>37.186821000000002</v>
      </c>
      <c r="CV47">
        <v>-0.20549999999999999</v>
      </c>
      <c r="CW47">
        <v>-0.20371400000000001</v>
      </c>
      <c r="CX47">
        <v>4.2554000000000002E-2</v>
      </c>
      <c r="CY47">
        <v>-0.28837800000000002</v>
      </c>
      <c r="CZ47">
        <v>-9.9690000000000001E-2</v>
      </c>
      <c r="DA47">
        <v>14.111469</v>
      </c>
      <c r="DB47">
        <v>14.166115</v>
      </c>
      <c r="DC47">
        <v>0.93413400000000002</v>
      </c>
      <c r="DD47">
        <v>10.522413</v>
      </c>
      <c r="DE47">
        <v>15.695957</v>
      </c>
    </row>
    <row r="48" spans="1:109" x14ac:dyDescent="0.25">
      <c r="A48">
        <v>27</v>
      </c>
      <c r="B48" t="s">
        <v>198</v>
      </c>
      <c r="C48">
        <v>31</v>
      </c>
      <c r="D48">
        <v>19</v>
      </c>
      <c r="E48">
        <v>2504.9824509999999</v>
      </c>
      <c r="F48">
        <v>2506.3491210000002</v>
      </c>
      <c r="G48">
        <v>95.284867000000006</v>
      </c>
      <c r="H48">
        <v>2375.3415530000002</v>
      </c>
      <c r="I48">
        <v>2685.0498050000001</v>
      </c>
      <c r="J48">
        <v>-454.05854199999999</v>
      </c>
      <c r="K48">
        <v>-437.69180299999999</v>
      </c>
      <c r="L48">
        <v>56.952255999999998</v>
      </c>
      <c r="M48">
        <v>-575.50598100000002</v>
      </c>
      <c r="N48">
        <v>-342.87799100000001</v>
      </c>
      <c r="O48">
        <v>268.49126699999999</v>
      </c>
      <c r="P48">
        <v>261.55954000000003</v>
      </c>
      <c r="Q48">
        <v>70.913141999999993</v>
      </c>
      <c r="R48">
        <v>150.00645399999999</v>
      </c>
      <c r="S48">
        <v>431.35064699999998</v>
      </c>
      <c r="T48">
        <v>-289.73414000000002</v>
      </c>
      <c r="U48">
        <v>-283.63345299999997</v>
      </c>
      <c r="V48">
        <v>51.817154000000002</v>
      </c>
      <c r="W48">
        <v>-406.95376599999997</v>
      </c>
      <c r="X48">
        <v>-184.63687100000001</v>
      </c>
      <c r="Y48">
        <v>-53.541386000000003</v>
      </c>
      <c r="Z48">
        <v>-54.661655000000003</v>
      </c>
      <c r="AA48">
        <v>24.778652000000001</v>
      </c>
      <c r="AB48">
        <v>-97.563393000000005</v>
      </c>
      <c r="AC48">
        <v>6.635446</v>
      </c>
      <c r="AD48">
        <v>-110.482958</v>
      </c>
      <c r="AE48">
        <v>-121.005447</v>
      </c>
      <c r="AF48">
        <v>24.591767999999998</v>
      </c>
      <c r="AG48">
        <v>-143.27789300000001</v>
      </c>
      <c r="AH48">
        <v>-54.258625000000002</v>
      </c>
      <c r="AI48">
        <v>331.14487500000001</v>
      </c>
      <c r="AJ48">
        <v>333.99783300000001</v>
      </c>
      <c r="AK48">
        <v>57.652363000000001</v>
      </c>
      <c r="AL48">
        <v>227.08189400000001</v>
      </c>
      <c r="AM48">
        <v>419.80599999999998</v>
      </c>
      <c r="AN48">
        <v>-95.750767999999994</v>
      </c>
      <c r="AO48">
        <v>-104.489105</v>
      </c>
      <c r="AP48">
        <v>26.796493000000002</v>
      </c>
      <c r="AQ48">
        <v>-146.99951200000001</v>
      </c>
      <c r="AR48">
        <v>-54.573310999999997</v>
      </c>
      <c r="AS48">
        <v>-12.985329999999999</v>
      </c>
      <c r="AT48">
        <v>-14.673164</v>
      </c>
      <c r="AU48">
        <v>14.860156</v>
      </c>
      <c r="AV48">
        <v>-36.915798000000002</v>
      </c>
      <c r="AW48">
        <v>17.839410999999998</v>
      </c>
      <c r="AX48">
        <v>-13.020758000000001</v>
      </c>
      <c r="AY48">
        <v>-12.855620999999999</v>
      </c>
      <c r="AZ48">
        <v>5.086468</v>
      </c>
      <c r="BA48">
        <v>-21.131699000000001</v>
      </c>
      <c r="BB48">
        <v>-4.1768359999999998</v>
      </c>
      <c r="BC48">
        <v>31.544090000000001</v>
      </c>
      <c r="BD48">
        <v>31.323889000000001</v>
      </c>
      <c r="BE48">
        <v>9.8104150000000008</v>
      </c>
      <c r="BF48">
        <v>16.625485999999999</v>
      </c>
      <c r="BG48">
        <v>56.261974000000002</v>
      </c>
      <c r="BH48">
        <v>34.250514000000003</v>
      </c>
      <c r="BI48">
        <v>40.924461000000001</v>
      </c>
      <c r="BJ48">
        <v>15.548500000000001</v>
      </c>
      <c r="BK48">
        <v>-5.499072</v>
      </c>
      <c r="BL48">
        <v>51.566692000000003</v>
      </c>
      <c r="BM48">
        <v>244.66882799999999</v>
      </c>
      <c r="BN48">
        <v>243.151184</v>
      </c>
      <c r="BO48">
        <v>31.259215000000001</v>
      </c>
      <c r="BP48">
        <v>179.024429</v>
      </c>
      <c r="BQ48">
        <v>312.32290599999999</v>
      </c>
      <c r="BR48">
        <v>378.17507599999999</v>
      </c>
      <c r="BS48">
        <v>356.93591300000003</v>
      </c>
      <c r="BT48">
        <v>70.697079000000002</v>
      </c>
      <c r="BU48">
        <v>259.94537400000002</v>
      </c>
      <c r="BV48">
        <v>541.44512899999995</v>
      </c>
      <c r="BW48">
        <v>3.1925880000000002</v>
      </c>
      <c r="BX48">
        <v>3.304138</v>
      </c>
      <c r="BY48">
        <v>1.732661</v>
      </c>
      <c r="BZ48">
        <v>-0.26821400000000001</v>
      </c>
      <c r="CA48">
        <v>6.0542429999999996</v>
      </c>
      <c r="CB48">
        <v>-21.979828000000001</v>
      </c>
      <c r="CC48">
        <v>-19.434162000000001</v>
      </c>
      <c r="CD48">
        <v>7.5223409999999999</v>
      </c>
      <c r="CE48">
        <v>-39.50103</v>
      </c>
      <c r="CF48">
        <v>-11.518551</v>
      </c>
      <c r="CG48">
        <v>-17.167079999999999</v>
      </c>
      <c r="CH48">
        <v>-17.185547</v>
      </c>
      <c r="CI48">
        <v>4.3000879999999997</v>
      </c>
      <c r="CJ48">
        <v>-24.684349000000001</v>
      </c>
      <c r="CK48">
        <v>-7.8570089999999997</v>
      </c>
      <c r="CL48">
        <v>42.450119000000001</v>
      </c>
      <c r="CM48">
        <v>17.516565</v>
      </c>
      <c r="CN48">
        <v>41.953282000000002</v>
      </c>
      <c r="CO48">
        <v>2.8376769999999998</v>
      </c>
      <c r="CP48">
        <v>143.199341</v>
      </c>
      <c r="CQ48">
        <v>40.725603</v>
      </c>
      <c r="CR48">
        <v>16.991329</v>
      </c>
      <c r="CS48">
        <v>40.762537000000002</v>
      </c>
      <c r="CT48">
        <v>2.4004159999999999</v>
      </c>
      <c r="CU48">
        <v>137.55230700000001</v>
      </c>
      <c r="CV48">
        <v>-3.3360000000000001E-2</v>
      </c>
      <c r="CW48">
        <v>-0.209977</v>
      </c>
      <c r="CX48">
        <v>0.69044300000000003</v>
      </c>
      <c r="CY48">
        <v>-1.0534559999999999</v>
      </c>
      <c r="CZ48">
        <v>1.331879</v>
      </c>
      <c r="DA48">
        <v>14.004721999999999</v>
      </c>
      <c r="DB48">
        <v>13.507279</v>
      </c>
      <c r="DC48">
        <v>2.185981</v>
      </c>
      <c r="DD48">
        <v>9.9132689999999997</v>
      </c>
      <c r="DE48">
        <v>19.151382000000002</v>
      </c>
    </row>
    <row r="49" spans="1:109" x14ac:dyDescent="0.25">
      <c r="A49">
        <v>34</v>
      </c>
      <c r="B49" t="s">
        <v>198</v>
      </c>
      <c r="C49">
        <v>38</v>
      </c>
      <c r="D49">
        <v>19</v>
      </c>
      <c r="E49">
        <v>2393.6323910000001</v>
      </c>
      <c r="F49">
        <v>2377.9392090000001</v>
      </c>
      <c r="G49">
        <v>87.633916999999997</v>
      </c>
      <c r="H49">
        <v>2221.6176759999998</v>
      </c>
      <c r="I49">
        <v>2523.4116210000002</v>
      </c>
      <c r="J49">
        <v>-450.04796299999998</v>
      </c>
      <c r="K49">
        <v>-459.54367100000002</v>
      </c>
      <c r="L49">
        <v>65.751907000000003</v>
      </c>
      <c r="M49">
        <v>-530.29516599999999</v>
      </c>
      <c r="N49">
        <v>-312.58163500000001</v>
      </c>
      <c r="O49">
        <v>290.85708499999998</v>
      </c>
      <c r="P49">
        <v>301.09619099999998</v>
      </c>
      <c r="Q49">
        <v>58.571829999999999</v>
      </c>
      <c r="R49">
        <v>211.14894100000001</v>
      </c>
      <c r="S49">
        <v>409.97015399999998</v>
      </c>
      <c r="T49">
        <v>-315.48169899999999</v>
      </c>
      <c r="U49">
        <v>-327.27896099999998</v>
      </c>
      <c r="V49">
        <v>52.027563999999998</v>
      </c>
      <c r="W49">
        <v>-390.35144000000003</v>
      </c>
      <c r="X49">
        <v>-230.53628499999999</v>
      </c>
      <c r="Y49">
        <v>-22.829143999999999</v>
      </c>
      <c r="Z49">
        <v>-34.952086999999999</v>
      </c>
      <c r="AA49">
        <v>25.819113000000002</v>
      </c>
      <c r="AB49">
        <v>-50.354759000000001</v>
      </c>
      <c r="AC49">
        <v>26.19875</v>
      </c>
      <c r="AD49">
        <v>-89.915330999999995</v>
      </c>
      <c r="AE49">
        <v>-88.153816000000006</v>
      </c>
      <c r="AF49">
        <v>14.737100999999999</v>
      </c>
      <c r="AG49">
        <v>-112.759377</v>
      </c>
      <c r="AH49">
        <v>-62.831862999999998</v>
      </c>
      <c r="AI49">
        <v>291.59916800000002</v>
      </c>
      <c r="AJ49">
        <v>292.46752900000001</v>
      </c>
      <c r="AK49">
        <v>53.548392</v>
      </c>
      <c r="AL49">
        <v>178.65197800000001</v>
      </c>
      <c r="AM49">
        <v>357.35940599999998</v>
      </c>
      <c r="AN49">
        <v>-87.626239999999996</v>
      </c>
      <c r="AO49">
        <v>-84.208961000000002</v>
      </c>
      <c r="AP49">
        <v>19.263836999999999</v>
      </c>
      <c r="AQ49">
        <v>-125.80398599999999</v>
      </c>
      <c r="AR49">
        <v>-62.788921000000002</v>
      </c>
      <c r="AS49">
        <v>-15.582128000000001</v>
      </c>
      <c r="AT49">
        <v>-17.955769</v>
      </c>
      <c r="AU49">
        <v>9.8731799999999996</v>
      </c>
      <c r="AV49">
        <v>-30.294287000000001</v>
      </c>
      <c r="AW49">
        <v>5.9523250000000001</v>
      </c>
      <c r="AX49">
        <v>-12.868828000000001</v>
      </c>
      <c r="AY49">
        <v>-10.778188</v>
      </c>
      <c r="AZ49">
        <v>5.6915250000000004</v>
      </c>
      <c r="BA49">
        <v>-25.525933999999999</v>
      </c>
      <c r="BB49">
        <v>-6.3353450000000002</v>
      </c>
      <c r="BC49">
        <v>32.261764999999997</v>
      </c>
      <c r="BD49">
        <v>30.207155</v>
      </c>
      <c r="BE49">
        <v>6.0202879999999999</v>
      </c>
      <c r="BF49">
        <v>24.134633999999998</v>
      </c>
      <c r="BG49">
        <v>45.306666999999997</v>
      </c>
      <c r="BH49">
        <v>30.212938000000001</v>
      </c>
      <c r="BI49">
        <v>30.201622</v>
      </c>
      <c r="BJ49">
        <v>7.9041680000000003</v>
      </c>
      <c r="BK49">
        <v>15.682411999999999</v>
      </c>
      <c r="BL49">
        <v>39.649830000000001</v>
      </c>
      <c r="BM49">
        <v>201.14320699999999</v>
      </c>
      <c r="BN49">
        <v>210.052063</v>
      </c>
      <c r="BO49">
        <v>36.581758999999998</v>
      </c>
      <c r="BP49">
        <v>125.811775</v>
      </c>
      <c r="BQ49">
        <v>243.303482</v>
      </c>
      <c r="BR49">
        <v>365.80769199999997</v>
      </c>
      <c r="BS49">
        <v>375.61236600000001</v>
      </c>
      <c r="BT49">
        <v>57.299357000000001</v>
      </c>
      <c r="BU49">
        <v>255.302887</v>
      </c>
      <c r="BV49">
        <v>443.029358</v>
      </c>
      <c r="BW49">
        <v>3.6416369999999998</v>
      </c>
      <c r="BX49">
        <v>4.2198900000000004</v>
      </c>
      <c r="BY49">
        <v>1.4689099999999999</v>
      </c>
      <c r="BZ49">
        <v>1.463676</v>
      </c>
      <c r="CA49">
        <v>5.7654490000000003</v>
      </c>
      <c r="CB49">
        <v>-16.202097999999999</v>
      </c>
      <c r="CC49">
        <v>-16.083347</v>
      </c>
      <c r="CD49">
        <v>2.9786540000000001</v>
      </c>
      <c r="CE49">
        <v>-21.181139000000002</v>
      </c>
      <c r="CF49">
        <v>-11.164510999999999</v>
      </c>
      <c r="CG49">
        <v>-16.452636999999999</v>
      </c>
      <c r="CH49">
        <v>-18.033276000000001</v>
      </c>
      <c r="CI49">
        <v>4.399184</v>
      </c>
      <c r="CJ49">
        <v>-21.545023</v>
      </c>
      <c r="CK49">
        <v>-5.7780500000000004</v>
      </c>
      <c r="CL49">
        <v>22.360847</v>
      </c>
      <c r="CM49">
        <v>19.234863000000001</v>
      </c>
      <c r="CN49">
        <v>11.802308</v>
      </c>
      <c r="CO49">
        <v>4.3114039999999996</v>
      </c>
      <c r="CP49">
        <v>42.971724999999999</v>
      </c>
      <c r="CQ49">
        <v>23.445219000000002</v>
      </c>
      <c r="CR49">
        <v>21.875406000000002</v>
      </c>
      <c r="CS49">
        <v>11.344417999999999</v>
      </c>
      <c r="CT49">
        <v>7.9623210000000002</v>
      </c>
      <c r="CU49">
        <v>44.041995999999997</v>
      </c>
      <c r="CV49">
        <v>-0.118309</v>
      </c>
      <c r="CW49">
        <v>-0.104902</v>
      </c>
      <c r="CX49">
        <v>8.6794999999999997E-2</v>
      </c>
      <c r="CY49">
        <v>-0.30646200000000001</v>
      </c>
      <c r="CZ49">
        <v>7.3280000000000003E-3</v>
      </c>
      <c r="DA49">
        <v>12.776792</v>
      </c>
      <c r="DB49">
        <v>13.160024</v>
      </c>
      <c r="DC49">
        <v>2.1377820000000001</v>
      </c>
      <c r="DD49">
        <v>8.6842430000000004</v>
      </c>
      <c r="DE49">
        <v>15.373336</v>
      </c>
    </row>
    <row r="50" spans="1:109" x14ac:dyDescent="0.25">
      <c r="E50" s="1" t="s">
        <v>91</v>
      </c>
      <c r="F50" s="1" t="s">
        <v>92</v>
      </c>
      <c r="G50" s="1" t="s">
        <v>93</v>
      </c>
      <c r="H50" s="1" t="s">
        <v>94</v>
      </c>
      <c r="I50" s="1" t="s">
        <v>95</v>
      </c>
      <c r="J50" s="1" t="s">
        <v>96</v>
      </c>
      <c r="K50" s="1" t="s">
        <v>97</v>
      </c>
      <c r="L50" s="1" t="s">
        <v>98</v>
      </c>
      <c r="M50" s="1" t="s">
        <v>99</v>
      </c>
      <c r="N50" s="1" t="s">
        <v>100</v>
      </c>
      <c r="O50" s="1" t="s">
        <v>101</v>
      </c>
      <c r="P50" s="1" t="s">
        <v>102</v>
      </c>
      <c r="Q50" s="1" t="s">
        <v>103</v>
      </c>
      <c r="R50" s="1" t="s">
        <v>104</v>
      </c>
      <c r="S50" s="1" t="s">
        <v>105</v>
      </c>
      <c r="T50" s="1" t="s">
        <v>191</v>
      </c>
      <c r="U50" s="1" t="s">
        <v>192</v>
      </c>
      <c r="V50" s="1" t="s">
        <v>193</v>
      </c>
      <c r="W50" s="1" t="s">
        <v>194</v>
      </c>
      <c r="X50" s="1" t="s">
        <v>195</v>
      </c>
      <c r="Y50" s="1" t="s">
        <v>106</v>
      </c>
      <c r="Z50" s="1" t="s">
        <v>107</v>
      </c>
      <c r="AA50" s="1" t="s">
        <v>108</v>
      </c>
      <c r="AB50" s="1" t="s">
        <v>109</v>
      </c>
      <c r="AC50" s="1" t="s">
        <v>110</v>
      </c>
      <c r="AD50" s="1" t="s">
        <v>111</v>
      </c>
      <c r="AE50" s="1" t="s">
        <v>112</v>
      </c>
      <c r="AF50" s="1" t="s">
        <v>113</v>
      </c>
      <c r="AG50" s="1" t="s">
        <v>114</v>
      </c>
      <c r="AH50" s="1" t="s">
        <v>115</v>
      </c>
      <c r="AI50" s="1" t="s">
        <v>116</v>
      </c>
      <c r="AJ50" s="1" t="s">
        <v>117</v>
      </c>
      <c r="AK50" s="1" t="s">
        <v>118</v>
      </c>
      <c r="AL50" s="1" t="s">
        <v>119</v>
      </c>
      <c r="AM50" s="1" t="s">
        <v>120</v>
      </c>
      <c r="AN50" s="1" t="s">
        <v>121</v>
      </c>
      <c r="AO50" s="1" t="s">
        <v>122</v>
      </c>
      <c r="AP50" s="1" t="s">
        <v>123</v>
      </c>
      <c r="AQ50" s="1" t="s">
        <v>124</v>
      </c>
      <c r="AR50" s="1" t="s">
        <v>125</v>
      </c>
      <c r="AS50" s="1" t="s">
        <v>126</v>
      </c>
      <c r="AT50" s="1" t="s">
        <v>127</v>
      </c>
      <c r="AU50" s="1" t="s">
        <v>128</v>
      </c>
      <c r="AV50" s="1" t="s">
        <v>129</v>
      </c>
      <c r="AW50" s="1" t="s">
        <v>130</v>
      </c>
      <c r="AX50" s="1" t="s">
        <v>131</v>
      </c>
      <c r="AY50" s="1" t="s">
        <v>132</v>
      </c>
      <c r="AZ50" s="1" t="s">
        <v>133</v>
      </c>
      <c r="BA50" s="1" t="s">
        <v>134</v>
      </c>
      <c r="BB50" s="1" t="s">
        <v>135</v>
      </c>
      <c r="BC50" s="1" t="s">
        <v>136</v>
      </c>
      <c r="BD50" s="1" t="s">
        <v>137</v>
      </c>
      <c r="BE50" s="1" t="s">
        <v>138</v>
      </c>
      <c r="BF50" s="1" t="s">
        <v>139</v>
      </c>
      <c r="BG50" s="1" t="s">
        <v>140</v>
      </c>
      <c r="BH50" s="1" t="s">
        <v>141</v>
      </c>
      <c r="BI50" s="1" t="s">
        <v>142</v>
      </c>
      <c r="BJ50" s="1" t="s">
        <v>143</v>
      </c>
      <c r="BK50" s="1" t="s">
        <v>144</v>
      </c>
      <c r="BL50" s="1" t="s">
        <v>145</v>
      </c>
      <c r="BM50" s="1" t="s">
        <v>146</v>
      </c>
      <c r="BN50" s="1" t="s">
        <v>147</v>
      </c>
      <c r="BO50" s="1" t="s">
        <v>148</v>
      </c>
      <c r="BP50" s="1" t="s">
        <v>149</v>
      </c>
      <c r="BQ50" s="1" t="s">
        <v>150</v>
      </c>
      <c r="BR50" s="1" t="s">
        <v>151</v>
      </c>
      <c r="BS50" s="1" t="s">
        <v>152</v>
      </c>
      <c r="BT50" s="1" t="s">
        <v>153</v>
      </c>
      <c r="BU50" s="1" t="s">
        <v>154</v>
      </c>
      <c r="BV50" s="1" t="s">
        <v>155</v>
      </c>
      <c r="BW50" s="1" t="s">
        <v>156</v>
      </c>
      <c r="BX50" s="1" t="s">
        <v>157</v>
      </c>
      <c r="BY50" s="1" t="s">
        <v>158</v>
      </c>
      <c r="BZ50" s="1" t="s">
        <v>159</v>
      </c>
      <c r="CA50" s="1" t="s">
        <v>160</v>
      </c>
      <c r="CB50" s="1" t="s">
        <v>161</v>
      </c>
      <c r="CC50" s="1" t="s">
        <v>162</v>
      </c>
      <c r="CD50" s="1" t="s">
        <v>163</v>
      </c>
      <c r="CE50" s="1" t="s">
        <v>164</v>
      </c>
      <c r="CF50" s="1" t="s">
        <v>165</v>
      </c>
      <c r="CG50" s="1" t="s">
        <v>166</v>
      </c>
      <c r="CH50" s="1" t="s">
        <v>167</v>
      </c>
      <c r="CI50" s="1" t="s">
        <v>168</v>
      </c>
      <c r="CJ50" s="1" t="s">
        <v>169</v>
      </c>
      <c r="CK50" s="1" t="s">
        <v>170</v>
      </c>
      <c r="CL50" s="1" t="s">
        <v>171</v>
      </c>
      <c r="CM50" s="1" t="s">
        <v>172</v>
      </c>
      <c r="CN50" s="1" t="s">
        <v>173</v>
      </c>
      <c r="CO50" s="1" t="s">
        <v>174</v>
      </c>
      <c r="CP50" s="1" t="s">
        <v>175</v>
      </c>
      <c r="CQ50" s="1" t="s">
        <v>176</v>
      </c>
      <c r="CR50" s="1" t="s">
        <v>177</v>
      </c>
      <c r="CS50" s="1" t="s">
        <v>178</v>
      </c>
      <c r="CT50" s="1" t="s">
        <v>179</v>
      </c>
      <c r="CU50" s="1" t="s">
        <v>180</v>
      </c>
      <c r="CV50" s="1" t="s">
        <v>181</v>
      </c>
      <c r="CW50" s="1" t="s">
        <v>182</v>
      </c>
      <c r="CX50" s="1" t="s">
        <v>183</v>
      </c>
      <c r="CY50" s="1" t="s">
        <v>184</v>
      </c>
      <c r="CZ50" s="1" t="s">
        <v>185</v>
      </c>
      <c r="DA50" s="1" t="s">
        <v>186</v>
      </c>
      <c r="DB50" s="1" t="s">
        <v>187</v>
      </c>
      <c r="DC50" s="1" t="s">
        <v>188</v>
      </c>
      <c r="DD50" s="1" t="s">
        <v>189</v>
      </c>
      <c r="DE50" s="1" t="s">
        <v>190</v>
      </c>
    </row>
    <row r="51" spans="1:109" x14ac:dyDescent="0.25">
      <c r="D51">
        <v>1</v>
      </c>
      <c r="E51">
        <f>AVERAGE(E3:E6)</f>
        <v>3262.6599297500002</v>
      </c>
      <c r="F51">
        <f t="shared" ref="F51:BR51" si="0">AVERAGE(F3:F6)</f>
        <v>3248.1036377499995</v>
      </c>
      <c r="G51">
        <f t="shared" si="0"/>
        <v>172.71423149999998</v>
      </c>
      <c r="H51">
        <f t="shared" si="0"/>
        <v>2924.7774047499997</v>
      </c>
      <c r="I51">
        <f t="shared" si="0"/>
        <v>3665.8155517499999</v>
      </c>
      <c r="J51">
        <f t="shared" si="0"/>
        <v>348.62128474999997</v>
      </c>
      <c r="K51">
        <f t="shared" si="0"/>
        <v>355.80059825000001</v>
      </c>
      <c r="L51">
        <f t="shared" si="0"/>
        <v>137.38662950000003</v>
      </c>
      <c r="M51">
        <f t="shared" si="0"/>
        <v>67.726295000000007</v>
      </c>
      <c r="N51">
        <f t="shared" si="0"/>
        <v>582.50193049999996</v>
      </c>
      <c r="O51">
        <f t="shared" si="0"/>
        <v>281.0517175</v>
      </c>
      <c r="P51">
        <f t="shared" si="0"/>
        <v>312.0040095</v>
      </c>
      <c r="Q51">
        <f t="shared" si="0"/>
        <v>124.94333225</v>
      </c>
      <c r="R51">
        <f t="shared" si="0"/>
        <v>-27.535346750000002</v>
      </c>
      <c r="S51">
        <f t="shared" si="0"/>
        <v>440.21923824999999</v>
      </c>
      <c r="T51">
        <f>AVERAGE(T3:T6)</f>
        <v>269.51627874999997</v>
      </c>
      <c r="U51">
        <f t="shared" si="0"/>
        <v>283.60598375000001</v>
      </c>
      <c r="V51">
        <f t="shared" si="0"/>
        <v>97.245043499999994</v>
      </c>
      <c r="W51">
        <f t="shared" si="0"/>
        <v>50.125215499999996</v>
      </c>
      <c r="X51">
        <f t="shared" si="0"/>
        <v>430.12143699999996</v>
      </c>
      <c r="Y51">
        <f t="shared" si="0"/>
        <v>-99.598981499999994</v>
      </c>
      <c r="Z51">
        <f t="shared" si="0"/>
        <v>-98.135498999999996</v>
      </c>
      <c r="AA51">
        <f t="shared" si="0"/>
        <v>93.936082249999998</v>
      </c>
      <c r="AB51">
        <f t="shared" si="0"/>
        <v>-270.37011324999997</v>
      </c>
      <c r="AC51">
        <f t="shared" si="0"/>
        <v>76.633069750000004</v>
      </c>
      <c r="AD51">
        <f t="shared" si="0"/>
        <v>105.14307525000001</v>
      </c>
      <c r="AE51">
        <f t="shared" si="0"/>
        <v>105.902935</v>
      </c>
      <c r="AF51">
        <f t="shared" si="0"/>
        <v>51.060172250000001</v>
      </c>
      <c r="AG51">
        <f t="shared" si="0"/>
        <v>16.671471500000003</v>
      </c>
      <c r="AH51">
        <f t="shared" si="0"/>
        <v>198.01495749999998</v>
      </c>
      <c r="AI51">
        <f t="shared" si="0"/>
        <v>23.9706945</v>
      </c>
      <c r="AJ51">
        <f t="shared" si="0"/>
        <v>24.968785500000003</v>
      </c>
      <c r="AK51">
        <f t="shared" si="0"/>
        <v>40.735540749999998</v>
      </c>
      <c r="AL51">
        <f t="shared" si="0"/>
        <v>-46.916781749999998</v>
      </c>
      <c r="AM51">
        <f t="shared" si="0"/>
        <v>122.15521700000001</v>
      </c>
      <c r="AN51">
        <f t="shared" si="0"/>
        <v>7.0519227499999992</v>
      </c>
      <c r="AO51">
        <f t="shared" si="0"/>
        <v>14.801820749999997</v>
      </c>
      <c r="AP51">
        <f t="shared" si="0"/>
        <v>64.89773975</v>
      </c>
      <c r="AQ51">
        <f t="shared" si="0"/>
        <v>-112.07239525</v>
      </c>
      <c r="AR51">
        <f t="shared" si="0"/>
        <v>113.29516649999999</v>
      </c>
      <c r="AS51">
        <f t="shared" si="0"/>
        <v>-211.61592350000001</v>
      </c>
      <c r="AT51">
        <f t="shared" si="0"/>
        <v>-208.638443</v>
      </c>
      <c r="AU51">
        <f t="shared" si="0"/>
        <v>43.905053499999994</v>
      </c>
      <c r="AV51">
        <f t="shared" si="0"/>
        <v>-292.25313949999997</v>
      </c>
      <c r="AW51">
        <f t="shared" si="0"/>
        <v>-129.64572050000001</v>
      </c>
      <c r="AX51">
        <f t="shared" si="0"/>
        <v>-149.84045925000001</v>
      </c>
      <c r="AY51">
        <f t="shared" si="0"/>
        <v>-181.02715925000001</v>
      </c>
      <c r="AZ51">
        <f t="shared" si="0"/>
        <v>86.344585999999993</v>
      </c>
      <c r="BA51">
        <f t="shared" si="0"/>
        <v>-257.79886225000001</v>
      </c>
      <c r="BB51">
        <f t="shared" si="0"/>
        <v>13.422798999999999</v>
      </c>
      <c r="BC51">
        <f t="shared" si="0"/>
        <v>-198.96480224999999</v>
      </c>
      <c r="BD51">
        <f t="shared" si="0"/>
        <v>-197.55690949999996</v>
      </c>
      <c r="BE51">
        <f t="shared" si="0"/>
        <v>56.530039500000001</v>
      </c>
      <c r="BF51">
        <f t="shared" si="0"/>
        <v>-333.34214000000003</v>
      </c>
      <c r="BG51">
        <f t="shared" si="0"/>
        <v>-100.37845049999999</v>
      </c>
      <c r="BH51">
        <f t="shared" si="0"/>
        <v>-27.913644250000001</v>
      </c>
      <c r="BI51">
        <f t="shared" si="0"/>
        <v>-27.129769249999999</v>
      </c>
      <c r="BJ51">
        <f t="shared" si="0"/>
        <v>23.457305999999999</v>
      </c>
      <c r="BK51">
        <f t="shared" si="0"/>
        <v>-63.582711750000001</v>
      </c>
      <c r="BL51">
        <f t="shared" si="0"/>
        <v>30.618797000000004</v>
      </c>
      <c r="BM51">
        <f t="shared" si="0"/>
        <v>19.517654500000003</v>
      </c>
      <c r="BN51">
        <f t="shared" si="0"/>
        <v>20.592399</v>
      </c>
      <c r="BO51">
        <f t="shared" si="0"/>
        <v>11.06880525</v>
      </c>
      <c r="BP51">
        <f t="shared" si="0"/>
        <v>-2.1309417499999999</v>
      </c>
      <c r="BQ51">
        <f t="shared" si="0"/>
        <v>38.115718999999999</v>
      </c>
      <c r="BR51">
        <f t="shared" si="0"/>
        <v>-0.31391949999999991</v>
      </c>
      <c r="BS51">
        <f t="shared" ref="BS51:DE51" si="1">AVERAGE(BS3:BS6)</f>
        <v>-1.7832302500000003</v>
      </c>
      <c r="BT51">
        <f t="shared" si="1"/>
        <v>6.1354869999999995</v>
      </c>
      <c r="BU51">
        <f t="shared" si="1"/>
        <v>-11.381215500000001</v>
      </c>
      <c r="BV51">
        <f t="shared" si="1"/>
        <v>11.431606499999999</v>
      </c>
      <c r="BW51">
        <f t="shared" si="1"/>
        <v>-11.847643250000001</v>
      </c>
      <c r="BX51">
        <f t="shared" si="1"/>
        <v>-14.530743999999999</v>
      </c>
      <c r="BY51">
        <f t="shared" si="1"/>
        <v>13.339444749999998</v>
      </c>
      <c r="BZ51">
        <f t="shared" si="1"/>
        <v>-30.968999999999998</v>
      </c>
      <c r="CA51">
        <f t="shared" si="1"/>
        <v>13.702585500000001</v>
      </c>
      <c r="CB51">
        <f t="shared" si="1"/>
        <v>132.25043775</v>
      </c>
      <c r="CC51">
        <f t="shared" si="1"/>
        <v>132.89456175000001</v>
      </c>
      <c r="CD51">
        <f t="shared" si="1"/>
        <v>13.2824355</v>
      </c>
      <c r="CE51">
        <f t="shared" si="1"/>
        <v>94.358034250000003</v>
      </c>
      <c r="CF51">
        <f t="shared" si="1"/>
        <v>155.05289850000003</v>
      </c>
      <c r="CG51">
        <f t="shared" si="1"/>
        <v>-27.776018499999996</v>
      </c>
      <c r="CH51">
        <f t="shared" si="1"/>
        <v>-31.603149750000004</v>
      </c>
      <c r="CI51">
        <f t="shared" si="1"/>
        <v>48.048285499999999</v>
      </c>
      <c r="CJ51">
        <f t="shared" si="1"/>
        <v>-85.400895500000004</v>
      </c>
      <c r="CK51">
        <f t="shared" si="1"/>
        <v>53.204628749999998</v>
      </c>
      <c r="CL51">
        <f t="shared" si="1"/>
        <v>-1.8457779999999997</v>
      </c>
      <c r="CM51">
        <f t="shared" si="1"/>
        <v>-2.7863127500000004</v>
      </c>
      <c r="CN51">
        <f t="shared" si="1"/>
        <v>7.4170249999999998</v>
      </c>
      <c r="CO51">
        <f t="shared" si="1"/>
        <v>-13.180119999999999</v>
      </c>
      <c r="CP51">
        <f t="shared" si="1"/>
        <v>12.0339215</v>
      </c>
      <c r="CQ51">
        <f t="shared" si="1"/>
        <v>5.1069430000000002</v>
      </c>
      <c r="CR51">
        <f t="shared" si="1"/>
        <v>6.6193237499999995</v>
      </c>
      <c r="CS51">
        <f t="shared" si="1"/>
        <v>7.6788962500000002</v>
      </c>
      <c r="CT51">
        <f t="shared" si="1"/>
        <v>-11.659424250000001</v>
      </c>
      <c r="CU51">
        <f t="shared" si="1"/>
        <v>16.575076250000002</v>
      </c>
      <c r="CV51">
        <f t="shared" si="1"/>
        <v>0.46547774999999991</v>
      </c>
      <c r="CW51">
        <f t="shared" si="1"/>
        <v>0.41840500000000008</v>
      </c>
      <c r="CX51">
        <f t="shared" si="1"/>
        <v>1.0696067499999999</v>
      </c>
      <c r="CY51">
        <f t="shared" si="1"/>
        <v>-1.9891745000000001</v>
      </c>
      <c r="CZ51">
        <f t="shared" si="1"/>
        <v>2.1957594999999999</v>
      </c>
      <c r="DA51">
        <f t="shared" si="1"/>
        <v>-1.3315937500000001</v>
      </c>
      <c r="DB51">
        <f t="shared" si="1"/>
        <v>-1.33933525</v>
      </c>
      <c r="DC51">
        <f t="shared" si="1"/>
        <v>0.179371</v>
      </c>
      <c r="DD51">
        <f t="shared" si="1"/>
        <v>-1.6417107500000001</v>
      </c>
      <c r="DE51">
        <f t="shared" si="1"/>
        <v>-0.95484400000000003</v>
      </c>
    </row>
    <row r="52" spans="1:109" x14ac:dyDescent="0.25">
      <c r="D52">
        <v>2</v>
      </c>
      <c r="E52">
        <f>AVERAGE(E7:E8)</f>
        <v>3582.9959174999999</v>
      </c>
      <c r="F52">
        <f t="shared" ref="F52:BR52" si="2">AVERAGE(F7:F8)</f>
        <v>3568.807495</v>
      </c>
      <c r="G52">
        <f t="shared" si="2"/>
        <v>156.57311350000001</v>
      </c>
      <c r="H52">
        <f t="shared" si="2"/>
        <v>3237.6940915</v>
      </c>
      <c r="I52">
        <f t="shared" si="2"/>
        <v>3925.0728760000002</v>
      </c>
      <c r="J52">
        <f t="shared" si="2"/>
        <v>433.12571700000001</v>
      </c>
      <c r="K52">
        <f t="shared" si="2"/>
        <v>416.70787050000001</v>
      </c>
      <c r="L52">
        <f t="shared" si="2"/>
        <v>110.88128599999999</v>
      </c>
      <c r="M52">
        <f t="shared" si="2"/>
        <v>209.25325800000002</v>
      </c>
      <c r="N52">
        <f t="shared" si="2"/>
        <v>723.92755150000005</v>
      </c>
      <c r="O52">
        <f t="shared" si="2"/>
        <v>265.99837100000002</v>
      </c>
      <c r="P52">
        <f t="shared" si="2"/>
        <v>273.283432</v>
      </c>
      <c r="Q52">
        <f t="shared" si="2"/>
        <v>85.127778000000006</v>
      </c>
      <c r="R52">
        <f t="shared" si="2"/>
        <v>62.961034500000004</v>
      </c>
      <c r="S52">
        <f t="shared" si="2"/>
        <v>486.95378099999999</v>
      </c>
      <c r="T52">
        <f>AVERAGE(T7:T8)</f>
        <v>-230.4620855</v>
      </c>
      <c r="U52">
        <f t="shared" si="2"/>
        <v>-239.50424199999998</v>
      </c>
      <c r="V52">
        <f t="shared" si="2"/>
        <v>128.51809</v>
      </c>
      <c r="W52">
        <f t="shared" si="2"/>
        <v>-518.22398399999997</v>
      </c>
      <c r="X52">
        <f t="shared" si="2"/>
        <v>56.932611999999999</v>
      </c>
      <c r="Y52">
        <f t="shared" si="2"/>
        <v>-106.84262100000001</v>
      </c>
      <c r="Z52">
        <f t="shared" si="2"/>
        <v>-102.7109415</v>
      </c>
      <c r="AA52">
        <f t="shared" si="2"/>
        <v>83.349885</v>
      </c>
      <c r="AB52">
        <f t="shared" si="2"/>
        <v>-335.22250350000002</v>
      </c>
      <c r="AC52">
        <f t="shared" si="2"/>
        <v>38.691450000000003</v>
      </c>
      <c r="AD52">
        <f t="shared" si="2"/>
        <v>111.8019465</v>
      </c>
      <c r="AE52">
        <f t="shared" si="2"/>
        <v>111.86319</v>
      </c>
      <c r="AF52">
        <f t="shared" si="2"/>
        <v>65.770828499999993</v>
      </c>
      <c r="AG52">
        <f t="shared" si="2"/>
        <v>-69.202079999999995</v>
      </c>
      <c r="AH52">
        <f t="shared" si="2"/>
        <v>270.38664999999997</v>
      </c>
      <c r="AI52">
        <f t="shared" si="2"/>
        <v>-96.5325165</v>
      </c>
      <c r="AJ52">
        <f t="shared" si="2"/>
        <v>-103.62084</v>
      </c>
      <c r="AK52">
        <f t="shared" si="2"/>
        <v>50.778974000000005</v>
      </c>
      <c r="AL52">
        <f t="shared" si="2"/>
        <v>-202.56917200000001</v>
      </c>
      <c r="AM52">
        <f t="shared" si="2"/>
        <v>19.469349000000001</v>
      </c>
      <c r="AN52">
        <f t="shared" si="2"/>
        <v>-233.4806025</v>
      </c>
      <c r="AO52">
        <f t="shared" si="2"/>
        <v>-251.8922345</v>
      </c>
      <c r="AP52">
        <f t="shared" si="2"/>
        <v>74.235695499999991</v>
      </c>
      <c r="AQ52">
        <f t="shared" si="2"/>
        <v>-355.67359950000002</v>
      </c>
      <c r="AR52">
        <f t="shared" si="2"/>
        <v>-51.272129</v>
      </c>
      <c r="AS52">
        <f t="shared" si="2"/>
        <v>-193.86471299999999</v>
      </c>
      <c r="AT52">
        <f t="shared" si="2"/>
        <v>-206.3113175</v>
      </c>
      <c r="AU52">
        <f t="shared" si="2"/>
        <v>57.311389500000004</v>
      </c>
      <c r="AV52">
        <f t="shared" si="2"/>
        <v>-308.24359149999998</v>
      </c>
      <c r="AW52">
        <f t="shared" si="2"/>
        <v>-67.780271499999998</v>
      </c>
      <c r="AX52">
        <f t="shared" si="2"/>
        <v>-63.574108999999993</v>
      </c>
      <c r="AY52">
        <f t="shared" si="2"/>
        <v>-50.874900999999994</v>
      </c>
      <c r="AZ52">
        <f t="shared" si="2"/>
        <v>33.7738795</v>
      </c>
      <c r="BA52">
        <f t="shared" si="2"/>
        <v>-169.14832699999999</v>
      </c>
      <c r="BB52">
        <f t="shared" si="2"/>
        <v>-20.633134999999999</v>
      </c>
      <c r="BC52">
        <f t="shared" si="2"/>
        <v>-80.024349999999998</v>
      </c>
      <c r="BD52">
        <f t="shared" si="2"/>
        <v>-78.720438000000001</v>
      </c>
      <c r="BE52">
        <f t="shared" si="2"/>
        <v>34.683138999999997</v>
      </c>
      <c r="BF52">
        <f t="shared" si="2"/>
        <v>-158.66347100000002</v>
      </c>
      <c r="BG52">
        <f t="shared" si="2"/>
        <v>1.7526065000000006</v>
      </c>
      <c r="BH52">
        <f t="shared" si="2"/>
        <v>-3.7555670000000001</v>
      </c>
      <c r="BI52">
        <f t="shared" si="2"/>
        <v>-2.0140220000000002</v>
      </c>
      <c r="BJ52">
        <f t="shared" si="2"/>
        <v>54.864616999999996</v>
      </c>
      <c r="BK52">
        <f t="shared" si="2"/>
        <v>-171.9555665</v>
      </c>
      <c r="BL52">
        <f t="shared" si="2"/>
        <v>174.31215700000001</v>
      </c>
      <c r="BM52">
        <f t="shared" si="2"/>
        <v>41.362656000000001</v>
      </c>
      <c r="BN52">
        <f t="shared" si="2"/>
        <v>37.8643705</v>
      </c>
      <c r="BO52">
        <f t="shared" si="2"/>
        <v>39.592855499999999</v>
      </c>
      <c r="BP52">
        <f t="shared" si="2"/>
        <v>-35.147973</v>
      </c>
      <c r="BQ52">
        <f t="shared" si="2"/>
        <v>159.90433849999999</v>
      </c>
      <c r="BR52">
        <f t="shared" si="2"/>
        <v>49.121663500000004</v>
      </c>
      <c r="BS52">
        <f t="shared" ref="BS52:DE52" si="3">AVERAGE(BS7:BS8)</f>
        <v>52.3650655</v>
      </c>
      <c r="BT52">
        <f t="shared" si="3"/>
        <v>34.488411999999997</v>
      </c>
      <c r="BU52">
        <f t="shared" si="3"/>
        <v>-8.8973139999999997</v>
      </c>
      <c r="BV52">
        <f t="shared" si="3"/>
        <v>116.51318549999999</v>
      </c>
      <c r="BW52">
        <f t="shared" si="3"/>
        <v>-64.12047050000001</v>
      </c>
      <c r="BX52">
        <f t="shared" si="3"/>
        <v>-28.466607</v>
      </c>
      <c r="BY52">
        <f t="shared" si="3"/>
        <v>78.812229500000001</v>
      </c>
      <c r="BZ52">
        <f t="shared" si="3"/>
        <v>-202.42449199999999</v>
      </c>
      <c r="CA52">
        <f t="shared" si="3"/>
        <v>52.605898499999995</v>
      </c>
      <c r="CB52">
        <f t="shared" si="3"/>
        <v>-196.57930549999998</v>
      </c>
      <c r="CC52">
        <f t="shared" si="3"/>
        <v>-195.42015050000001</v>
      </c>
      <c r="CD52">
        <f t="shared" si="3"/>
        <v>27.524163000000001</v>
      </c>
      <c r="CE52">
        <f t="shared" si="3"/>
        <v>-254.041359</v>
      </c>
      <c r="CF52">
        <f t="shared" si="3"/>
        <v>-63.028196999999999</v>
      </c>
      <c r="CG52">
        <f t="shared" si="3"/>
        <v>18.872702499999999</v>
      </c>
      <c r="CH52">
        <f t="shared" si="3"/>
        <v>2.4036439999999999</v>
      </c>
      <c r="CI52">
        <f t="shared" si="3"/>
        <v>33.103158999999998</v>
      </c>
      <c r="CJ52">
        <f t="shared" si="3"/>
        <v>-19.574941500000001</v>
      </c>
      <c r="CK52">
        <f t="shared" si="3"/>
        <v>103.96313050000001</v>
      </c>
      <c r="CL52">
        <f t="shared" si="3"/>
        <v>1.7208860000000001</v>
      </c>
      <c r="CM52">
        <f t="shared" si="3"/>
        <v>5.9027165000000004</v>
      </c>
      <c r="CN52">
        <f t="shared" si="3"/>
        <v>22.2608675</v>
      </c>
      <c r="CO52">
        <f t="shared" si="3"/>
        <v>-78.235446999999994</v>
      </c>
      <c r="CP52">
        <f t="shared" si="3"/>
        <v>43.163607499999998</v>
      </c>
      <c r="CQ52">
        <f t="shared" si="3"/>
        <v>6.1948749999999997</v>
      </c>
      <c r="CR52">
        <f t="shared" si="3"/>
        <v>12.2359405</v>
      </c>
      <c r="CS52">
        <f t="shared" si="3"/>
        <v>23.941167999999998</v>
      </c>
      <c r="CT52">
        <f t="shared" si="3"/>
        <v>-74.356020000000001</v>
      </c>
      <c r="CU52">
        <f t="shared" si="3"/>
        <v>41.861875499999996</v>
      </c>
      <c r="CV52">
        <f t="shared" si="3"/>
        <v>-1.1995990000000001</v>
      </c>
      <c r="CW52">
        <f t="shared" si="3"/>
        <v>-1.2611695000000001</v>
      </c>
      <c r="CX52">
        <f t="shared" si="3"/>
        <v>2.0986194999999999</v>
      </c>
      <c r="CY52">
        <f t="shared" si="3"/>
        <v>-7.9497610000000005</v>
      </c>
      <c r="CZ52">
        <f t="shared" si="3"/>
        <v>5.3761860000000006</v>
      </c>
      <c r="DA52">
        <f t="shared" si="3"/>
        <v>1.1060920000000001</v>
      </c>
      <c r="DB52">
        <f t="shared" si="3"/>
        <v>1.244691</v>
      </c>
      <c r="DC52">
        <f t="shared" si="3"/>
        <v>1.0760855</v>
      </c>
      <c r="DD52">
        <f t="shared" si="3"/>
        <v>-1.1088145</v>
      </c>
      <c r="DE52">
        <f t="shared" si="3"/>
        <v>3.3593329999999999</v>
      </c>
    </row>
    <row r="53" spans="1:109" x14ac:dyDescent="0.25">
      <c r="D53">
        <v>3</v>
      </c>
      <c r="E53">
        <f>AVERAGE(E9:E11)</f>
        <v>3542.1098160000001</v>
      </c>
      <c r="F53">
        <f t="shared" ref="F53:BR53" si="4">AVERAGE(F9:F11)</f>
        <v>3537.3713379999995</v>
      </c>
      <c r="G53">
        <f t="shared" si="4"/>
        <v>171.63536733333333</v>
      </c>
      <c r="H53">
        <f t="shared" si="4"/>
        <v>3249.474772</v>
      </c>
      <c r="I53">
        <f t="shared" si="4"/>
        <v>3911.7137860000003</v>
      </c>
      <c r="J53">
        <f t="shared" si="4"/>
        <v>287.41546666666665</v>
      </c>
      <c r="K53">
        <f t="shared" si="4"/>
        <v>268.8763173333333</v>
      </c>
      <c r="L53">
        <f t="shared" si="4"/>
        <v>129.24176566666668</v>
      </c>
      <c r="M53">
        <f t="shared" si="4"/>
        <v>-14.785822666666661</v>
      </c>
      <c r="N53">
        <f t="shared" si="4"/>
        <v>556.92760233333331</v>
      </c>
      <c r="O53">
        <f t="shared" si="4"/>
        <v>-105.87982933333335</v>
      </c>
      <c r="P53">
        <f t="shared" si="4"/>
        <v>-112.5479606666667</v>
      </c>
      <c r="Q53">
        <f t="shared" si="4"/>
        <v>129.91753400000002</v>
      </c>
      <c r="R53">
        <f t="shared" si="4"/>
        <v>-355.73057500000004</v>
      </c>
      <c r="S53">
        <f t="shared" si="4"/>
        <v>161.08353699999998</v>
      </c>
      <c r="T53">
        <f>AVERAGE(T9:T11)</f>
        <v>-417.44801100000001</v>
      </c>
      <c r="U53">
        <f t="shared" si="4"/>
        <v>-392.91095999999999</v>
      </c>
      <c r="V53">
        <f t="shared" si="4"/>
        <v>80.911189333333326</v>
      </c>
      <c r="W53">
        <f t="shared" si="4"/>
        <v>-593.77593000000002</v>
      </c>
      <c r="X53">
        <f t="shared" si="4"/>
        <v>-295.19778433333335</v>
      </c>
      <c r="Y53">
        <f t="shared" si="4"/>
        <v>-156.61674000000002</v>
      </c>
      <c r="Z53">
        <f t="shared" si="4"/>
        <v>-161.24879433333334</v>
      </c>
      <c r="AA53">
        <f t="shared" si="4"/>
        <v>56.872293333333324</v>
      </c>
      <c r="AB53">
        <f t="shared" si="4"/>
        <v>-298.87661733333334</v>
      </c>
      <c r="AC53">
        <f t="shared" si="4"/>
        <v>-41.663509000000005</v>
      </c>
      <c r="AD53">
        <f t="shared" si="4"/>
        <v>160.54402466666667</v>
      </c>
      <c r="AE53">
        <f t="shared" si="4"/>
        <v>173.22590366666668</v>
      </c>
      <c r="AF53">
        <f t="shared" si="4"/>
        <v>60.066594000000002</v>
      </c>
      <c r="AG53">
        <f t="shared" si="4"/>
        <v>-14.065568333333333</v>
      </c>
      <c r="AH53">
        <f t="shared" si="4"/>
        <v>235.41073600000001</v>
      </c>
      <c r="AI53">
        <f t="shared" si="4"/>
        <v>-232.34422299999997</v>
      </c>
      <c r="AJ53">
        <f t="shared" si="4"/>
        <v>-228.09196733333337</v>
      </c>
      <c r="AK53">
        <f t="shared" si="4"/>
        <v>58.889130000000002</v>
      </c>
      <c r="AL53">
        <f t="shared" si="4"/>
        <v>-359.06542999999994</v>
      </c>
      <c r="AM53">
        <f t="shared" si="4"/>
        <v>-122.28132766666666</v>
      </c>
      <c r="AN53">
        <f t="shared" si="4"/>
        <v>-73.314463000000003</v>
      </c>
      <c r="AO53">
        <f t="shared" si="4"/>
        <v>-78.667979333333335</v>
      </c>
      <c r="AP53">
        <f t="shared" si="4"/>
        <v>36.618681333333335</v>
      </c>
      <c r="AQ53">
        <f t="shared" si="4"/>
        <v>-136.00226933333332</v>
      </c>
      <c r="AR53">
        <f t="shared" si="4"/>
        <v>12.234350333333339</v>
      </c>
      <c r="AS53">
        <f t="shared" si="4"/>
        <v>-122.319517</v>
      </c>
      <c r="AT53">
        <f t="shared" si="4"/>
        <v>-126.58161933333334</v>
      </c>
      <c r="AU53">
        <f t="shared" si="4"/>
        <v>25.588988666666665</v>
      </c>
      <c r="AV53">
        <f t="shared" si="4"/>
        <v>-165.34427133333332</v>
      </c>
      <c r="AW53">
        <f t="shared" si="4"/>
        <v>-63.692275666666667</v>
      </c>
      <c r="AX53">
        <f t="shared" si="4"/>
        <v>7.9625176666666633</v>
      </c>
      <c r="AY53">
        <f t="shared" si="4"/>
        <v>11.200298333333331</v>
      </c>
      <c r="AZ53">
        <f t="shared" si="4"/>
        <v>17.925510333333332</v>
      </c>
      <c r="BA53">
        <f t="shared" si="4"/>
        <v>-30.81368066666667</v>
      </c>
      <c r="BB53">
        <f t="shared" si="4"/>
        <v>42.050147000000003</v>
      </c>
      <c r="BC53">
        <f t="shared" si="4"/>
        <v>150.46456566666666</v>
      </c>
      <c r="BD53">
        <f t="shared" si="4"/>
        <v>150.37618000000001</v>
      </c>
      <c r="BE53">
        <f t="shared" si="4"/>
        <v>18.264662999999999</v>
      </c>
      <c r="BF53">
        <f t="shared" si="4"/>
        <v>111.28675066666666</v>
      </c>
      <c r="BG53">
        <f t="shared" si="4"/>
        <v>194.27815733333333</v>
      </c>
      <c r="BH53">
        <f t="shared" si="4"/>
        <v>-7.0863486666666686</v>
      </c>
      <c r="BI53">
        <f t="shared" si="4"/>
        <v>-10.732244333333332</v>
      </c>
      <c r="BJ53">
        <f t="shared" si="4"/>
        <v>12.294227999999999</v>
      </c>
      <c r="BK53">
        <f t="shared" si="4"/>
        <v>-26.137157666666667</v>
      </c>
      <c r="BL53">
        <f t="shared" si="4"/>
        <v>35.032351333333338</v>
      </c>
      <c r="BM53">
        <f t="shared" si="4"/>
        <v>-63.045681999999999</v>
      </c>
      <c r="BN53">
        <f t="shared" si="4"/>
        <v>-63.044601</v>
      </c>
      <c r="BO53">
        <f t="shared" si="4"/>
        <v>22.950658666666669</v>
      </c>
      <c r="BP53">
        <f t="shared" si="4"/>
        <v>-105.29245633333335</v>
      </c>
      <c r="BQ53">
        <f t="shared" si="4"/>
        <v>7.5071506666666679</v>
      </c>
      <c r="BR53">
        <f t="shared" si="4"/>
        <v>-59.617144999999994</v>
      </c>
      <c r="BS53">
        <f t="shared" ref="BS53:DE53" si="5">AVERAGE(BS9:BS11)</f>
        <v>-62.149701666666658</v>
      </c>
      <c r="BT53">
        <f t="shared" si="5"/>
        <v>36.504244666666665</v>
      </c>
      <c r="BU53">
        <f t="shared" si="5"/>
        <v>-141.75415799999999</v>
      </c>
      <c r="BV53">
        <f t="shared" si="5"/>
        <v>35.172510666666668</v>
      </c>
      <c r="BW53">
        <f t="shared" si="5"/>
        <v>-14.855093333333334</v>
      </c>
      <c r="BX53">
        <f t="shared" si="5"/>
        <v>-5.0006093333333332</v>
      </c>
      <c r="BY53">
        <f t="shared" si="5"/>
        <v>24.564746666666668</v>
      </c>
      <c r="BZ53">
        <f t="shared" si="5"/>
        <v>-74.38397333333333</v>
      </c>
      <c r="CA53">
        <f t="shared" si="5"/>
        <v>5.2124676666666661</v>
      </c>
      <c r="CB53">
        <f t="shared" si="5"/>
        <v>90.304577333333341</v>
      </c>
      <c r="CC53">
        <f t="shared" si="5"/>
        <v>90.238126000000008</v>
      </c>
      <c r="CD53">
        <f t="shared" si="5"/>
        <v>10.549391</v>
      </c>
      <c r="CE53">
        <f t="shared" si="5"/>
        <v>62.347668999999996</v>
      </c>
      <c r="CF53">
        <f t="shared" si="5"/>
        <v>111.21130366666667</v>
      </c>
      <c r="CG53">
        <f t="shared" si="5"/>
        <v>46.455825000000004</v>
      </c>
      <c r="CH53">
        <f t="shared" si="5"/>
        <v>42.321041999999998</v>
      </c>
      <c r="CI53">
        <f t="shared" si="5"/>
        <v>12.179752666666667</v>
      </c>
      <c r="CJ53">
        <f t="shared" si="5"/>
        <v>30.314170000000001</v>
      </c>
      <c r="CK53">
        <f t="shared" si="5"/>
        <v>74.101812666666675</v>
      </c>
      <c r="CL53">
        <f t="shared" si="5"/>
        <v>31.114376666666669</v>
      </c>
      <c r="CM53">
        <f t="shared" si="5"/>
        <v>29.417945666666668</v>
      </c>
      <c r="CN53">
        <f t="shared" si="5"/>
        <v>31.962813000000001</v>
      </c>
      <c r="CO53">
        <f t="shared" si="5"/>
        <v>-24.060445999999999</v>
      </c>
      <c r="CP53">
        <f t="shared" si="5"/>
        <v>147.51636366666665</v>
      </c>
      <c r="CQ53">
        <f t="shared" si="5"/>
        <v>32.980379666666664</v>
      </c>
      <c r="CR53">
        <f t="shared" si="5"/>
        <v>29.114527999999996</v>
      </c>
      <c r="CS53">
        <f t="shared" si="5"/>
        <v>28.830894999999998</v>
      </c>
      <c r="CT53">
        <f t="shared" si="5"/>
        <v>-21.616753333333332</v>
      </c>
      <c r="CU53">
        <f t="shared" si="5"/>
        <v>138.84653800000001</v>
      </c>
      <c r="CV53">
        <f t="shared" si="5"/>
        <v>-0.65419500000000008</v>
      </c>
      <c r="CW53">
        <f t="shared" si="5"/>
        <v>-0.628467</v>
      </c>
      <c r="CX53">
        <f t="shared" si="5"/>
        <v>0.2940646666666667</v>
      </c>
      <c r="CY53">
        <f t="shared" si="5"/>
        <v>-1.6213280000000001</v>
      </c>
      <c r="CZ53">
        <f t="shared" si="5"/>
        <v>-0.18886366666666665</v>
      </c>
      <c r="DA53">
        <f t="shared" si="5"/>
        <v>-3.7981120000000002</v>
      </c>
      <c r="DB53">
        <f t="shared" si="5"/>
        <v>-3.8804676666666666</v>
      </c>
      <c r="DC53">
        <f t="shared" si="5"/>
        <v>1.2049830000000001</v>
      </c>
      <c r="DD53">
        <f t="shared" si="5"/>
        <v>-5.8861443333333332</v>
      </c>
      <c r="DE53">
        <f t="shared" si="5"/>
        <v>-0.7079713333333334</v>
      </c>
    </row>
    <row r="54" spans="1:109" x14ac:dyDescent="0.25">
      <c r="D54">
        <v>4</v>
      </c>
      <c r="E54">
        <f>AVERAGE(E12:E16)</f>
        <v>3594.5510022000003</v>
      </c>
      <c r="F54">
        <f t="shared" ref="F54:BR54" si="6">AVERAGE(F12:F16)</f>
        <v>3580.5678710000002</v>
      </c>
      <c r="G54">
        <f t="shared" si="6"/>
        <v>192.894856</v>
      </c>
      <c r="H54">
        <f t="shared" si="6"/>
        <v>3237.5434570000007</v>
      </c>
      <c r="I54">
        <f t="shared" si="6"/>
        <v>3948.3462890000001</v>
      </c>
      <c r="J54">
        <f t="shared" si="6"/>
        <v>63.59760279999999</v>
      </c>
      <c r="K54">
        <f t="shared" si="6"/>
        <v>57.259312400000013</v>
      </c>
      <c r="L54">
        <f t="shared" si="6"/>
        <v>175.36032180000001</v>
      </c>
      <c r="M54">
        <f t="shared" si="6"/>
        <v>-245.62791740000003</v>
      </c>
      <c r="N54">
        <f t="shared" si="6"/>
        <v>383.38814480000002</v>
      </c>
      <c r="O54">
        <f t="shared" si="6"/>
        <v>-334.71588819999999</v>
      </c>
      <c r="P54">
        <f t="shared" si="6"/>
        <v>-324.93004540000004</v>
      </c>
      <c r="Q54">
        <f t="shared" si="6"/>
        <v>93.241479800000008</v>
      </c>
      <c r="R54">
        <f t="shared" si="6"/>
        <v>-536.47041639999998</v>
      </c>
      <c r="S54">
        <f t="shared" si="6"/>
        <v>-196.53170919999999</v>
      </c>
      <c r="T54">
        <f>AVERAGE(T12:T16)</f>
        <v>-533.2636829999999</v>
      </c>
      <c r="U54">
        <f t="shared" si="6"/>
        <v>-499.83337399999999</v>
      </c>
      <c r="V54">
        <f t="shared" si="6"/>
        <v>140.67692619999997</v>
      </c>
      <c r="W54">
        <f t="shared" si="6"/>
        <v>-802.83972159999996</v>
      </c>
      <c r="X54">
        <f t="shared" si="6"/>
        <v>-294.16997400000002</v>
      </c>
      <c r="Y54">
        <f t="shared" si="6"/>
        <v>-213.3416666</v>
      </c>
      <c r="Z54">
        <f t="shared" si="6"/>
        <v>-222.3402916</v>
      </c>
      <c r="AA54">
        <f t="shared" si="6"/>
        <v>85.26632699999999</v>
      </c>
      <c r="AB54">
        <f t="shared" si="6"/>
        <v>-390.64862060000007</v>
      </c>
      <c r="AC54">
        <f t="shared" si="6"/>
        <v>-71.606447599999996</v>
      </c>
      <c r="AD54">
        <f t="shared" si="6"/>
        <v>99.391156199999998</v>
      </c>
      <c r="AE54">
        <f t="shared" si="6"/>
        <v>102.94635480000002</v>
      </c>
      <c r="AF54">
        <f t="shared" si="6"/>
        <v>46.066333</v>
      </c>
      <c r="AG54">
        <f t="shared" si="6"/>
        <v>15.978450600000002</v>
      </c>
      <c r="AH54">
        <f t="shared" si="6"/>
        <v>189.6477174</v>
      </c>
      <c r="AI54">
        <f t="shared" si="6"/>
        <v>-124.63757319999999</v>
      </c>
      <c r="AJ54">
        <f t="shared" si="6"/>
        <v>-113.58566379999999</v>
      </c>
      <c r="AK54">
        <f t="shared" si="6"/>
        <v>56.034402799999995</v>
      </c>
      <c r="AL54">
        <f t="shared" si="6"/>
        <v>-237.42332019999998</v>
      </c>
      <c r="AM54">
        <f t="shared" si="6"/>
        <v>-35.290122400000001</v>
      </c>
      <c r="AN54">
        <f t="shared" si="6"/>
        <v>-20.178654400000003</v>
      </c>
      <c r="AO54">
        <f t="shared" si="6"/>
        <v>-10.584759399999999</v>
      </c>
      <c r="AP54">
        <f t="shared" si="6"/>
        <v>83.386943000000002</v>
      </c>
      <c r="AQ54">
        <f t="shared" si="6"/>
        <v>-161.32167200000001</v>
      </c>
      <c r="AR54">
        <f t="shared" si="6"/>
        <v>147.7347886</v>
      </c>
      <c r="AS54">
        <f t="shared" si="6"/>
        <v>161.91140899999999</v>
      </c>
      <c r="AT54">
        <f t="shared" si="6"/>
        <v>160.66527719999999</v>
      </c>
      <c r="AU54">
        <f t="shared" si="6"/>
        <v>21.868643200000001</v>
      </c>
      <c r="AV54">
        <f t="shared" si="6"/>
        <v>116.15116900000001</v>
      </c>
      <c r="AW54">
        <f t="shared" si="6"/>
        <v>199.69854140000001</v>
      </c>
      <c r="AX54">
        <f t="shared" si="6"/>
        <v>-36.84294520000001</v>
      </c>
      <c r="AY54">
        <f t="shared" si="6"/>
        <v>-26.876463600000001</v>
      </c>
      <c r="AZ54">
        <f t="shared" si="6"/>
        <v>44.991213199999997</v>
      </c>
      <c r="BA54">
        <f t="shared" si="6"/>
        <v>-157.22674820000003</v>
      </c>
      <c r="BB54">
        <f t="shared" si="6"/>
        <v>17.414982999999999</v>
      </c>
      <c r="BC54">
        <f t="shared" si="6"/>
        <v>-83.451353600000004</v>
      </c>
      <c r="BD54">
        <f t="shared" si="6"/>
        <v>-87.83544839999999</v>
      </c>
      <c r="BE54">
        <f t="shared" si="6"/>
        <v>22.809213800000002</v>
      </c>
      <c r="BF54">
        <f t="shared" si="6"/>
        <v>-117.10019379999999</v>
      </c>
      <c r="BG54">
        <f t="shared" si="6"/>
        <v>-26.263730199999998</v>
      </c>
      <c r="BH54">
        <f t="shared" si="6"/>
        <v>-36.09384</v>
      </c>
      <c r="BI54">
        <f t="shared" si="6"/>
        <v>-36.6029342</v>
      </c>
      <c r="BJ54">
        <f t="shared" si="6"/>
        <v>7.9072741999999989</v>
      </c>
      <c r="BK54">
        <f t="shared" si="6"/>
        <v>-49.825029000000001</v>
      </c>
      <c r="BL54">
        <f t="shared" si="6"/>
        <v>-22.732318799999998</v>
      </c>
      <c r="BM54">
        <f t="shared" si="6"/>
        <v>-16.520380400000001</v>
      </c>
      <c r="BN54">
        <f t="shared" si="6"/>
        <v>-14.930919600000001</v>
      </c>
      <c r="BO54">
        <f t="shared" si="6"/>
        <v>17.414455199999999</v>
      </c>
      <c r="BP54">
        <f t="shared" si="6"/>
        <v>-53.366641999999999</v>
      </c>
      <c r="BQ54">
        <f t="shared" si="6"/>
        <v>12.3067338</v>
      </c>
      <c r="BR54">
        <f t="shared" si="6"/>
        <v>-16.943571799999997</v>
      </c>
      <c r="BS54">
        <f t="shared" ref="BS54:DE54" si="7">AVERAGE(BS12:BS16)</f>
        <v>-15.626934</v>
      </c>
      <c r="BT54">
        <f t="shared" si="7"/>
        <v>21.296391399999997</v>
      </c>
      <c r="BU54">
        <f t="shared" si="7"/>
        <v>-59.146125399999995</v>
      </c>
      <c r="BV54">
        <f t="shared" si="7"/>
        <v>18.259442799999999</v>
      </c>
      <c r="BW54">
        <f t="shared" si="7"/>
        <v>39.306842400000001</v>
      </c>
      <c r="BX54">
        <f t="shared" si="7"/>
        <v>38.164615600000005</v>
      </c>
      <c r="BY54">
        <f t="shared" si="7"/>
        <v>7.5045758000000005</v>
      </c>
      <c r="BZ54">
        <f t="shared" si="7"/>
        <v>27.836742800000003</v>
      </c>
      <c r="CA54">
        <f t="shared" si="7"/>
        <v>59.725853600000008</v>
      </c>
      <c r="CB54">
        <f t="shared" si="7"/>
        <v>17.204810399999996</v>
      </c>
      <c r="CC54">
        <f t="shared" si="7"/>
        <v>15.003188</v>
      </c>
      <c r="CD54">
        <f t="shared" si="7"/>
        <v>7.2703378000000001</v>
      </c>
      <c r="CE54">
        <f t="shared" si="7"/>
        <v>4.9468009999999998</v>
      </c>
      <c r="CF54">
        <f t="shared" si="7"/>
        <v>33.030649599999997</v>
      </c>
      <c r="CG54">
        <f t="shared" si="7"/>
        <v>1.7657440000000004</v>
      </c>
      <c r="CH54">
        <f t="shared" si="7"/>
        <v>-5.0164078000000014</v>
      </c>
      <c r="CI54">
        <f t="shared" si="7"/>
        <v>22.856082600000001</v>
      </c>
      <c r="CJ54">
        <f t="shared" si="7"/>
        <v>-22.762609599999998</v>
      </c>
      <c r="CK54">
        <f t="shared" si="7"/>
        <v>69.3297618</v>
      </c>
      <c r="CL54">
        <f t="shared" si="7"/>
        <v>15.4838244</v>
      </c>
      <c r="CM54">
        <f t="shared" si="7"/>
        <v>15.921344800000004</v>
      </c>
      <c r="CN54">
        <f t="shared" si="7"/>
        <v>5.5149964000000002</v>
      </c>
      <c r="CO54">
        <f t="shared" si="7"/>
        <v>4.8543546000000006</v>
      </c>
      <c r="CP54">
        <f t="shared" si="7"/>
        <v>25.162515199999998</v>
      </c>
      <c r="CQ54">
        <f t="shared" si="7"/>
        <v>19.1647596</v>
      </c>
      <c r="CR54">
        <f t="shared" si="7"/>
        <v>18.165333400000002</v>
      </c>
      <c r="CS54">
        <f t="shared" si="7"/>
        <v>7.4917548000000007</v>
      </c>
      <c r="CT54">
        <f t="shared" si="7"/>
        <v>5.3512928000000004</v>
      </c>
      <c r="CU54">
        <f t="shared" si="7"/>
        <v>34.509477000000004</v>
      </c>
      <c r="CV54">
        <f t="shared" si="7"/>
        <v>0.85307099999999969</v>
      </c>
      <c r="CW54">
        <f t="shared" si="7"/>
        <v>0.87961500000000004</v>
      </c>
      <c r="CX54">
        <f t="shared" si="7"/>
        <v>0.30602039999999997</v>
      </c>
      <c r="CY54">
        <f t="shared" si="7"/>
        <v>0.26169799999999999</v>
      </c>
      <c r="CZ54">
        <f t="shared" si="7"/>
        <v>1.4180969999999999</v>
      </c>
      <c r="DA54">
        <f t="shared" si="7"/>
        <v>-1.9341321999999999</v>
      </c>
      <c r="DB54">
        <f t="shared" si="7"/>
        <v>-1.8059742000000001</v>
      </c>
      <c r="DC54">
        <f t="shared" si="7"/>
        <v>0.83508100000000007</v>
      </c>
      <c r="DD54">
        <f t="shared" si="7"/>
        <v>-3.6343741999999999</v>
      </c>
      <c r="DE54">
        <f t="shared" si="7"/>
        <v>-0.61263659999999998</v>
      </c>
    </row>
    <row r="55" spans="1:109" x14ac:dyDescent="0.25">
      <c r="D55">
        <v>5</v>
      </c>
      <c r="E55">
        <f>AVERAGE(E17:E19)</f>
        <v>3289.2572543333335</v>
      </c>
      <c r="F55">
        <f t="shared" ref="F55:BR55" si="8">AVERAGE(F17:F19)</f>
        <v>3374.1759436666666</v>
      </c>
      <c r="G55">
        <f t="shared" si="8"/>
        <v>445.94961433333333</v>
      </c>
      <c r="H55">
        <f t="shared" si="8"/>
        <v>1999.8816733333333</v>
      </c>
      <c r="I55">
        <f t="shared" si="8"/>
        <v>3705.8790690000001</v>
      </c>
      <c r="J55">
        <f t="shared" si="8"/>
        <v>138.59488333333334</v>
      </c>
      <c r="K55">
        <f t="shared" si="8"/>
        <v>160.38690699999998</v>
      </c>
      <c r="L55">
        <f t="shared" si="8"/>
        <v>108.14131400000001</v>
      </c>
      <c r="M55">
        <f t="shared" si="8"/>
        <v>-94.752080333333325</v>
      </c>
      <c r="N55">
        <f t="shared" si="8"/>
        <v>270.05928533333332</v>
      </c>
      <c r="O55">
        <f t="shared" si="8"/>
        <v>-278.51058466666672</v>
      </c>
      <c r="P55">
        <f t="shared" si="8"/>
        <v>-275.24520100000001</v>
      </c>
      <c r="Q55">
        <f t="shared" si="8"/>
        <v>136.64568366666666</v>
      </c>
      <c r="R55">
        <f t="shared" si="8"/>
        <v>-505.47538266666669</v>
      </c>
      <c r="S55">
        <f t="shared" si="8"/>
        <v>-44.537694333333327</v>
      </c>
      <c r="T55">
        <f>AVERAGE(T17:T19)</f>
        <v>-667.68777899999998</v>
      </c>
      <c r="U55">
        <f t="shared" si="8"/>
        <v>-703.12530533333336</v>
      </c>
      <c r="V55">
        <f t="shared" si="8"/>
        <v>127.62810866666666</v>
      </c>
      <c r="W55">
        <f t="shared" si="8"/>
        <v>-809.27168766666671</v>
      </c>
      <c r="X55">
        <f t="shared" si="8"/>
        <v>-359.25096633333334</v>
      </c>
      <c r="Y55">
        <f t="shared" si="8"/>
        <v>-16.941903666666665</v>
      </c>
      <c r="Z55">
        <f t="shared" si="8"/>
        <v>-13.525226333333331</v>
      </c>
      <c r="AA55">
        <f t="shared" si="8"/>
        <v>35.258497999999996</v>
      </c>
      <c r="AB55">
        <f t="shared" si="8"/>
        <v>-92.439001333333337</v>
      </c>
      <c r="AC55">
        <f t="shared" si="8"/>
        <v>33.622822333333339</v>
      </c>
      <c r="AD55">
        <f t="shared" si="8"/>
        <v>-57.750092333333335</v>
      </c>
      <c r="AE55">
        <f t="shared" si="8"/>
        <v>-92.175950333333333</v>
      </c>
      <c r="AF55">
        <f t="shared" si="8"/>
        <v>102.98806666666667</v>
      </c>
      <c r="AG55">
        <f t="shared" si="8"/>
        <v>-169.05823266666667</v>
      </c>
      <c r="AH55">
        <f t="shared" si="8"/>
        <v>175.41449499999999</v>
      </c>
      <c r="AI55">
        <f t="shared" si="8"/>
        <v>-77.190219666666664</v>
      </c>
      <c r="AJ55">
        <f t="shared" si="8"/>
        <v>-92.329696666666678</v>
      </c>
      <c r="AK55">
        <f t="shared" si="8"/>
        <v>54.162465999999995</v>
      </c>
      <c r="AL55">
        <f t="shared" si="8"/>
        <v>-129.36078899999998</v>
      </c>
      <c r="AM55">
        <f t="shared" si="8"/>
        <v>50.021524333333332</v>
      </c>
      <c r="AN55">
        <f t="shared" si="8"/>
        <v>149.93702199999998</v>
      </c>
      <c r="AO55">
        <f t="shared" si="8"/>
        <v>137.90951033333332</v>
      </c>
      <c r="AP55">
        <f t="shared" si="8"/>
        <v>88.898432333333346</v>
      </c>
      <c r="AQ55">
        <f t="shared" si="8"/>
        <v>-4.4359133333333318</v>
      </c>
      <c r="AR55">
        <f t="shared" si="8"/>
        <v>299.76313233333332</v>
      </c>
      <c r="AS55">
        <f t="shared" si="8"/>
        <v>87.812701666666669</v>
      </c>
      <c r="AT55">
        <f t="shared" si="8"/>
        <v>94.452524999999994</v>
      </c>
      <c r="AU55">
        <f t="shared" si="8"/>
        <v>23.195911000000006</v>
      </c>
      <c r="AV55">
        <f t="shared" si="8"/>
        <v>39.71973666666667</v>
      </c>
      <c r="AW55">
        <f t="shared" si="8"/>
        <v>118.94492866666667</v>
      </c>
      <c r="AX55">
        <f t="shared" si="8"/>
        <v>-42.753392999999996</v>
      </c>
      <c r="AY55">
        <f t="shared" si="8"/>
        <v>-50.635789333333328</v>
      </c>
      <c r="AZ55">
        <f t="shared" si="8"/>
        <v>25.472862333333335</v>
      </c>
      <c r="BA55">
        <f t="shared" si="8"/>
        <v>-75.215839333333335</v>
      </c>
      <c r="BB55">
        <f t="shared" si="8"/>
        <v>2.5663696666666667</v>
      </c>
      <c r="BC55">
        <f t="shared" si="8"/>
        <v>-70.464537666666672</v>
      </c>
      <c r="BD55">
        <f t="shared" si="8"/>
        <v>-69.981437333333332</v>
      </c>
      <c r="BE55">
        <f t="shared" si="8"/>
        <v>20.457975000000001</v>
      </c>
      <c r="BF55">
        <f t="shared" si="8"/>
        <v>-107.56900033333334</v>
      </c>
      <c r="BG55">
        <f t="shared" si="8"/>
        <v>-32.137162666666661</v>
      </c>
      <c r="BH55">
        <f t="shared" si="8"/>
        <v>40.575807333333337</v>
      </c>
      <c r="BI55">
        <f t="shared" si="8"/>
        <v>46.634170000000005</v>
      </c>
      <c r="BJ55">
        <f t="shared" si="8"/>
        <v>21.957473000000004</v>
      </c>
      <c r="BK55">
        <f t="shared" si="8"/>
        <v>-2.2499489999999995</v>
      </c>
      <c r="BL55">
        <f t="shared" si="8"/>
        <v>68.347240333333332</v>
      </c>
      <c r="BM55">
        <f t="shared" si="8"/>
        <v>-8.0231063333333346</v>
      </c>
      <c r="BN55">
        <f t="shared" si="8"/>
        <v>-6.8569883333333337</v>
      </c>
      <c r="BO55">
        <f t="shared" si="8"/>
        <v>18.934672666666668</v>
      </c>
      <c r="BP55">
        <f t="shared" si="8"/>
        <v>-39.798336333333332</v>
      </c>
      <c r="BQ55">
        <f t="shared" si="8"/>
        <v>22.223577666666667</v>
      </c>
      <c r="BR55">
        <f t="shared" si="8"/>
        <v>14.093279333333333</v>
      </c>
      <c r="BS55">
        <f t="shared" ref="BS55:DE55" si="9">AVERAGE(BS17:BS19)</f>
        <v>14.204355666666666</v>
      </c>
      <c r="BT55">
        <f t="shared" si="9"/>
        <v>12.878115666666666</v>
      </c>
      <c r="BU55">
        <f t="shared" si="9"/>
        <v>-8.1565696666666678</v>
      </c>
      <c r="BV55">
        <f t="shared" si="9"/>
        <v>33.900219666666665</v>
      </c>
      <c r="BW55">
        <f t="shared" si="9"/>
        <v>-320.64231900000004</v>
      </c>
      <c r="BX55">
        <f t="shared" si="9"/>
        <v>-326.66969799999998</v>
      </c>
      <c r="BY55">
        <f t="shared" si="9"/>
        <v>47.347404000000004</v>
      </c>
      <c r="BZ55">
        <f t="shared" si="9"/>
        <v>-369.37779733333338</v>
      </c>
      <c r="CA55">
        <f t="shared" si="9"/>
        <v>-195.04148366666666</v>
      </c>
      <c r="CB55">
        <f t="shared" si="9"/>
        <v>-20.483442</v>
      </c>
      <c r="CC55">
        <f t="shared" si="9"/>
        <v>-21.815605000000001</v>
      </c>
      <c r="CD55">
        <f t="shared" si="9"/>
        <v>6.5084123333333332</v>
      </c>
      <c r="CE55">
        <f t="shared" si="9"/>
        <v>-28.061321333333336</v>
      </c>
      <c r="CF55">
        <f t="shared" si="9"/>
        <v>-6.278878333333334</v>
      </c>
      <c r="CG55">
        <f t="shared" si="9"/>
        <v>56.053722333333333</v>
      </c>
      <c r="CH55">
        <f t="shared" si="9"/>
        <v>57.465220000000009</v>
      </c>
      <c r="CI55">
        <f t="shared" si="9"/>
        <v>11.194933333333333</v>
      </c>
      <c r="CJ55">
        <f t="shared" si="9"/>
        <v>32.464224666666667</v>
      </c>
      <c r="CK55">
        <f t="shared" si="9"/>
        <v>70.047154666666671</v>
      </c>
      <c r="CL55">
        <f t="shared" si="9"/>
        <v>-20.103930999999999</v>
      </c>
      <c r="CM55">
        <f t="shared" si="9"/>
        <v>-21.164829999999998</v>
      </c>
      <c r="CN55">
        <f t="shared" si="9"/>
        <v>4.9282936666666668</v>
      </c>
      <c r="CO55">
        <f t="shared" si="9"/>
        <v>-25.509513333333331</v>
      </c>
      <c r="CP55">
        <f t="shared" si="9"/>
        <v>-10.132471333333333</v>
      </c>
      <c r="CQ55">
        <f t="shared" si="9"/>
        <v>16.083926000000002</v>
      </c>
      <c r="CR55">
        <f t="shared" si="9"/>
        <v>18.729725333333334</v>
      </c>
      <c r="CS55">
        <f t="shared" si="9"/>
        <v>8.8501573333333337</v>
      </c>
      <c r="CT55">
        <f t="shared" si="9"/>
        <v>-1.1685793333333334</v>
      </c>
      <c r="CU55">
        <f t="shared" si="9"/>
        <v>26.776674333333336</v>
      </c>
      <c r="CV55">
        <f t="shared" si="9"/>
        <v>-6.59E-2</v>
      </c>
      <c r="CW55">
        <f t="shared" si="9"/>
        <v>-0.10960833333333332</v>
      </c>
      <c r="CX55">
        <f t="shared" si="9"/>
        <v>0.22951633333333335</v>
      </c>
      <c r="CY55">
        <f t="shared" si="9"/>
        <v>-0.35169033333333327</v>
      </c>
      <c r="CZ55">
        <f t="shared" si="9"/>
        <v>0.36872666666666665</v>
      </c>
      <c r="DA55">
        <f t="shared" si="9"/>
        <v>-0.65995566666666672</v>
      </c>
      <c r="DB55">
        <f t="shared" si="9"/>
        <v>-0.68036399999999997</v>
      </c>
      <c r="DC55">
        <f t="shared" si="9"/>
        <v>0.208983</v>
      </c>
      <c r="DD55">
        <f t="shared" si="9"/>
        <v>-0.89638033333333345</v>
      </c>
      <c r="DE55">
        <f t="shared" si="9"/>
        <v>-0.21246399999999999</v>
      </c>
    </row>
    <row r="56" spans="1:109" x14ac:dyDescent="0.25">
      <c r="D56">
        <v>6</v>
      </c>
      <c r="E56">
        <f>AVERAGE(E20:E24)</f>
        <v>3087.8031441999997</v>
      </c>
      <c r="F56">
        <f t="shared" ref="F56:BR56" si="10">AVERAGE(F20:F24)</f>
        <v>3333.7497558000005</v>
      </c>
      <c r="G56">
        <f t="shared" si="10"/>
        <v>447.88118759999998</v>
      </c>
      <c r="H56">
        <f t="shared" si="10"/>
        <v>2470.3456054000003</v>
      </c>
      <c r="I56">
        <f t="shared" si="10"/>
        <v>3677.4506346000003</v>
      </c>
      <c r="J56">
        <f t="shared" si="10"/>
        <v>-48.003958000000004</v>
      </c>
      <c r="K56">
        <f t="shared" si="10"/>
        <v>-29.290261800000003</v>
      </c>
      <c r="L56">
        <f t="shared" si="10"/>
        <v>119.1832948</v>
      </c>
      <c r="M56">
        <f t="shared" si="10"/>
        <v>-256.75995799999998</v>
      </c>
      <c r="N56">
        <f t="shared" si="10"/>
        <v>176.87839980000001</v>
      </c>
      <c r="O56">
        <f t="shared" si="10"/>
        <v>-555.48959919999993</v>
      </c>
      <c r="P56">
        <f t="shared" si="10"/>
        <v>-526.03779919999999</v>
      </c>
      <c r="Q56">
        <f t="shared" si="10"/>
        <v>202.303787</v>
      </c>
      <c r="R56">
        <f t="shared" si="10"/>
        <v>-907.09863259999997</v>
      </c>
      <c r="S56">
        <f t="shared" si="10"/>
        <v>-256.68797619999998</v>
      </c>
      <c r="T56">
        <f>AVERAGE(T20:T24)</f>
        <v>-697.5586462</v>
      </c>
      <c r="U56">
        <f t="shared" si="10"/>
        <v>-751.16984879999995</v>
      </c>
      <c r="V56">
        <f t="shared" si="10"/>
        <v>130.8089904</v>
      </c>
      <c r="W56">
        <f t="shared" si="10"/>
        <v>-874.87080100000003</v>
      </c>
      <c r="X56">
        <f t="shared" si="10"/>
        <v>-471.82107539999998</v>
      </c>
      <c r="Y56">
        <f t="shared" si="10"/>
        <v>140.92501519999999</v>
      </c>
      <c r="Z56">
        <f t="shared" si="10"/>
        <v>163.11584859999999</v>
      </c>
      <c r="AA56">
        <f t="shared" si="10"/>
        <v>83.440467000000012</v>
      </c>
      <c r="AB56">
        <f t="shared" si="10"/>
        <v>-29.728146200000005</v>
      </c>
      <c r="AC56">
        <f t="shared" si="10"/>
        <v>273.95240699999999</v>
      </c>
      <c r="AD56">
        <f t="shared" si="10"/>
        <v>-129.09891439999998</v>
      </c>
      <c r="AE56">
        <f t="shared" si="10"/>
        <v>-120.27504380000001</v>
      </c>
      <c r="AF56">
        <f t="shared" si="10"/>
        <v>144.0827386</v>
      </c>
      <c r="AG56">
        <f t="shared" si="10"/>
        <v>-363.47009360000004</v>
      </c>
      <c r="AH56">
        <f t="shared" si="10"/>
        <v>75.014944400000005</v>
      </c>
      <c r="AI56">
        <f t="shared" si="10"/>
        <v>28.209850800000005</v>
      </c>
      <c r="AJ56">
        <f t="shared" si="10"/>
        <v>26.530856800000002</v>
      </c>
      <c r="AK56">
        <f t="shared" si="10"/>
        <v>75.112366200000011</v>
      </c>
      <c r="AL56">
        <f t="shared" si="10"/>
        <v>-117.6074186</v>
      </c>
      <c r="AM56">
        <f t="shared" si="10"/>
        <v>144.39390420000001</v>
      </c>
      <c r="AN56">
        <f t="shared" si="10"/>
        <v>153.78746500000003</v>
      </c>
      <c r="AO56">
        <f t="shared" si="10"/>
        <v>143.65255099999999</v>
      </c>
      <c r="AP56">
        <f t="shared" si="10"/>
        <v>94.128288400000002</v>
      </c>
      <c r="AQ56">
        <f t="shared" si="10"/>
        <v>21.244177199999999</v>
      </c>
      <c r="AR56">
        <f t="shared" si="10"/>
        <v>313.40649719999999</v>
      </c>
      <c r="AS56">
        <f t="shared" si="10"/>
        <v>-48.305705400000001</v>
      </c>
      <c r="AT56">
        <f t="shared" si="10"/>
        <v>-51.144918000000004</v>
      </c>
      <c r="AU56">
        <f t="shared" si="10"/>
        <v>31.6825714</v>
      </c>
      <c r="AV56">
        <f t="shared" si="10"/>
        <v>-87.619685400000009</v>
      </c>
      <c r="AW56">
        <f t="shared" si="10"/>
        <v>35.461999200000001</v>
      </c>
      <c r="AX56">
        <f t="shared" si="10"/>
        <v>-72.062705399999999</v>
      </c>
      <c r="AY56">
        <f t="shared" si="10"/>
        <v>-72.973316400000002</v>
      </c>
      <c r="AZ56">
        <f t="shared" si="10"/>
        <v>24.851763200000001</v>
      </c>
      <c r="BA56">
        <f t="shared" si="10"/>
        <v>-114.8942916</v>
      </c>
      <c r="BB56">
        <f t="shared" si="10"/>
        <v>-30.261180200000005</v>
      </c>
      <c r="BC56">
        <f t="shared" si="10"/>
        <v>11.048544399999999</v>
      </c>
      <c r="BD56">
        <f t="shared" si="10"/>
        <v>11.8119908</v>
      </c>
      <c r="BE56">
        <f t="shared" si="10"/>
        <v>17.797050000000002</v>
      </c>
      <c r="BF56">
        <f t="shared" si="10"/>
        <v>-36.093866600000005</v>
      </c>
      <c r="BG56">
        <f t="shared" si="10"/>
        <v>41.224745999999996</v>
      </c>
      <c r="BH56">
        <f t="shared" si="10"/>
        <v>19.900161200000003</v>
      </c>
      <c r="BI56">
        <f t="shared" si="10"/>
        <v>26.1195612</v>
      </c>
      <c r="BJ56">
        <f t="shared" si="10"/>
        <v>59.700121000000003</v>
      </c>
      <c r="BK56">
        <f t="shared" si="10"/>
        <v>-127.4447064</v>
      </c>
      <c r="BL56">
        <f t="shared" si="10"/>
        <v>110.8686336</v>
      </c>
      <c r="BM56">
        <f t="shared" si="10"/>
        <v>-10.8116518</v>
      </c>
      <c r="BN56">
        <f t="shared" si="10"/>
        <v>-6.4289515999999995</v>
      </c>
      <c r="BO56">
        <f t="shared" si="10"/>
        <v>25.744244800000001</v>
      </c>
      <c r="BP56">
        <f t="shared" si="10"/>
        <v>-60.171270000000007</v>
      </c>
      <c r="BQ56">
        <f t="shared" si="10"/>
        <v>34.864638400000004</v>
      </c>
      <c r="BR56">
        <f t="shared" si="10"/>
        <v>-1.088827</v>
      </c>
      <c r="BS56">
        <f t="shared" ref="BS56:DE56" si="11">AVERAGE(BS20:BS24)</f>
        <v>-4.2575132</v>
      </c>
      <c r="BT56">
        <f t="shared" si="11"/>
        <v>10.628189799999999</v>
      </c>
      <c r="BU56">
        <f t="shared" si="11"/>
        <v>-24.824935599999996</v>
      </c>
      <c r="BV56">
        <f t="shared" si="11"/>
        <v>23.425266199999999</v>
      </c>
      <c r="BW56">
        <f t="shared" si="11"/>
        <v>-5.0205261999999991</v>
      </c>
      <c r="BX56">
        <f t="shared" si="11"/>
        <v>3.6489785999999995</v>
      </c>
      <c r="BY56">
        <f t="shared" si="11"/>
        <v>36.212968600000004</v>
      </c>
      <c r="BZ56">
        <f t="shared" si="11"/>
        <v>-140.01835639999999</v>
      </c>
      <c r="CA56">
        <f t="shared" si="11"/>
        <v>10.348566399999999</v>
      </c>
      <c r="CB56">
        <f t="shared" si="11"/>
        <v>10.54879</v>
      </c>
      <c r="CC56">
        <f t="shared" si="11"/>
        <v>10.628136999999999</v>
      </c>
      <c r="CD56">
        <f t="shared" si="11"/>
        <v>7.7276216000000009</v>
      </c>
      <c r="CE56">
        <f t="shared" si="11"/>
        <v>-9.2689617999999996</v>
      </c>
      <c r="CF56">
        <f t="shared" si="11"/>
        <v>21.839849000000001</v>
      </c>
      <c r="CG56">
        <f t="shared" si="11"/>
        <v>-12.470247799999999</v>
      </c>
      <c r="CH56">
        <f t="shared" si="11"/>
        <v>-11.367729200000001</v>
      </c>
      <c r="CI56">
        <f t="shared" si="11"/>
        <v>17.131408800000003</v>
      </c>
      <c r="CJ56">
        <f t="shared" si="11"/>
        <v>-36.161934799999997</v>
      </c>
      <c r="CK56">
        <f t="shared" si="11"/>
        <v>28.255461399999994</v>
      </c>
      <c r="CL56">
        <f t="shared" si="11"/>
        <v>-11.0968622</v>
      </c>
      <c r="CM56">
        <f t="shared" si="11"/>
        <v>-10.045674</v>
      </c>
      <c r="CN56">
        <f t="shared" si="11"/>
        <v>8.6085445999999983</v>
      </c>
      <c r="CO56">
        <f t="shared" si="11"/>
        <v>-27.715577799999998</v>
      </c>
      <c r="CP56">
        <f t="shared" si="11"/>
        <v>1.8532594</v>
      </c>
      <c r="CQ56">
        <f t="shared" si="11"/>
        <v>10.7925776</v>
      </c>
      <c r="CR56">
        <f t="shared" si="11"/>
        <v>8.6165008000000007</v>
      </c>
      <c r="CS56">
        <f t="shared" si="11"/>
        <v>9.7378774000000003</v>
      </c>
      <c r="CT56">
        <f t="shared" si="11"/>
        <v>-2.3343735999999997</v>
      </c>
      <c r="CU56">
        <f t="shared" si="11"/>
        <v>27.093193199999995</v>
      </c>
      <c r="CV56">
        <f t="shared" si="11"/>
        <v>1.3072404</v>
      </c>
      <c r="CW56">
        <f t="shared" si="11"/>
        <v>1.109856</v>
      </c>
      <c r="CX56">
        <f t="shared" si="11"/>
        <v>1.9005082000000002</v>
      </c>
      <c r="CY56">
        <f t="shared" si="11"/>
        <v>-1.1027940000000001</v>
      </c>
      <c r="CZ56">
        <f t="shared" si="11"/>
        <v>6.6766395999999997</v>
      </c>
      <c r="DA56">
        <f t="shared" si="11"/>
        <v>-0.98120700000000005</v>
      </c>
      <c r="DB56">
        <f t="shared" si="11"/>
        <v>-0.95550599999999997</v>
      </c>
      <c r="DC56">
        <f t="shared" si="11"/>
        <v>0.45659919999999998</v>
      </c>
      <c r="DD56">
        <f t="shared" si="11"/>
        <v>-1.9526756000000003</v>
      </c>
      <c r="DE56">
        <f t="shared" si="11"/>
        <v>-0.19637840000000001</v>
      </c>
    </row>
    <row r="57" spans="1:109" x14ac:dyDescent="0.25">
      <c r="D57">
        <v>10</v>
      </c>
      <c r="E57">
        <f>AVERAGE(E25:E27)</f>
        <v>3202.6965996666663</v>
      </c>
      <c r="F57">
        <f t="shared" ref="F57:BR57" si="12">AVERAGE(F25:F27)</f>
        <v>3272.8024903333335</v>
      </c>
      <c r="G57">
        <f t="shared" si="12"/>
        <v>344.22468299999997</v>
      </c>
      <c r="H57">
        <f t="shared" si="12"/>
        <v>1864.1870933333332</v>
      </c>
      <c r="I57">
        <f t="shared" si="12"/>
        <v>3450.4464516666667</v>
      </c>
      <c r="J57">
        <f t="shared" si="12"/>
        <v>-1131.4157830000001</v>
      </c>
      <c r="K57">
        <f t="shared" si="12"/>
        <v>-1139.6017863333334</v>
      </c>
      <c r="L57">
        <f t="shared" si="12"/>
        <v>210.88577933333332</v>
      </c>
      <c r="M57">
        <f t="shared" si="12"/>
        <v>-1383.3336996666667</v>
      </c>
      <c r="N57">
        <f t="shared" si="12"/>
        <v>-488.29495233333336</v>
      </c>
      <c r="O57">
        <f t="shared" si="12"/>
        <v>-489.86600766666669</v>
      </c>
      <c r="P57">
        <f t="shared" si="12"/>
        <v>-527.92066466666665</v>
      </c>
      <c r="Q57">
        <f t="shared" si="12"/>
        <v>137.13021033333334</v>
      </c>
      <c r="R57">
        <f t="shared" si="12"/>
        <v>-680.59311933333333</v>
      </c>
      <c r="S57">
        <f t="shared" si="12"/>
        <v>-205.27113366666666</v>
      </c>
      <c r="T57">
        <f>AVERAGE(T25:T27)</f>
        <v>-315.24528500000002</v>
      </c>
      <c r="U57">
        <f t="shared" si="12"/>
        <v>-332.8635506666667</v>
      </c>
      <c r="V57">
        <f t="shared" si="12"/>
        <v>92.725296666666665</v>
      </c>
      <c r="W57">
        <f t="shared" si="12"/>
        <v>-464.82497133333328</v>
      </c>
      <c r="X57">
        <f t="shared" si="12"/>
        <v>-82.545762333333343</v>
      </c>
      <c r="Y57">
        <f t="shared" si="12"/>
        <v>-282.71002666666669</v>
      </c>
      <c r="Z57">
        <f t="shared" si="12"/>
        <v>-298.32458533333335</v>
      </c>
      <c r="AA57">
        <f t="shared" si="12"/>
        <v>74.147786999999994</v>
      </c>
      <c r="AB57">
        <f t="shared" si="12"/>
        <v>-375.29053766666658</v>
      </c>
      <c r="AC57">
        <f t="shared" si="12"/>
        <v>-91.44342566666667</v>
      </c>
      <c r="AD57">
        <f t="shared" si="12"/>
        <v>-62.785887333333335</v>
      </c>
      <c r="AE57">
        <f t="shared" si="12"/>
        <v>-56.502288666666665</v>
      </c>
      <c r="AF57">
        <f t="shared" si="12"/>
        <v>109.91358433333335</v>
      </c>
      <c r="AG57">
        <f t="shared" si="12"/>
        <v>-227.65574133333334</v>
      </c>
      <c r="AH57">
        <f t="shared" si="12"/>
        <v>157.56333633333333</v>
      </c>
      <c r="AI57">
        <f t="shared" si="12"/>
        <v>-144.12805966666667</v>
      </c>
      <c r="AJ57">
        <f t="shared" si="12"/>
        <v>-145.20721766666668</v>
      </c>
      <c r="AK57">
        <f t="shared" si="12"/>
        <v>71.267043666666666</v>
      </c>
      <c r="AL57">
        <f t="shared" si="12"/>
        <v>-270.88251766666667</v>
      </c>
      <c r="AM57">
        <f t="shared" si="12"/>
        <v>-14.001375666666666</v>
      </c>
      <c r="AN57">
        <f t="shared" si="12"/>
        <v>234.62896866666665</v>
      </c>
      <c r="AO57">
        <f t="shared" si="12"/>
        <v>244.39009099999998</v>
      </c>
      <c r="AP57">
        <f t="shared" si="12"/>
        <v>67.472502666666671</v>
      </c>
      <c r="AQ57">
        <f t="shared" si="12"/>
        <v>75.689844666666659</v>
      </c>
      <c r="AR57">
        <f t="shared" si="12"/>
        <v>326.81665033333331</v>
      </c>
      <c r="AS57">
        <f t="shared" si="12"/>
        <v>-45.192228999999998</v>
      </c>
      <c r="AT57">
        <f t="shared" si="12"/>
        <v>-44.681051333333329</v>
      </c>
      <c r="AU57">
        <f t="shared" si="12"/>
        <v>12.148805999999999</v>
      </c>
      <c r="AV57">
        <f t="shared" si="12"/>
        <v>-64.265189000000007</v>
      </c>
      <c r="AW57">
        <f t="shared" si="12"/>
        <v>-14.660462000000001</v>
      </c>
      <c r="AX57">
        <f t="shared" si="12"/>
        <v>-7.480598333333333</v>
      </c>
      <c r="AY57">
        <f t="shared" si="12"/>
        <v>-8.8928840000000005</v>
      </c>
      <c r="AZ57">
        <f t="shared" si="12"/>
        <v>6.1501513333333335</v>
      </c>
      <c r="BA57">
        <f t="shared" si="12"/>
        <v>-17.873026999999997</v>
      </c>
      <c r="BB57">
        <f t="shared" si="12"/>
        <v>3.0765713333333338</v>
      </c>
      <c r="BC57">
        <f t="shared" si="12"/>
        <v>-42.787388</v>
      </c>
      <c r="BD57">
        <f t="shared" si="12"/>
        <v>-43.608024999999998</v>
      </c>
      <c r="BE57">
        <f t="shared" si="12"/>
        <v>12.313416999999999</v>
      </c>
      <c r="BF57">
        <f t="shared" si="12"/>
        <v>-60.502772333333326</v>
      </c>
      <c r="BG57">
        <f t="shared" si="12"/>
        <v>-15.257371333333333</v>
      </c>
      <c r="BH57">
        <f t="shared" si="12"/>
        <v>4.0099343333333293</v>
      </c>
      <c r="BI57">
        <f t="shared" si="12"/>
        <v>37.849818666666671</v>
      </c>
      <c r="BJ57">
        <f t="shared" si="12"/>
        <v>55.164460333333331</v>
      </c>
      <c r="BK57">
        <f t="shared" si="12"/>
        <v>-93.754480000000001</v>
      </c>
      <c r="BL57">
        <f t="shared" si="12"/>
        <v>67.880639333333335</v>
      </c>
      <c r="BM57">
        <f t="shared" si="12"/>
        <v>-10.851559999999999</v>
      </c>
      <c r="BN57">
        <f t="shared" si="12"/>
        <v>-11.098533000000002</v>
      </c>
      <c r="BO57">
        <f t="shared" si="12"/>
        <v>36.238506666666666</v>
      </c>
      <c r="BP57">
        <f t="shared" si="12"/>
        <v>-77.892795333333339</v>
      </c>
      <c r="BQ57">
        <f t="shared" si="12"/>
        <v>52.499387000000006</v>
      </c>
      <c r="BR57">
        <f t="shared" si="12"/>
        <v>-15.603518000000001</v>
      </c>
      <c r="BS57">
        <f t="shared" ref="BS57:DE57" si="13">AVERAGE(BS25:BS27)</f>
        <v>1.6767036666666666</v>
      </c>
      <c r="BT57">
        <f t="shared" si="13"/>
        <v>39.080637000000003</v>
      </c>
      <c r="BU57">
        <f t="shared" si="13"/>
        <v>-87.235111333333336</v>
      </c>
      <c r="BV57">
        <f t="shared" si="13"/>
        <v>34.592886</v>
      </c>
      <c r="BW57">
        <f t="shared" si="13"/>
        <v>-6.6776460000000002</v>
      </c>
      <c r="BX57">
        <f t="shared" si="13"/>
        <v>-6.6017006666666669</v>
      </c>
      <c r="BY57">
        <f t="shared" si="13"/>
        <v>2.0286423333333334</v>
      </c>
      <c r="BZ57">
        <f t="shared" si="13"/>
        <v>-10.133179666666667</v>
      </c>
      <c r="CA57">
        <f t="shared" si="13"/>
        <v>-2.4086366666666668</v>
      </c>
      <c r="CB57">
        <f t="shared" si="13"/>
        <v>9.465424333333333</v>
      </c>
      <c r="CC57">
        <f t="shared" si="13"/>
        <v>8.4592833333333335</v>
      </c>
      <c r="CD57">
        <f t="shared" si="13"/>
        <v>7.2841886666666662</v>
      </c>
      <c r="CE57">
        <f t="shared" si="13"/>
        <v>-3.8757436666666667</v>
      </c>
      <c r="CF57">
        <f t="shared" si="13"/>
        <v>27.791204000000004</v>
      </c>
      <c r="CG57">
        <f t="shared" si="13"/>
        <v>-9.5272336666666675</v>
      </c>
      <c r="CH57">
        <f t="shared" si="13"/>
        <v>-10.302309666666666</v>
      </c>
      <c r="CI57">
        <f t="shared" si="13"/>
        <v>2.9701070000000001</v>
      </c>
      <c r="CJ57">
        <f t="shared" si="13"/>
        <v>-13.018104333333333</v>
      </c>
      <c r="CK57">
        <f t="shared" si="13"/>
        <v>-2.0788873333333338</v>
      </c>
      <c r="CL57">
        <f t="shared" si="13"/>
        <v>13.592827666666665</v>
      </c>
      <c r="CM57">
        <f t="shared" si="13"/>
        <v>11.312127666666669</v>
      </c>
      <c r="CN57">
        <f t="shared" si="13"/>
        <v>18.992321</v>
      </c>
      <c r="CO57">
        <f t="shared" si="13"/>
        <v>-21.236523333333334</v>
      </c>
      <c r="CP57">
        <f t="shared" si="13"/>
        <v>68.085378000000006</v>
      </c>
      <c r="CQ57">
        <f t="shared" si="13"/>
        <v>5.5103973333333336</v>
      </c>
      <c r="CR57">
        <f t="shared" si="13"/>
        <v>3.4444756666666669</v>
      </c>
      <c r="CS57">
        <f t="shared" si="13"/>
        <v>18.980533666666666</v>
      </c>
      <c r="CT57">
        <f t="shared" si="13"/>
        <v>-28.361747000000005</v>
      </c>
      <c r="CU57">
        <f t="shared" si="13"/>
        <v>60.232728666666667</v>
      </c>
      <c r="CV57">
        <f t="shared" si="13"/>
        <v>1.3924480000000001</v>
      </c>
      <c r="CW57">
        <f t="shared" si="13"/>
        <v>0.28157300000000002</v>
      </c>
      <c r="CX57">
        <f t="shared" si="13"/>
        <v>1.5634620000000001</v>
      </c>
      <c r="CY57">
        <f t="shared" si="13"/>
        <v>-0.21048733333333333</v>
      </c>
      <c r="CZ57">
        <f t="shared" si="13"/>
        <v>4.0596533333333333</v>
      </c>
      <c r="DA57">
        <f t="shared" si="13"/>
        <v>-2.1497133333333331</v>
      </c>
      <c r="DB57">
        <f t="shared" si="13"/>
        <v>-1.5424383333333331</v>
      </c>
      <c r="DC57">
        <f t="shared" si="13"/>
        <v>1.1377140000000001</v>
      </c>
      <c r="DD57">
        <f t="shared" si="13"/>
        <v>-3.8842753333333331</v>
      </c>
      <c r="DE57">
        <f t="shared" si="13"/>
        <v>-0.53708200000000006</v>
      </c>
    </row>
    <row r="58" spans="1:109" x14ac:dyDescent="0.25">
      <c r="D58">
        <v>12</v>
      </c>
      <c r="E58">
        <f>AVERAGE(E28)</f>
        <v>2829.1117819999999</v>
      </c>
      <c r="F58">
        <f t="shared" ref="F58:BR58" si="14">AVERAGE(F28)</f>
        <v>2820.4721679999998</v>
      </c>
      <c r="G58">
        <f t="shared" si="14"/>
        <v>104.596991</v>
      </c>
      <c r="H58">
        <f t="shared" si="14"/>
        <v>2601.5661620000001</v>
      </c>
      <c r="I58">
        <f t="shared" si="14"/>
        <v>3018.296875</v>
      </c>
      <c r="J58">
        <f t="shared" si="14"/>
        <v>-1060.8394430000001</v>
      </c>
      <c r="K58">
        <f t="shared" si="14"/>
        <v>-1073.8039550000001</v>
      </c>
      <c r="L58">
        <f t="shared" si="14"/>
        <v>84.924969000000004</v>
      </c>
      <c r="M58">
        <f t="shared" si="14"/>
        <v>-1176.2346190000001</v>
      </c>
      <c r="N58">
        <f t="shared" si="14"/>
        <v>-846.94665499999996</v>
      </c>
      <c r="O58">
        <f t="shared" si="14"/>
        <v>58.252004999999997</v>
      </c>
      <c r="P58">
        <f t="shared" si="14"/>
        <v>57.145302000000001</v>
      </c>
      <c r="Q58">
        <f t="shared" si="14"/>
        <v>47.075284000000003</v>
      </c>
      <c r="R58">
        <f t="shared" si="14"/>
        <v>-48.558365000000002</v>
      </c>
      <c r="S58">
        <f t="shared" si="14"/>
        <v>141.36286899999999</v>
      </c>
      <c r="T58">
        <f>AVERAGE(T28)</f>
        <v>-406.49555299999997</v>
      </c>
      <c r="U58">
        <f t="shared" si="14"/>
        <v>-410.577271</v>
      </c>
      <c r="V58">
        <f t="shared" si="14"/>
        <v>56.617128000000001</v>
      </c>
      <c r="W58">
        <f t="shared" si="14"/>
        <v>-475.99850500000002</v>
      </c>
      <c r="X58">
        <f t="shared" si="14"/>
        <v>-262.33306900000002</v>
      </c>
      <c r="Y58">
        <f t="shared" si="14"/>
        <v>53.410043000000002</v>
      </c>
      <c r="Z58">
        <f t="shared" si="14"/>
        <v>50.321052999999999</v>
      </c>
      <c r="AA58">
        <f t="shared" si="14"/>
        <v>22.089259999999999</v>
      </c>
      <c r="AB58">
        <f t="shared" si="14"/>
        <v>12.570764</v>
      </c>
      <c r="AC58">
        <f t="shared" si="14"/>
        <v>91.794135999999995</v>
      </c>
      <c r="AD58">
        <f t="shared" si="14"/>
        <v>486.42714999999998</v>
      </c>
      <c r="AE58">
        <f t="shared" si="14"/>
        <v>485.569458</v>
      </c>
      <c r="AF58">
        <f t="shared" si="14"/>
        <v>31.835466</v>
      </c>
      <c r="AG58">
        <f t="shared" si="14"/>
        <v>430.12548800000002</v>
      </c>
      <c r="AH58">
        <f t="shared" si="14"/>
        <v>540.57562299999995</v>
      </c>
      <c r="AI58">
        <f t="shared" si="14"/>
        <v>-91.497513999999995</v>
      </c>
      <c r="AJ58">
        <f t="shared" si="14"/>
        <v>-102.692154</v>
      </c>
      <c r="AK58">
        <f t="shared" si="14"/>
        <v>58.695194000000001</v>
      </c>
      <c r="AL58">
        <f t="shared" si="14"/>
        <v>-177.187332</v>
      </c>
      <c r="AM58">
        <f t="shared" si="14"/>
        <v>43.143650000000001</v>
      </c>
      <c r="AN58">
        <f t="shared" si="14"/>
        <v>-102.731995</v>
      </c>
      <c r="AO58">
        <f t="shared" si="14"/>
        <v>-100.259033</v>
      </c>
      <c r="AP58">
        <f t="shared" si="14"/>
        <v>15.106490000000001</v>
      </c>
      <c r="AQ58">
        <f t="shared" si="14"/>
        <v>-127.02628300000001</v>
      </c>
      <c r="AR58">
        <f t="shared" si="14"/>
        <v>-74.538642999999993</v>
      </c>
      <c r="AS58">
        <f t="shared" si="14"/>
        <v>-20.995832</v>
      </c>
      <c r="AT58">
        <f t="shared" si="14"/>
        <v>-23.172049999999999</v>
      </c>
      <c r="AU58">
        <f t="shared" si="14"/>
        <v>8.0583609999999997</v>
      </c>
      <c r="AV58">
        <f t="shared" si="14"/>
        <v>-34.722126000000003</v>
      </c>
      <c r="AW58">
        <f t="shared" si="14"/>
        <v>-7.0484159999999996</v>
      </c>
      <c r="AX58">
        <f t="shared" si="14"/>
        <v>-5.9272650000000002</v>
      </c>
      <c r="AY58">
        <f t="shared" si="14"/>
        <v>-6.0480520000000002</v>
      </c>
      <c r="AZ58">
        <f t="shared" si="14"/>
        <v>3.2010800000000001</v>
      </c>
      <c r="BA58">
        <f t="shared" si="14"/>
        <v>-12.094113</v>
      </c>
      <c r="BB58">
        <f t="shared" si="14"/>
        <v>-1.0712969999999999</v>
      </c>
      <c r="BC58">
        <f t="shared" si="14"/>
        <v>-17.009278999999999</v>
      </c>
      <c r="BD58">
        <f t="shared" si="14"/>
        <v>-16.980881</v>
      </c>
      <c r="BE58">
        <f t="shared" si="14"/>
        <v>5.8721490000000003</v>
      </c>
      <c r="BF58">
        <f t="shared" si="14"/>
        <v>-26.778486000000001</v>
      </c>
      <c r="BG58">
        <f t="shared" si="14"/>
        <v>-7.6787450000000002</v>
      </c>
      <c r="BH58">
        <f t="shared" si="14"/>
        <v>-91.107221999999993</v>
      </c>
      <c r="BI58">
        <f t="shared" si="14"/>
        <v>-91.094345000000004</v>
      </c>
      <c r="BJ58">
        <f t="shared" si="14"/>
        <v>9.6732859999999992</v>
      </c>
      <c r="BK58">
        <f t="shared" si="14"/>
        <v>-109.89917</v>
      </c>
      <c r="BL58">
        <f t="shared" si="14"/>
        <v>-63.886353</v>
      </c>
      <c r="BM58">
        <f t="shared" si="14"/>
        <v>50.778168000000001</v>
      </c>
      <c r="BN58">
        <f t="shared" si="14"/>
        <v>46.876038000000001</v>
      </c>
      <c r="BO58">
        <f t="shared" si="14"/>
        <v>31.625336000000001</v>
      </c>
      <c r="BP58">
        <f t="shared" si="14"/>
        <v>-19.298317000000001</v>
      </c>
      <c r="BQ58">
        <f t="shared" si="14"/>
        <v>123.72859200000001</v>
      </c>
      <c r="BR58">
        <f t="shared" si="14"/>
        <v>-11.291952999999999</v>
      </c>
      <c r="BS58">
        <f t="shared" ref="BS58:DE58" si="15">AVERAGE(BS28)</f>
        <v>-9.0084210000000002</v>
      </c>
      <c r="BT58">
        <f t="shared" si="15"/>
        <v>22.785307</v>
      </c>
      <c r="BU58">
        <f t="shared" si="15"/>
        <v>-70.354568</v>
      </c>
      <c r="BV58">
        <f t="shared" si="15"/>
        <v>41.679290999999999</v>
      </c>
      <c r="BW58">
        <f t="shared" si="15"/>
        <v>-0.13427900000000001</v>
      </c>
      <c r="BX58">
        <f t="shared" si="15"/>
        <v>-0.213118</v>
      </c>
      <c r="BY58">
        <f t="shared" si="15"/>
        <v>1.6807080000000001</v>
      </c>
      <c r="BZ58">
        <f t="shared" si="15"/>
        <v>-3.0543330000000002</v>
      </c>
      <c r="CA58">
        <f t="shared" si="15"/>
        <v>2.454583</v>
      </c>
      <c r="CB58">
        <f t="shared" si="15"/>
        <v>20.656167</v>
      </c>
      <c r="CC58">
        <f t="shared" si="15"/>
        <v>20.672304</v>
      </c>
      <c r="CD58">
        <f t="shared" si="15"/>
        <v>3.1841599999999999</v>
      </c>
      <c r="CE58">
        <f t="shared" si="15"/>
        <v>14.036044</v>
      </c>
      <c r="CF58">
        <f t="shared" si="15"/>
        <v>26.646809000000001</v>
      </c>
      <c r="CG58">
        <f t="shared" si="15"/>
        <v>-5.8476949999999999</v>
      </c>
      <c r="CH58">
        <f t="shared" si="15"/>
        <v>-5.77759</v>
      </c>
      <c r="CI58">
        <f t="shared" si="15"/>
        <v>0.61874700000000005</v>
      </c>
      <c r="CJ58">
        <f t="shared" si="15"/>
        <v>-6.7898709999999998</v>
      </c>
      <c r="CK58">
        <f t="shared" si="15"/>
        <v>-5.0017670000000001</v>
      </c>
      <c r="CL58">
        <f t="shared" si="15"/>
        <v>23.557153</v>
      </c>
      <c r="CM58">
        <f t="shared" si="15"/>
        <v>23.128689000000001</v>
      </c>
      <c r="CN58">
        <f t="shared" si="15"/>
        <v>4.4113410000000002</v>
      </c>
      <c r="CO58">
        <f t="shared" si="15"/>
        <v>17.698854000000001</v>
      </c>
      <c r="CP58">
        <f t="shared" si="15"/>
        <v>33.748961999999999</v>
      </c>
      <c r="CQ58">
        <f t="shared" si="15"/>
        <v>-29.693843999999999</v>
      </c>
      <c r="CR58">
        <f t="shared" si="15"/>
        <v>-28.699646000000001</v>
      </c>
      <c r="CS58">
        <f t="shared" si="15"/>
        <v>4.0080689999999999</v>
      </c>
      <c r="CT58">
        <f t="shared" si="15"/>
        <v>-39.079360999999999</v>
      </c>
      <c r="CU58">
        <f t="shared" si="15"/>
        <v>-24.089113000000001</v>
      </c>
      <c r="CV58">
        <f t="shared" si="15"/>
        <v>-0.95006500000000005</v>
      </c>
      <c r="CW58">
        <f t="shared" si="15"/>
        <v>-0.96586499999999997</v>
      </c>
      <c r="CX58">
        <f t="shared" si="15"/>
        <v>0.28168100000000001</v>
      </c>
      <c r="CY58">
        <f t="shared" si="15"/>
        <v>-1.4239390000000001</v>
      </c>
      <c r="CZ58">
        <f t="shared" si="15"/>
        <v>-0.35407300000000003</v>
      </c>
      <c r="DA58">
        <f t="shared" si="15"/>
        <v>-0.57404299999999997</v>
      </c>
      <c r="DB58">
        <f t="shared" si="15"/>
        <v>-0.58896199999999999</v>
      </c>
      <c r="DC58">
        <f t="shared" si="15"/>
        <v>0.118765</v>
      </c>
      <c r="DD58">
        <f t="shared" si="15"/>
        <v>-0.750641</v>
      </c>
      <c r="DE58">
        <f t="shared" si="15"/>
        <v>-0.35335499999999997</v>
      </c>
    </row>
    <row r="59" spans="1:109" x14ac:dyDescent="0.25">
      <c r="D59">
        <v>15</v>
      </c>
      <c r="E59">
        <f>AVERAGE(E29:E32)</f>
        <v>2521.2173765924999</v>
      </c>
      <c r="F59">
        <f t="shared" ref="F59:BR59" si="16">AVERAGE(F29:F32)</f>
        <v>2674.8128659999998</v>
      </c>
      <c r="G59">
        <f t="shared" si="16"/>
        <v>95.881697250000002</v>
      </c>
      <c r="H59">
        <f t="shared" si="16"/>
        <v>2434.4329834999999</v>
      </c>
      <c r="I59">
        <f t="shared" si="16"/>
        <v>2835.4202880000003</v>
      </c>
      <c r="J59">
        <f t="shared" si="16"/>
        <v>-983.01051474999997</v>
      </c>
      <c r="K59">
        <f t="shared" si="16"/>
        <v>-999.76626575</v>
      </c>
      <c r="L59">
        <f t="shared" si="16"/>
        <v>112.13797049999999</v>
      </c>
      <c r="M59">
        <f t="shared" si="16"/>
        <v>-1182.4573057500002</v>
      </c>
      <c r="N59">
        <f t="shared" si="16"/>
        <v>-695.11679100000003</v>
      </c>
      <c r="O59">
        <f t="shared" si="16"/>
        <v>617.30049674999998</v>
      </c>
      <c r="P59">
        <f t="shared" si="16"/>
        <v>618.2174607500001</v>
      </c>
      <c r="Q59">
        <f t="shared" si="16"/>
        <v>102.7708035</v>
      </c>
      <c r="R59">
        <f t="shared" si="16"/>
        <v>389.12908200000004</v>
      </c>
      <c r="S59">
        <f t="shared" si="16"/>
        <v>816.54238900000007</v>
      </c>
      <c r="T59">
        <f>AVERAGE(T29:T32)</f>
        <v>-534.50147425</v>
      </c>
      <c r="U59">
        <f t="shared" si="16"/>
        <v>-549.98730449999994</v>
      </c>
      <c r="V59">
        <f t="shared" si="16"/>
        <v>74.966880500000002</v>
      </c>
      <c r="W59">
        <f t="shared" si="16"/>
        <v>-673.22555550000004</v>
      </c>
      <c r="X59">
        <f t="shared" si="16"/>
        <v>-339.48274249999997</v>
      </c>
      <c r="Y59">
        <f t="shared" si="16"/>
        <v>117.34203649999999</v>
      </c>
      <c r="Z59">
        <f t="shared" si="16"/>
        <v>109.40857775000001</v>
      </c>
      <c r="AA59">
        <f t="shared" si="16"/>
        <v>40.647948</v>
      </c>
      <c r="AB59">
        <f t="shared" si="16"/>
        <v>49.211733250000002</v>
      </c>
      <c r="AC59">
        <f t="shared" si="16"/>
        <v>209.827957</v>
      </c>
      <c r="AD59">
        <f t="shared" si="16"/>
        <v>129.31255074999999</v>
      </c>
      <c r="AE59">
        <f t="shared" si="16"/>
        <v>122.9965</v>
      </c>
      <c r="AF59">
        <f t="shared" si="16"/>
        <v>41.897068500000003</v>
      </c>
      <c r="AG59">
        <f t="shared" si="16"/>
        <v>60.923732999999999</v>
      </c>
      <c r="AH59">
        <f t="shared" si="16"/>
        <v>237.90936449999998</v>
      </c>
      <c r="AI59">
        <f t="shared" si="16"/>
        <v>-254.9923015</v>
      </c>
      <c r="AJ59">
        <f t="shared" si="16"/>
        <v>-248.88388450000002</v>
      </c>
      <c r="AK59">
        <f t="shared" si="16"/>
        <v>53.082678000000001</v>
      </c>
      <c r="AL59">
        <f t="shared" si="16"/>
        <v>-382.79175574999999</v>
      </c>
      <c r="AM59">
        <f t="shared" si="16"/>
        <v>-138.12316375</v>
      </c>
      <c r="AN59">
        <f t="shared" si="16"/>
        <v>3.6628710000000009</v>
      </c>
      <c r="AO59">
        <f t="shared" si="16"/>
        <v>9.5333755</v>
      </c>
      <c r="AP59">
        <f t="shared" si="16"/>
        <v>25.678196249999999</v>
      </c>
      <c r="AQ59">
        <f t="shared" si="16"/>
        <v>-58.237954250000001</v>
      </c>
      <c r="AR59">
        <f t="shared" si="16"/>
        <v>45.253952750000003</v>
      </c>
      <c r="AS59">
        <f t="shared" si="16"/>
        <v>-9.9549965</v>
      </c>
      <c r="AT59">
        <f t="shared" si="16"/>
        <v>-9.8808585000000004</v>
      </c>
      <c r="AU59">
        <f t="shared" si="16"/>
        <v>11.390517999999998</v>
      </c>
      <c r="AV59">
        <f t="shared" si="16"/>
        <v>-34.3005955</v>
      </c>
      <c r="AW59">
        <f t="shared" si="16"/>
        <v>15.8512495</v>
      </c>
      <c r="AX59">
        <f t="shared" si="16"/>
        <v>-19.87680125</v>
      </c>
      <c r="AY59">
        <f t="shared" si="16"/>
        <v>-19.943338750000002</v>
      </c>
      <c r="AZ59">
        <f t="shared" si="16"/>
        <v>6.91467425</v>
      </c>
      <c r="BA59">
        <f t="shared" si="16"/>
        <v>-36.213581500000004</v>
      </c>
      <c r="BB59">
        <f t="shared" si="16"/>
        <v>-5.2692917500000007</v>
      </c>
      <c r="BC59">
        <f t="shared" si="16"/>
        <v>-19.403401249999998</v>
      </c>
      <c r="BD59">
        <f t="shared" si="16"/>
        <v>-19.376156250000001</v>
      </c>
      <c r="BE59">
        <f t="shared" si="16"/>
        <v>10.467854750000001</v>
      </c>
      <c r="BF59">
        <f t="shared" si="16"/>
        <v>-46.138665249999995</v>
      </c>
      <c r="BG59">
        <f t="shared" si="16"/>
        <v>2.1033974999999994</v>
      </c>
      <c r="BH59">
        <f t="shared" si="16"/>
        <v>-33.020170499999999</v>
      </c>
      <c r="BI59">
        <f t="shared" si="16"/>
        <v>-33.796069250000002</v>
      </c>
      <c r="BJ59">
        <f t="shared" si="16"/>
        <v>17.255392499999999</v>
      </c>
      <c r="BK59">
        <f t="shared" si="16"/>
        <v>-66.08551700000001</v>
      </c>
      <c r="BL59">
        <f t="shared" si="16"/>
        <v>4.9612895000000004</v>
      </c>
      <c r="BM59">
        <f t="shared" si="16"/>
        <v>46.410280749999998</v>
      </c>
      <c r="BN59">
        <f t="shared" si="16"/>
        <v>47.910358499999994</v>
      </c>
      <c r="BO59">
        <f t="shared" si="16"/>
        <v>26.701461000000002</v>
      </c>
      <c r="BP59">
        <f t="shared" si="16"/>
        <v>-22.302070000000001</v>
      </c>
      <c r="BQ59">
        <f t="shared" si="16"/>
        <v>101.80935775</v>
      </c>
      <c r="BR59">
        <f t="shared" si="16"/>
        <v>-14.5686155</v>
      </c>
      <c r="BS59">
        <f t="shared" ref="BS59:DE59" si="17">AVERAGE(BS29:BS32)</f>
        <v>-15.075741499999999</v>
      </c>
      <c r="BT59">
        <f t="shared" si="17"/>
        <v>18.022326499999998</v>
      </c>
      <c r="BU59">
        <f t="shared" si="17"/>
        <v>-50.787065999999996</v>
      </c>
      <c r="BV59">
        <f t="shared" si="17"/>
        <v>25.892108750000002</v>
      </c>
      <c r="BW59">
        <f t="shared" si="17"/>
        <v>9.5319660000000006</v>
      </c>
      <c r="BX59">
        <f t="shared" si="17"/>
        <v>9.4171122500000006</v>
      </c>
      <c r="BY59">
        <f t="shared" si="17"/>
        <v>2.6454752500000001</v>
      </c>
      <c r="BZ59">
        <f t="shared" si="17"/>
        <v>4.1093934999999995</v>
      </c>
      <c r="CA59">
        <f t="shared" si="17"/>
        <v>15.0666645</v>
      </c>
      <c r="CB59">
        <f t="shared" si="17"/>
        <v>8.9779487499999995</v>
      </c>
      <c r="CC59">
        <f t="shared" si="17"/>
        <v>8.8958714999999984</v>
      </c>
      <c r="CD59">
        <f t="shared" si="17"/>
        <v>3.9104287499999999</v>
      </c>
      <c r="CE59">
        <f t="shared" si="17"/>
        <v>-4.2994000000000032E-2</v>
      </c>
      <c r="CF59">
        <f t="shared" si="17"/>
        <v>16.132745</v>
      </c>
      <c r="CG59">
        <f t="shared" si="17"/>
        <v>0.68352225</v>
      </c>
      <c r="CH59">
        <f t="shared" si="17"/>
        <v>0.33674750000000003</v>
      </c>
      <c r="CI59">
        <f t="shared" si="17"/>
        <v>2.2015849999999997</v>
      </c>
      <c r="CJ59">
        <f t="shared" si="17"/>
        <v>-4.2225345000000001</v>
      </c>
      <c r="CK59">
        <f t="shared" si="17"/>
        <v>6.5762624999999995</v>
      </c>
      <c r="CL59">
        <f t="shared" si="17"/>
        <v>-4.6022334999999996</v>
      </c>
      <c r="CM59">
        <f t="shared" si="17"/>
        <v>-4.3890400000000005</v>
      </c>
      <c r="CN59">
        <f t="shared" si="17"/>
        <v>5.033347</v>
      </c>
      <c r="CO59">
        <f t="shared" si="17"/>
        <v>-15.832237000000003</v>
      </c>
      <c r="CP59">
        <f t="shared" si="17"/>
        <v>7.75035425</v>
      </c>
      <c r="CQ59">
        <f t="shared" si="17"/>
        <v>-14.36301175</v>
      </c>
      <c r="CR59">
        <f t="shared" si="17"/>
        <v>-14.70964425</v>
      </c>
      <c r="CS59">
        <f t="shared" si="17"/>
        <v>5.4484369999999993</v>
      </c>
      <c r="CT59">
        <f t="shared" si="17"/>
        <v>-23.718984249999998</v>
      </c>
      <c r="CU59">
        <f t="shared" si="17"/>
        <v>-0.50970400000000016</v>
      </c>
      <c r="CV59">
        <f t="shared" si="17"/>
        <v>-1.6552324999999999</v>
      </c>
      <c r="CW59">
        <f t="shared" si="17"/>
        <v>-1.57713375</v>
      </c>
      <c r="CX59">
        <f t="shared" si="17"/>
        <v>0.40008525</v>
      </c>
      <c r="CY59">
        <f t="shared" si="17"/>
        <v>-2.5878287499999999</v>
      </c>
      <c r="CZ59">
        <f t="shared" si="17"/>
        <v>-0.82417999999999991</v>
      </c>
      <c r="DA59">
        <f t="shared" si="17"/>
        <v>-1.8950257500000001</v>
      </c>
      <c r="DB59">
        <f t="shared" si="17"/>
        <v>-1.9075662499999999</v>
      </c>
      <c r="DC59">
        <f t="shared" si="17"/>
        <v>0.24641074999999998</v>
      </c>
      <c r="DD59">
        <f t="shared" si="17"/>
        <v>-2.3617567500000001</v>
      </c>
      <c r="DE59">
        <f t="shared" si="17"/>
        <v>-1.2605660000000001</v>
      </c>
    </row>
    <row r="60" spans="1:109" x14ac:dyDescent="0.25">
      <c r="D60">
        <v>16</v>
      </c>
      <c r="E60">
        <f>AVERAGE(E33:E37)</f>
        <v>2618.9364513999999</v>
      </c>
      <c r="F60">
        <f t="shared" ref="F60:BR60" si="18">AVERAGE(F33:F37)</f>
        <v>2630.9832519999995</v>
      </c>
      <c r="G60">
        <f t="shared" si="18"/>
        <v>84.831158400000007</v>
      </c>
      <c r="H60">
        <f t="shared" si="18"/>
        <v>2467.1959962000001</v>
      </c>
      <c r="I60">
        <f t="shared" si="18"/>
        <v>2767.7369140000001</v>
      </c>
      <c r="J60">
        <f t="shared" si="18"/>
        <v>-835.36806039999988</v>
      </c>
      <c r="K60">
        <f t="shared" si="18"/>
        <v>-854.68049319999989</v>
      </c>
      <c r="L60">
        <f t="shared" si="18"/>
        <v>97.320828200000008</v>
      </c>
      <c r="M60">
        <f t="shared" si="18"/>
        <v>-1005.8934448</v>
      </c>
      <c r="N60">
        <f t="shared" si="18"/>
        <v>-651.00744019999991</v>
      </c>
      <c r="O60">
        <f t="shared" si="18"/>
        <v>516.35169120000012</v>
      </c>
      <c r="P60">
        <f t="shared" si="18"/>
        <v>529.00664059999997</v>
      </c>
      <c r="Q60">
        <f t="shared" si="18"/>
        <v>110.08138600000002</v>
      </c>
      <c r="R60">
        <f t="shared" si="18"/>
        <v>324.16983640000001</v>
      </c>
      <c r="S60">
        <f t="shared" si="18"/>
        <v>715.90186139999992</v>
      </c>
      <c r="T60">
        <f>AVERAGE(T33:T37)</f>
        <v>-492.45147319999995</v>
      </c>
      <c r="U60">
        <f t="shared" si="18"/>
        <v>-501.88394799999998</v>
      </c>
      <c r="V60">
        <f t="shared" si="18"/>
        <v>75.516303599999986</v>
      </c>
      <c r="W60">
        <f t="shared" si="18"/>
        <v>-624.8121642000001</v>
      </c>
      <c r="X60">
        <f t="shared" si="18"/>
        <v>-347.07470080000002</v>
      </c>
      <c r="Y60">
        <f t="shared" si="18"/>
        <v>13.750739999999999</v>
      </c>
      <c r="Z60">
        <f t="shared" si="18"/>
        <v>5.5701172000000012</v>
      </c>
      <c r="AA60">
        <f t="shared" si="18"/>
        <v>32.193312400000003</v>
      </c>
      <c r="AB60">
        <f t="shared" si="18"/>
        <v>-39.261602000000003</v>
      </c>
      <c r="AC60">
        <f t="shared" si="18"/>
        <v>71.623759400000012</v>
      </c>
      <c r="AD60">
        <f t="shared" si="18"/>
        <v>-1.6440332000000015</v>
      </c>
      <c r="AE60">
        <f t="shared" si="18"/>
        <v>-5.8925924000000007</v>
      </c>
      <c r="AF60">
        <f t="shared" si="18"/>
        <v>25.804493600000001</v>
      </c>
      <c r="AG60">
        <f t="shared" si="18"/>
        <v>-50.068299399999994</v>
      </c>
      <c r="AH60">
        <f t="shared" si="18"/>
        <v>43.492696000000009</v>
      </c>
      <c r="AI60">
        <f t="shared" si="18"/>
        <v>-2.1209210000000014</v>
      </c>
      <c r="AJ60">
        <f t="shared" si="18"/>
        <v>17.555108600000001</v>
      </c>
      <c r="AK60">
        <f t="shared" si="18"/>
        <v>65.612159399999996</v>
      </c>
      <c r="AL60">
        <f t="shared" si="18"/>
        <v>-113.4266566</v>
      </c>
      <c r="AM60">
        <f t="shared" si="18"/>
        <v>109.72486119999999</v>
      </c>
      <c r="AN60">
        <f t="shared" si="18"/>
        <v>-20.7409064</v>
      </c>
      <c r="AO60">
        <f t="shared" si="18"/>
        <v>-18.650572199999999</v>
      </c>
      <c r="AP60">
        <f t="shared" si="18"/>
        <v>19.5719806</v>
      </c>
      <c r="AQ60">
        <f t="shared" si="18"/>
        <v>-60.379361200000005</v>
      </c>
      <c r="AR60">
        <f t="shared" si="18"/>
        <v>10.604036199999999</v>
      </c>
      <c r="AS60">
        <f t="shared" si="18"/>
        <v>-9.4336889999999975</v>
      </c>
      <c r="AT60">
        <f t="shared" si="18"/>
        <v>-9.7351159999999997</v>
      </c>
      <c r="AU60">
        <f t="shared" si="18"/>
        <v>10.051050999999999</v>
      </c>
      <c r="AV60">
        <f t="shared" si="18"/>
        <v>-26.961063000000003</v>
      </c>
      <c r="AW60">
        <f t="shared" si="18"/>
        <v>9.7298003999999985</v>
      </c>
      <c r="AX60">
        <f t="shared" si="18"/>
        <v>-22.3967426</v>
      </c>
      <c r="AY60">
        <f t="shared" si="18"/>
        <v>-22.696711600000004</v>
      </c>
      <c r="AZ60">
        <f t="shared" si="18"/>
        <v>7.2376988000000013</v>
      </c>
      <c r="BA60">
        <f t="shared" si="18"/>
        <v>-35.705125599999995</v>
      </c>
      <c r="BB60">
        <f t="shared" si="18"/>
        <v>-9.0395412000000004</v>
      </c>
      <c r="BC60">
        <f t="shared" si="18"/>
        <v>-21.972922000000001</v>
      </c>
      <c r="BD60">
        <f t="shared" si="18"/>
        <v>-22.0821726</v>
      </c>
      <c r="BE60">
        <f t="shared" si="18"/>
        <v>8.3525206000000018</v>
      </c>
      <c r="BF60">
        <f t="shared" si="18"/>
        <v>-34.671159400000008</v>
      </c>
      <c r="BG60">
        <f t="shared" si="18"/>
        <v>-7.0620272000000002</v>
      </c>
      <c r="BH60">
        <f t="shared" si="18"/>
        <v>-82.904891800000001</v>
      </c>
      <c r="BI60">
        <f t="shared" si="18"/>
        <v>-83.9188774</v>
      </c>
      <c r="BJ60">
        <f t="shared" si="18"/>
        <v>9.7589140000000008</v>
      </c>
      <c r="BK60">
        <f t="shared" si="18"/>
        <v>-98.229727000000011</v>
      </c>
      <c r="BL60">
        <f t="shared" si="18"/>
        <v>-63.941398800000002</v>
      </c>
      <c r="BM60">
        <f t="shared" si="18"/>
        <v>-227.54076119999999</v>
      </c>
      <c r="BN60">
        <f t="shared" si="18"/>
        <v>-231.23900440000003</v>
      </c>
      <c r="BO60">
        <f t="shared" si="18"/>
        <v>23.995212000000002</v>
      </c>
      <c r="BP60">
        <f t="shared" si="18"/>
        <v>-263.55458379999999</v>
      </c>
      <c r="BQ60">
        <f t="shared" si="18"/>
        <v>-182.58623499999999</v>
      </c>
      <c r="BR60">
        <f t="shared" si="18"/>
        <v>85.34640859999999</v>
      </c>
      <c r="BS60">
        <f t="shared" ref="BS60:DE60" si="19">AVERAGE(BS33:BS37)</f>
        <v>84.643088599999984</v>
      </c>
      <c r="BT60">
        <f t="shared" si="19"/>
        <v>19.936071000000002</v>
      </c>
      <c r="BU60">
        <f t="shared" si="19"/>
        <v>47.887817600000005</v>
      </c>
      <c r="BV60">
        <f t="shared" si="19"/>
        <v>117.34066</v>
      </c>
      <c r="BW60">
        <f t="shared" si="19"/>
        <v>9.8508766000000012</v>
      </c>
      <c r="BX60">
        <f t="shared" si="19"/>
        <v>9.8942835999999996</v>
      </c>
      <c r="BY60">
        <f t="shared" si="19"/>
        <v>2.0666814000000002</v>
      </c>
      <c r="BZ60">
        <f t="shared" si="19"/>
        <v>6.5980420000000013</v>
      </c>
      <c r="CA60">
        <f t="shared" si="19"/>
        <v>13.604394800000003</v>
      </c>
      <c r="CB60">
        <f t="shared" si="19"/>
        <v>-9.2851868000000017</v>
      </c>
      <c r="CC60">
        <f t="shared" si="19"/>
        <v>-8.3641126000000021</v>
      </c>
      <c r="CD60">
        <f t="shared" si="19"/>
        <v>4.9284379999999999</v>
      </c>
      <c r="CE60">
        <f t="shared" si="19"/>
        <v>-18.874253799999998</v>
      </c>
      <c r="CF60">
        <f t="shared" si="19"/>
        <v>-1.7971605999999993</v>
      </c>
      <c r="CG60">
        <f t="shared" si="19"/>
        <v>0.51934279999999988</v>
      </c>
      <c r="CH60">
        <f t="shared" si="19"/>
        <v>1.0711572</v>
      </c>
      <c r="CI60">
        <f t="shared" si="19"/>
        <v>2.4104117999999999</v>
      </c>
      <c r="CJ60">
        <f t="shared" si="19"/>
        <v>-4.2286589999999995</v>
      </c>
      <c r="CK60">
        <f t="shared" si="19"/>
        <v>3.2967887999999994</v>
      </c>
      <c r="CL60">
        <f t="shared" si="19"/>
        <v>-49.3180342</v>
      </c>
      <c r="CM60">
        <f t="shared" si="19"/>
        <v>-50.028625799999993</v>
      </c>
      <c r="CN60">
        <f t="shared" si="19"/>
        <v>9.9488465999999995</v>
      </c>
      <c r="CO60">
        <f t="shared" si="19"/>
        <v>-65.057310399999992</v>
      </c>
      <c r="CP60">
        <f t="shared" si="19"/>
        <v>-31.395052</v>
      </c>
      <c r="CQ60">
        <f t="shared" si="19"/>
        <v>-42.883579000000005</v>
      </c>
      <c r="CR60">
        <f t="shared" si="19"/>
        <v>-43.928496199999998</v>
      </c>
      <c r="CS60">
        <f t="shared" si="19"/>
        <v>9.0833247999999998</v>
      </c>
      <c r="CT60">
        <f t="shared" si="19"/>
        <v>-57.732815200000005</v>
      </c>
      <c r="CU60">
        <f t="shared" si="19"/>
        <v>-25.9504868</v>
      </c>
      <c r="CV60">
        <f t="shared" si="19"/>
        <v>1.511158</v>
      </c>
      <c r="CW60">
        <f t="shared" si="19"/>
        <v>1.5575776000000001</v>
      </c>
      <c r="CX60">
        <f t="shared" si="19"/>
        <v>0.29008779999999995</v>
      </c>
      <c r="CY60">
        <f t="shared" si="19"/>
        <v>0.93551419999999985</v>
      </c>
      <c r="CZ60">
        <f t="shared" si="19"/>
        <v>1.9974218000000001</v>
      </c>
      <c r="DA60">
        <f t="shared" si="19"/>
        <v>-2.7205582000000001</v>
      </c>
      <c r="DB60">
        <f t="shared" si="19"/>
        <v>-2.7586173999999999</v>
      </c>
      <c r="DC60">
        <f t="shared" si="19"/>
        <v>0.2532336</v>
      </c>
      <c r="DD60">
        <f t="shared" si="19"/>
        <v>-3.1605199999999996</v>
      </c>
      <c r="DE60">
        <f t="shared" si="19"/>
        <v>-2.2474218000000001</v>
      </c>
    </row>
    <row r="61" spans="1:109" x14ac:dyDescent="0.25">
      <c r="D61">
        <v>17</v>
      </c>
      <c r="E61">
        <f>AVERAGE(E38:E39)</f>
        <v>2549.5706165000001</v>
      </c>
      <c r="F61">
        <f t="shared" ref="F61:BR61" si="20">AVERAGE(F38:F39)</f>
        <v>2539.6267090000001</v>
      </c>
      <c r="G61">
        <f t="shared" si="20"/>
        <v>61.111575000000002</v>
      </c>
      <c r="H61">
        <f t="shared" si="20"/>
        <v>2444.6314695000001</v>
      </c>
      <c r="I61">
        <f t="shared" si="20"/>
        <v>2687.0744629999999</v>
      </c>
      <c r="J61">
        <f t="shared" si="20"/>
        <v>-534.59751600000004</v>
      </c>
      <c r="K61">
        <f t="shared" si="20"/>
        <v>-545.04995699999995</v>
      </c>
      <c r="L61">
        <f t="shared" si="20"/>
        <v>67.392141000000009</v>
      </c>
      <c r="M61">
        <f t="shared" si="20"/>
        <v>-646.75759850000009</v>
      </c>
      <c r="N61">
        <f t="shared" si="20"/>
        <v>-393.4075775</v>
      </c>
      <c r="O61">
        <f t="shared" si="20"/>
        <v>293.053584</v>
      </c>
      <c r="P61">
        <f t="shared" si="20"/>
        <v>303.15521249999995</v>
      </c>
      <c r="Q61">
        <f t="shared" si="20"/>
        <v>54.2344595</v>
      </c>
      <c r="R61">
        <f t="shared" si="20"/>
        <v>191.44586949999999</v>
      </c>
      <c r="S61">
        <f t="shared" si="20"/>
        <v>399.55345149999999</v>
      </c>
      <c r="T61">
        <f>AVERAGE(T38:T39)</f>
        <v>-340.03346299999998</v>
      </c>
      <c r="U61">
        <f t="shared" si="20"/>
        <v>-343.3786465</v>
      </c>
      <c r="V61">
        <f t="shared" si="20"/>
        <v>41.507830999999996</v>
      </c>
      <c r="W61">
        <f t="shared" si="20"/>
        <v>-427.24182150000001</v>
      </c>
      <c r="X61">
        <f t="shared" si="20"/>
        <v>-241.2009205</v>
      </c>
      <c r="Y61">
        <f t="shared" si="20"/>
        <v>27.345304499999997</v>
      </c>
      <c r="Z61">
        <f t="shared" si="20"/>
        <v>23.637768999999999</v>
      </c>
      <c r="AA61">
        <f t="shared" si="20"/>
        <v>25.8991045</v>
      </c>
      <c r="AB61">
        <f t="shared" si="20"/>
        <v>-11.5684615</v>
      </c>
      <c r="AC61">
        <f t="shared" si="20"/>
        <v>78.098335500000005</v>
      </c>
      <c r="AD61">
        <f t="shared" si="20"/>
        <v>-16.189131500000002</v>
      </c>
      <c r="AE61">
        <f t="shared" si="20"/>
        <v>-14.8922525</v>
      </c>
      <c r="AF61">
        <f t="shared" si="20"/>
        <v>10.3503635</v>
      </c>
      <c r="AG61">
        <f t="shared" si="20"/>
        <v>-52.683595499999996</v>
      </c>
      <c r="AH61">
        <f t="shared" si="20"/>
        <v>-9.6475000000000311E-2</v>
      </c>
      <c r="AI61">
        <f t="shared" si="20"/>
        <v>83.192827499999993</v>
      </c>
      <c r="AJ61">
        <f t="shared" si="20"/>
        <v>83.153210000000001</v>
      </c>
      <c r="AK61">
        <f t="shared" si="20"/>
        <v>13.403098499999999</v>
      </c>
      <c r="AL61">
        <f t="shared" si="20"/>
        <v>48.210447500000001</v>
      </c>
      <c r="AM61">
        <f t="shared" si="20"/>
        <v>104.36333450000001</v>
      </c>
      <c r="AN61">
        <f t="shared" si="20"/>
        <v>-27.598193999999999</v>
      </c>
      <c r="AO61">
        <f t="shared" si="20"/>
        <v>-29.345641000000001</v>
      </c>
      <c r="AP61">
        <f t="shared" si="20"/>
        <v>11.4804505</v>
      </c>
      <c r="AQ61">
        <f t="shared" si="20"/>
        <v>-45.187431000000004</v>
      </c>
      <c r="AR61">
        <f t="shared" si="20"/>
        <v>-0.16030300000000008</v>
      </c>
      <c r="AS61">
        <f t="shared" si="20"/>
        <v>-1.132349</v>
      </c>
      <c r="AT61">
        <f t="shared" si="20"/>
        <v>-3.6204585000000002</v>
      </c>
      <c r="AU61">
        <f t="shared" si="20"/>
        <v>12.376626000000002</v>
      </c>
      <c r="AV61">
        <f t="shared" si="20"/>
        <v>-23.669982000000001</v>
      </c>
      <c r="AW61">
        <f t="shared" si="20"/>
        <v>23.466036499999998</v>
      </c>
      <c r="AX61">
        <f t="shared" si="20"/>
        <v>-11.532672999999999</v>
      </c>
      <c r="AY61">
        <f t="shared" si="20"/>
        <v>-9.7390910000000002</v>
      </c>
      <c r="AZ61">
        <f t="shared" si="20"/>
        <v>5.0734844999999993</v>
      </c>
      <c r="BA61">
        <f t="shared" si="20"/>
        <v>-22.711160499999998</v>
      </c>
      <c r="BB61">
        <f t="shared" si="20"/>
        <v>-5.5450974999999998</v>
      </c>
      <c r="BC61">
        <f t="shared" si="20"/>
        <v>-11.585528500000001</v>
      </c>
      <c r="BD61">
        <f t="shared" si="20"/>
        <v>-11.397145999999999</v>
      </c>
      <c r="BE61">
        <f t="shared" si="20"/>
        <v>6.1425044999999994</v>
      </c>
      <c r="BF61">
        <f t="shared" si="20"/>
        <v>-20.873736000000001</v>
      </c>
      <c r="BG61">
        <f t="shared" si="20"/>
        <v>2.6464999999999961E-2</v>
      </c>
      <c r="BH61">
        <f t="shared" si="20"/>
        <v>-48.441317999999995</v>
      </c>
      <c r="BI61">
        <f t="shared" si="20"/>
        <v>-47.456354000000005</v>
      </c>
      <c r="BJ61">
        <f t="shared" si="20"/>
        <v>10.4667905</v>
      </c>
      <c r="BK61">
        <f t="shared" si="20"/>
        <v>-81.633382499999996</v>
      </c>
      <c r="BL61">
        <f t="shared" si="20"/>
        <v>-33.152096</v>
      </c>
      <c r="BM61">
        <f t="shared" si="20"/>
        <v>-162.0722475</v>
      </c>
      <c r="BN61">
        <f t="shared" si="20"/>
        <v>-164.3417585</v>
      </c>
      <c r="BO61">
        <f t="shared" si="20"/>
        <v>20.067186499999998</v>
      </c>
      <c r="BP61">
        <f t="shared" si="20"/>
        <v>-199.77597850000001</v>
      </c>
      <c r="BQ61">
        <f t="shared" si="20"/>
        <v>-124.4890065</v>
      </c>
      <c r="BR61">
        <f t="shared" si="20"/>
        <v>9.7638065000000012</v>
      </c>
      <c r="BS61">
        <f t="shared" ref="BS61:DE61" si="21">AVERAGE(BS38:BS39)</f>
        <v>9.6345869999999998</v>
      </c>
      <c r="BT61">
        <f t="shared" si="21"/>
        <v>2.6595645000000001</v>
      </c>
      <c r="BU61">
        <f t="shared" si="21"/>
        <v>5.1278965000000003</v>
      </c>
      <c r="BV61">
        <f t="shared" si="21"/>
        <v>14.515341500000002</v>
      </c>
      <c r="BW61">
        <f t="shared" si="21"/>
        <v>2.9219514999999996</v>
      </c>
      <c r="BX61">
        <f t="shared" si="21"/>
        <v>2.8893370000000003</v>
      </c>
      <c r="BY61">
        <f t="shared" si="21"/>
        <v>1.7047024999999998</v>
      </c>
      <c r="BZ61">
        <f t="shared" si="21"/>
        <v>-0.44743650000000001</v>
      </c>
      <c r="CA61">
        <f t="shared" si="21"/>
        <v>6.2672875000000001</v>
      </c>
      <c r="CB61">
        <f t="shared" si="21"/>
        <v>-4.0328210000000002</v>
      </c>
      <c r="CC61">
        <f t="shared" si="21"/>
        <v>-3.867407</v>
      </c>
      <c r="CD61">
        <f t="shared" si="21"/>
        <v>5.6654330000000002</v>
      </c>
      <c r="CE61">
        <f t="shared" si="21"/>
        <v>-17.302193500000001</v>
      </c>
      <c r="CF61">
        <f t="shared" si="21"/>
        <v>7.1676690000000001</v>
      </c>
      <c r="CG61">
        <f t="shared" si="21"/>
        <v>7.0549999999999996E-4</v>
      </c>
      <c r="CH61">
        <f t="shared" si="21"/>
        <v>0.1771025</v>
      </c>
      <c r="CI61">
        <f t="shared" si="21"/>
        <v>0.87845899999999999</v>
      </c>
      <c r="CJ61">
        <f t="shared" si="21"/>
        <v>-2.3316675</v>
      </c>
      <c r="CK61">
        <f t="shared" si="21"/>
        <v>1.3906144999999999</v>
      </c>
      <c r="CL61">
        <f t="shared" si="21"/>
        <v>164.30263350000001</v>
      </c>
      <c r="CM61">
        <f t="shared" si="21"/>
        <v>167.649689</v>
      </c>
      <c r="CN61">
        <f t="shared" si="21"/>
        <v>19.636783999999999</v>
      </c>
      <c r="CO61">
        <f t="shared" si="21"/>
        <v>126.7669415</v>
      </c>
      <c r="CP61">
        <f t="shared" si="21"/>
        <v>202.27578</v>
      </c>
      <c r="CQ61">
        <f t="shared" si="21"/>
        <v>161.89514449999999</v>
      </c>
      <c r="CR61">
        <f t="shared" si="21"/>
        <v>165.83615850000001</v>
      </c>
      <c r="CS61">
        <f t="shared" si="21"/>
        <v>19.077534999999997</v>
      </c>
      <c r="CT61">
        <f t="shared" si="21"/>
        <v>125.14228800000001</v>
      </c>
      <c r="CU61">
        <f t="shared" si="21"/>
        <v>199.05787650000002</v>
      </c>
      <c r="CV61">
        <f t="shared" si="21"/>
        <v>6.5195649999999992</v>
      </c>
      <c r="CW61">
        <f t="shared" si="21"/>
        <v>9.4690020000000015</v>
      </c>
      <c r="CX61">
        <f t="shared" si="21"/>
        <v>8.5104454999999994</v>
      </c>
      <c r="CY61">
        <f t="shared" si="21"/>
        <v>-4.8275174999999999</v>
      </c>
      <c r="CZ61">
        <f t="shared" si="21"/>
        <v>17.535220500000001</v>
      </c>
      <c r="DA61">
        <f t="shared" si="21"/>
        <v>-1.9003554999999999</v>
      </c>
      <c r="DB61">
        <f t="shared" si="21"/>
        <v>-1.9153305</v>
      </c>
      <c r="DC61">
        <f t="shared" si="21"/>
        <v>0.18241950000000001</v>
      </c>
      <c r="DD61">
        <f t="shared" si="21"/>
        <v>-2.276275</v>
      </c>
      <c r="DE61">
        <f t="shared" si="21"/>
        <v>-1.542659</v>
      </c>
    </row>
    <row r="62" spans="1:109" x14ac:dyDescent="0.25">
      <c r="D62">
        <v>18</v>
      </c>
      <c r="E62">
        <f>AVERAGE(E40:E46)</f>
        <v>2481.5375235714287</v>
      </c>
      <c r="F62">
        <f t="shared" ref="F62:BR62" si="22">AVERAGE(F40:F46)</f>
        <v>2481.9490095714286</v>
      </c>
      <c r="G62">
        <f t="shared" si="22"/>
        <v>78.110856142857145</v>
      </c>
      <c r="H62">
        <f t="shared" si="22"/>
        <v>2333.9612515714284</v>
      </c>
      <c r="I62">
        <f t="shared" si="22"/>
        <v>2621.3459124285714</v>
      </c>
      <c r="J62">
        <f t="shared" si="22"/>
        <v>-701.92224228571445</v>
      </c>
      <c r="K62">
        <f t="shared" si="22"/>
        <v>-702.75132528571419</v>
      </c>
      <c r="L62">
        <f t="shared" si="22"/>
        <v>78.815459285714283</v>
      </c>
      <c r="M62">
        <f t="shared" si="22"/>
        <v>-840.13610828571416</v>
      </c>
      <c r="N62">
        <f t="shared" si="22"/>
        <v>-544.12076242857142</v>
      </c>
      <c r="O62">
        <f t="shared" si="22"/>
        <v>510.65844714285714</v>
      </c>
      <c r="P62">
        <f t="shared" si="22"/>
        <v>509.06610114285712</v>
      </c>
      <c r="Q62">
        <f t="shared" si="22"/>
        <v>67.495457857142867</v>
      </c>
      <c r="R62">
        <f t="shared" si="22"/>
        <v>357.47464871428571</v>
      </c>
      <c r="S62">
        <f t="shared" si="22"/>
        <v>636.06526400000007</v>
      </c>
      <c r="T62">
        <f>AVERAGE(T40:T46)</f>
        <v>-460.57476342857154</v>
      </c>
      <c r="U62">
        <f t="shared" si="22"/>
        <v>-462.89063814285709</v>
      </c>
      <c r="V62">
        <f t="shared" si="22"/>
        <v>56.084402571428576</v>
      </c>
      <c r="W62">
        <f t="shared" si="22"/>
        <v>-562.11896185714284</v>
      </c>
      <c r="X62">
        <f t="shared" si="22"/>
        <v>-340.22590842857142</v>
      </c>
      <c r="Y62">
        <f t="shared" si="22"/>
        <v>-102.75285157142856</v>
      </c>
      <c r="Z62">
        <f t="shared" si="22"/>
        <v>-102.15975942857143</v>
      </c>
      <c r="AA62">
        <f t="shared" si="22"/>
        <v>25.026910714285716</v>
      </c>
      <c r="AB62">
        <f t="shared" si="22"/>
        <v>-154.84916257142859</v>
      </c>
      <c r="AC62">
        <f t="shared" si="22"/>
        <v>-48.699813285714285</v>
      </c>
      <c r="AD62">
        <f t="shared" si="22"/>
        <v>-108.77552128571428</v>
      </c>
      <c r="AE62">
        <f t="shared" si="22"/>
        <v>-110.01218971428571</v>
      </c>
      <c r="AF62">
        <f t="shared" si="22"/>
        <v>24.23317614285714</v>
      </c>
      <c r="AG62">
        <f t="shared" si="22"/>
        <v>-157.74854042857143</v>
      </c>
      <c r="AH62">
        <f t="shared" si="22"/>
        <v>-57.811507142857145</v>
      </c>
      <c r="AI62">
        <f t="shared" si="22"/>
        <v>404.18285114285709</v>
      </c>
      <c r="AJ62">
        <f t="shared" si="22"/>
        <v>401.56987671428567</v>
      </c>
      <c r="AK62">
        <f t="shared" si="22"/>
        <v>52.664148857142848</v>
      </c>
      <c r="AL62">
        <f t="shared" si="22"/>
        <v>301.27292742857145</v>
      </c>
      <c r="AM62">
        <f t="shared" si="22"/>
        <v>513.69131485714286</v>
      </c>
      <c r="AN62">
        <f t="shared" si="22"/>
        <v>-100.52695300000002</v>
      </c>
      <c r="AO62">
        <f t="shared" si="22"/>
        <v>-100.27264085714286</v>
      </c>
      <c r="AP62">
        <f t="shared" si="22"/>
        <v>17.26522985714286</v>
      </c>
      <c r="AQ62">
        <f t="shared" si="22"/>
        <v>-134.52344414285716</v>
      </c>
      <c r="AR62">
        <f t="shared" si="22"/>
        <v>-64.566771571428575</v>
      </c>
      <c r="AS62">
        <f t="shared" si="22"/>
        <v>-4.9271331428571434</v>
      </c>
      <c r="AT62">
        <f t="shared" si="22"/>
        <v>-5.6266774285714281</v>
      </c>
      <c r="AU62">
        <f t="shared" si="22"/>
        <v>9.8237249999999996</v>
      </c>
      <c r="AV62">
        <f t="shared" si="22"/>
        <v>-24.015549428571433</v>
      </c>
      <c r="AW62">
        <f t="shared" si="22"/>
        <v>16.02782385714286</v>
      </c>
      <c r="AX62">
        <f t="shared" si="22"/>
        <v>-9.2128518571428568</v>
      </c>
      <c r="AY62">
        <f t="shared" si="22"/>
        <v>-8.9968652857142875</v>
      </c>
      <c r="AZ62">
        <f t="shared" si="22"/>
        <v>4.8176132857142857</v>
      </c>
      <c r="BA62">
        <f t="shared" si="22"/>
        <v>-20.281445142857145</v>
      </c>
      <c r="BB62">
        <f t="shared" si="22"/>
        <v>0.93202085714285698</v>
      </c>
      <c r="BC62">
        <f t="shared" si="22"/>
        <v>12.560694142857143</v>
      </c>
      <c r="BD62">
        <f t="shared" si="22"/>
        <v>12.950984285714286</v>
      </c>
      <c r="BE62">
        <f t="shared" si="22"/>
        <v>6.9745417142857145</v>
      </c>
      <c r="BF62">
        <f t="shared" si="22"/>
        <v>-5.1483398571428571</v>
      </c>
      <c r="BG62">
        <f t="shared" si="22"/>
        <v>26.348710714285712</v>
      </c>
      <c r="BH62">
        <f t="shared" si="22"/>
        <v>-1.126427857142857</v>
      </c>
      <c r="BI62">
        <f t="shared" si="22"/>
        <v>-1.6934345714285719</v>
      </c>
      <c r="BJ62">
        <f t="shared" si="22"/>
        <v>8.3886001428571433</v>
      </c>
      <c r="BK62">
        <f t="shared" si="22"/>
        <v>-23.564653</v>
      </c>
      <c r="BL62">
        <f t="shared" si="22"/>
        <v>20.637687999999997</v>
      </c>
      <c r="BM62">
        <f t="shared" si="22"/>
        <v>19.345128142857142</v>
      </c>
      <c r="BN62">
        <f t="shared" si="22"/>
        <v>20.150887571428569</v>
      </c>
      <c r="BO62">
        <f t="shared" si="22"/>
        <v>7.7808625714285711</v>
      </c>
      <c r="BP62">
        <f t="shared" si="22"/>
        <v>0.96038828571428603</v>
      </c>
      <c r="BQ62">
        <f t="shared" si="22"/>
        <v>36.033887</v>
      </c>
      <c r="BR62">
        <f t="shared" si="22"/>
        <v>-96.034099857142877</v>
      </c>
      <c r="BS62">
        <f t="shared" ref="BS62:DE62" si="23">AVERAGE(BS40:BS46)</f>
        <v>-96.273723000000004</v>
      </c>
      <c r="BT62">
        <f t="shared" si="23"/>
        <v>12.176280999999999</v>
      </c>
      <c r="BU62">
        <f t="shared" si="23"/>
        <v>-119.546755</v>
      </c>
      <c r="BV62">
        <f t="shared" si="23"/>
        <v>-70.00196142857142</v>
      </c>
      <c r="BW62">
        <f t="shared" si="23"/>
        <v>-3.8078655714285712</v>
      </c>
      <c r="BX62">
        <f t="shared" si="23"/>
        <v>-3.8886457142857145</v>
      </c>
      <c r="BY62">
        <f t="shared" si="23"/>
        <v>2.7990155714285714</v>
      </c>
      <c r="BZ62">
        <f t="shared" si="23"/>
        <v>-9.4643604285714282</v>
      </c>
      <c r="CA62">
        <f t="shared" si="23"/>
        <v>1.441219</v>
      </c>
      <c r="CB62">
        <f t="shared" si="23"/>
        <v>2.5746234285714285</v>
      </c>
      <c r="CC62">
        <f t="shared" si="23"/>
        <v>2.6374941428571428</v>
      </c>
      <c r="CD62">
        <f t="shared" si="23"/>
        <v>4.1067629999999999</v>
      </c>
      <c r="CE62">
        <f t="shared" si="23"/>
        <v>-5.6456845714285704</v>
      </c>
      <c r="CF62">
        <f t="shared" si="23"/>
        <v>12.707014428571428</v>
      </c>
      <c r="CG62">
        <f t="shared" si="23"/>
        <v>-0.33529157142857136</v>
      </c>
      <c r="CH62">
        <f t="shared" si="23"/>
        <v>-0.60457742857142871</v>
      </c>
      <c r="CI62">
        <f t="shared" si="23"/>
        <v>1.5636969999999999</v>
      </c>
      <c r="CJ62">
        <f t="shared" si="23"/>
        <v>-3.3508895714285716</v>
      </c>
      <c r="CK62">
        <f t="shared" si="23"/>
        <v>3.1780614285714281</v>
      </c>
      <c r="CL62">
        <f t="shared" si="23"/>
        <v>-26.734897714285719</v>
      </c>
      <c r="CM62">
        <f t="shared" si="23"/>
        <v>-27.353131142857144</v>
      </c>
      <c r="CN62">
        <f t="shared" si="23"/>
        <v>5.6954800000000008</v>
      </c>
      <c r="CO62">
        <f t="shared" si="23"/>
        <v>-39.327244285714286</v>
      </c>
      <c r="CP62">
        <f t="shared" si="23"/>
        <v>-14.19231042857143</v>
      </c>
      <c r="CQ62">
        <f t="shared" si="23"/>
        <v>-31.020350571428573</v>
      </c>
      <c r="CR62">
        <f t="shared" si="23"/>
        <v>-31.994885285714286</v>
      </c>
      <c r="CS62">
        <f t="shared" si="23"/>
        <v>6.2143344285714281</v>
      </c>
      <c r="CT62">
        <f t="shared" si="23"/>
        <v>-44.546314714285714</v>
      </c>
      <c r="CU62">
        <f t="shared" si="23"/>
        <v>-17.648091999999998</v>
      </c>
      <c r="CV62">
        <f t="shared" si="23"/>
        <v>5.7673285714285726E-2</v>
      </c>
      <c r="CW62">
        <f t="shared" si="23"/>
        <v>8.9422857142857137E-2</v>
      </c>
      <c r="CX62">
        <f t="shared" si="23"/>
        <v>0.26303528571428575</v>
      </c>
      <c r="CY62">
        <f t="shared" si="23"/>
        <v>-0.66954799999999992</v>
      </c>
      <c r="CZ62">
        <f t="shared" si="23"/>
        <v>0.73533371428571426</v>
      </c>
      <c r="DA62">
        <f t="shared" si="23"/>
        <v>-1.4430601428571428</v>
      </c>
      <c r="DB62">
        <f t="shared" si="23"/>
        <v>-1.4415265714285712</v>
      </c>
      <c r="DC62">
        <f t="shared" si="23"/>
        <v>0.13538242857142857</v>
      </c>
      <c r="DD62">
        <f t="shared" si="23"/>
        <v>-1.706519714285714</v>
      </c>
      <c r="DE62">
        <f t="shared" si="23"/>
        <v>-1.1642318571428572</v>
      </c>
    </row>
    <row r="63" spans="1:109" x14ac:dyDescent="0.25">
      <c r="D63">
        <v>19</v>
      </c>
      <c r="E63">
        <f>AVERAGE(E47:E49)</f>
        <v>2448.0719136666667</v>
      </c>
      <c r="F63">
        <f t="shared" ref="F63:BR63" si="24">AVERAGE(F47:F49)</f>
        <v>2442.9930013333337</v>
      </c>
      <c r="G63">
        <f t="shared" si="24"/>
        <v>79.018607333333335</v>
      </c>
      <c r="H63">
        <f t="shared" si="24"/>
        <v>2310.3416343333333</v>
      </c>
      <c r="I63">
        <f t="shared" si="24"/>
        <v>2596.196696</v>
      </c>
      <c r="J63">
        <f t="shared" si="24"/>
        <v>-456.52340866666668</v>
      </c>
      <c r="K63">
        <f t="shared" si="24"/>
        <v>-456.21230066666675</v>
      </c>
      <c r="L63">
        <f t="shared" si="24"/>
        <v>53.496599333333336</v>
      </c>
      <c r="M63">
        <f t="shared" si="24"/>
        <v>-548.6261393333333</v>
      </c>
      <c r="N63">
        <f t="shared" si="24"/>
        <v>-334.74491400000005</v>
      </c>
      <c r="O63">
        <f t="shared" si="24"/>
        <v>295.28508999999997</v>
      </c>
      <c r="P63">
        <f t="shared" si="24"/>
        <v>297.09848</v>
      </c>
      <c r="Q63">
        <f t="shared" si="24"/>
        <v>54.253628666666664</v>
      </c>
      <c r="R63">
        <f t="shared" si="24"/>
        <v>198.43830866666667</v>
      </c>
      <c r="S63">
        <f t="shared" si="24"/>
        <v>416.43702200000001</v>
      </c>
      <c r="T63">
        <f>AVERAGE(T47:T49)</f>
        <v>-317.65083499999997</v>
      </c>
      <c r="U63">
        <f t="shared" si="24"/>
        <v>-317.85465466666665</v>
      </c>
      <c r="V63">
        <f t="shared" si="24"/>
        <v>47.375371666666666</v>
      </c>
      <c r="W63">
        <f t="shared" si="24"/>
        <v>-431.13656599999996</v>
      </c>
      <c r="X63">
        <f t="shared" si="24"/>
        <v>-226.87528466666666</v>
      </c>
      <c r="Y63">
        <f t="shared" si="24"/>
        <v>-43.641733333333342</v>
      </c>
      <c r="Z63">
        <f t="shared" si="24"/>
        <v>-48.955374000000006</v>
      </c>
      <c r="AA63">
        <f t="shared" si="24"/>
        <v>24.083306333333336</v>
      </c>
      <c r="AB63">
        <f t="shared" si="24"/>
        <v>-83.004542000000001</v>
      </c>
      <c r="AC63">
        <f t="shared" si="24"/>
        <v>13.846050333333332</v>
      </c>
      <c r="AD63">
        <f t="shared" si="24"/>
        <v>-94.038735333333321</v>
      </c>
      <c r="AE63">
        <f t="shared" si="24"/>
        <v>-97.45334600000001</v>
      </c>
      <c r="AF63">
        <f t="shared" si="24"/>
        <v>18.005436333333332</v>
      </c>
      <c r="AG63">
        <f t="shared" si="24"/>
        <v>-125.09435533333333</v>
      </c>
      <c r="AH63">
        <f t="shared" si="24"/>
        <v>-50.829180333333333</v>
      </c>
      <c r="AI63">
        <f t="shared" si="24"/>
        <v>317.06519400000002</v>
      </c>
      <c r="AJ63">
        <f t="shared" si="24"/>
        <v>318.98466966666666</v>
      </c>
      <c r="AK63">
        <f t="shared" si="24"/>
        <v>45.200949666666666</v>
      </c>
      <c r="AL63">
        <f t="shared" si="24"/>
        <v>218.53882366666667</v>
      </c>
      <c r="AM63">
        <f t="shared" si="24"/>
        <v>386.86857133333336</v>
      </c>
      <c r="AN63">
        <f t="shared" si="24"/>
        <v>-84.430526333333333</v>
      </c>
      <c r="AO63">
        <f t="shared" si="24"/>
        <v>-89.413683333333324</v>
      </c>
      <c r="AP63">
        <f t="shared" si="24"/>
        <v>23.304555666666669</v>
      </c>
      <c r="AQ63">
        <f t="shared" si="24"/>
        <v>-128.62745933333335</v>
      </c>
      <c r="AR63">
        <f t="shared" si="24"/>
        <v>-46.547423666666667</v>
      </c>
      <c r="AS63">
        <f t="shared" si="24"/>
        <v>-14.867986333333334</v>
      </c>
      <c r="AT63">
        <f t="shared" si="24"/>
        <v>-15.719945666666666</v>
      </c>
      <c r="AU63">
        <f t="shared" si="24"/>
        <v>12.253613666666666</v>
      </c>
      <c r="AV63">
        <f t="shared" si="24"/>
        <v>-36.905748333333328</v>
      </c>
      <c r="AW63">
        <f t="shared" si="24"/>
        <v>10.154083333333332</v>
      </c>
      <c r="AX63">
        <f t="shared" si="24"/>
        <v>-17.610924000000001</v>
      </c>
      <c r="AY63">
        <f t="shared" si="24"/>
        <v>-13.077359999999999</v>
      </c>
      <c r="AZ63">
        <f t="shared" si="24"/>
        <v>11.067666666666668</v>
      </c>
      <c r="BA63">
        <f t="shared" si="24"/>
        <v>-42.344086333333337</v>
      </c>
      <c r="BB63">
        <f t="shared" si="24"/>
        <v>-1.7279113333333334</v>
      </c>
      <c r="BC63">
        <f t="shared" si="24"/>
        <v>34.04497933333333</v>
      </c>
      <c r="BD63">
        <f t="shared" si="24"/>
        <v>32.967447999999997</v>
      </c>
      <c r="BE63">
        <f t="shared" si="24"/>
        <v>9.2947436666666672</v>
      </c>
      <c r="BF63">
        <f t="shared" si="24"/>
        <v>19.833874333333334</v>
      </c>
      <c r="BG63">
        <f t="shared" si="24"/>
        <v>57.627573333333338</v>
      </c>
      <c r="BH63">
        <f t="shared" si="24"/>
        <v>33.228093666666666</v>
      </c>
      <c r="BI63">
        <f t="shared" si="24"/>
        <v>35.335552</v>
      </c>
      <c r="BJ63">
        <f t="shared" si="24"/>
        <v>8.7609709999999996</v>
      </c>
      <c r="BK63">
        <f t="shared" si="24"/>
        <v>12.502977999999999</v>
      </c>
      <c r="BL63">
        <f t="shared" si="24"/>
        <v>44.542141000000008</v>
      </c>
      <c r="BM63">
        <f t="shared" si="24"/>
        <v>223.72229400000001</v>
      </c>
      <c r="BN63">
        <f t="shared" si="24"/>
        <v>226.35295599999998</v>
      </c>
      <c r="BO63">
        <f t="shared" si="24"/>
        <v>27.331216333333334</v>
      </c>
      <c r="BP63">
        <f t="shared" si="24"/>
        <v>159.22332500000002</v>
      </c>
      <c r="BQ63">
        <f t="shared" si="24"/>
        <v>268.77449533333333</v>
      </c>
      <c r="BR63">
        <f t="shared" si="24"/>
        <v>381.40022100000004</v>
      </c>
      <c r="BS63">
        <f t="shared" ref="BS63:DE63" si="25">AVERAGE(BS47:BS49)</f>
        <v>377.85562133333337</v>
      </c>
      <c r="BT63">
        <f t="shared" si="25"/>
        <v>51.166020333333336</v>
      </c>
      <c r="BU63">
        <f t="shared" si="25"/>
        <v>272.53338633333334</v>
      </c>
      <c r="BV63">
        <f t="shared" si="25"/>
        <v>476.29454533333336</v>
      </c>
      <c r="BW63">
        <f t="shared" si="25"/>
        <v>4.9894396666666667</v>
      </c>
      <c r="BX63">
        <f t="shared" si="25"/>
        <v>4.7759493333333332</v>
      </c>
      <c r="BY63">
        <f t="shared" si="25"/>
        <v>2.4064766666666668</v>
      </c>
      <c r="BZ63">
        <f t="shared" si="25"/>
        <v>0.44837233333333332</v>
      </c>
      <c r="CA63">
        <f t="shared" si="25"/>
        <v>10.859275666666667</v>
      </c>
      <c r="CB63">
        <f t="shared" si="25"/>
        <v>-19.028147000000001</v>
      </c>
      <c r="CC63">
        <f t="shared" si="25"/>
        <v>-18.079253333333337</v>
      </c>
      <c r="CD63">
        <f t="shared" si="25"/>
        <v>5.2963716666666665</v>
      </c>
      <c r="CE63">
        <f t="shared" si="25"/>
        <v>-31.585260333333334</v>
      </c>
      <c r="CF63">
        <f t="shared" si="25"/>
        <v>-8.4057056666666679</v>
      </c>
      <c r="CG63">
        <f t="shared" si="25"/>
        <v>-14.309370999999999</v>
      </c>
      <c r="CH63">
        <f t="shared" si="25"/>
        <v>-16.583420333333333</v>
      </c>
      <c r="CI63">
        <f t="shared" si="25"/>
        <v>6.7302983333333328</v>
      </c>
      <c r="CJ63">
        <f t="shared" si="25"/>
        <v>-23.864163666666666</v>
      </c>
      <c r="CK63">
        <f t="shared" si="25"/>
        <v>1.2474393333333331</v>
      </c>
      <c r="CL63">
        <f t="shared" si="25"/>
        <v>31.591021333333334</v>
      </c>
      <c r="CM63">
        <f t="shared" si="25"/>
        <v>22.225421666666666</v>
      </c>
      <c r="CN63">
        <f t="shared" si="25"/>
        <v>18.904326000000001</v>
      </c>
      <c r="CO63">
        <f t="shared" si="25"/>
        <v>9.446688</v>
      </c>
      <c r="CP63">
        <f t="shared" si="25"/>
        <v>74.205432666666667</v>
      </c>
      <c r="CQ63">
        <f t="shared" si="25"/>
        <v>30.891282333333333</v>
      </c>
      <c r="CR63">
        <f t="shared" si="25"/>
        <v>22.429765666666668</v>
      </c>
      <c r="CS63">
        <f t="shared" si="25"/>
        <v>18.569565333333333</v>
      </c>
      <c r="CT63">
        <f t="shared" si="25"/>
        <v>9.6936333333333327</v>
      </c>
      <c r="CU63">
        <f t="shared" si="25"/>
        <v>72.927041333333349</v>
      </c>
      <c r="CV63">
        <f t="shared" si="25"/>
        <v>-0.11905633333333332</v>
      </c>
      <c r="CW63">
        <f t="shared" si="25"/>
        <v>-0.17286433333333337</v>
      </c>
      <c r="CX63">
        <f t="shared" si="25"/>
        <v>0.27326400000000001</v>
      </c>
      <c r="CY63">
        <f t="shared" si="25"/>
        <v>-0.54943200000000003</v>
      </c>
      <c r="CZ63">
        <f t="shared" si="25"/>
        <v>0.41317233333333331</v>
      </c>
      <c r="DA63">
        <f t="shared" si="25"/>
        <v>13.630994333333334</v>
      </c>
      <c r="DB63">
        <f t="shared" si="25"/>
        <v>13.611139333333334</v>
      </c>
      <c r="DC63">
        <f t="shared" si="25"/>
        <v>1.7526323333333333</v>
      </c>
      <c r="DD63">
        <f t="shared" si="25"/>
        <v>9.7066416666666679</v>
      </c>
      <c r="DE63">
        <f t="shared" si="25"/>
        <v>16.740225000000002</v>
      </c>
    </row>
    <row r="65" spans="5:25" x14ac:dyDescent="0.25">
      <c r="E65" s="1" t="str">
        <f>E50</f>
        <v>b1mean</v>
      </c>
      <c r="F65" s="1" t="str">
        <f>J50</f>
        <v>b2mean</v>
      </c>
      <c r="G65" s="1" t="str">
        <f>O50</f>
        <v>b3mean</v>
      </c>
      <c r="H65" s="1" t="str">
        <f>T50</f>
        <v>b4mean</v>
      </c>
      <c r="I65" s="1" t="str">
        <f>Y50</f>
        <v>b5mean</v>
      </c>
      <c r="J65" s="1" t="str">
        <f>AD50</f>
        <v>b6mean</v>
      </c>
      <c r="K65" s="1" t="str">
        <f>AI50</f>
        <v>b7mean</v>
      </c>
      <c r="L65" s="1" t="str">
        <f>AN50</f>
        <v>b8mean</v>
      </c>
      <c r="M65" s="1" t="str">
        <f>AS50</f>
        <v>b9mean</v>
      </c>
      <c r="N65" s="1" t="str">
        <f>AX50</f>
        <v>b10mean</v>
      </c>
      <c r="O65" s="1" t="str">
        <f>BC50</f>
        <v>b11mean</v>
      </c>
      <c r="P65" s="1" t="str">
        <f>BH50</f>
        <v>b12mean</v>
      </c>
      <c r="Q65" s="1" t="str">
        <f>BM50</f>
        <v>b13mean</v>
      </c>
      <c r="R65" s="1" t="str">
        <f>BR50</f>
        <v>b14mean</v>
      </c>
      <c r="S65" s="1" t="str">
        <f>BW50</f>
        <v>b15mean</v>
      </c>
      <c r="T65" s="1" t="str">
        <f>CB50</f>
        <v>b16mean</v>
      </c>
      <c r="U65" s="1" t="str">
        <f>CG50</f>
        <v>b17mean</v>
      </c>
      <c r="V65" s="1" t="str">
        <f>CL50</f>
        <v>b18mean</v>
      </c>
      <c r="W65" s="1" t="str">
        <f>CQ50</f>
        <v>b19mean</v>
      </c>
      <c r="X65" s="1" t="str">
        <f>CV50</f>
        <v>b20mean</v>
      </c>
      <c r="Y65" s="1" t="str">
        <f>DA50</f>
        <v>b21mean</v>
      </c>
    </row>
    <row r="66" spans="5:25" x14ac:dyDescent="0.25">
      <c r="E66">
        <f>E51</f>
        <v>3262.6599297500002</v>
      </c>
      <c r="F66">
        <f t="shared" ref="F66:F78" si="26">J51</f>
        <v>348.62128474999997</v>
      </c>
      <c r="G66">
        <f t="shared" ref="G66:G78" si="27">O51</f>
        <v>281.0517175</v>
      </c>
      <c r="H66">
        <f t="shared" ref="H66:H78" si="28">T51</f>
        <v>269.51627874999997</v>
      </c>
      <c r="I66">
        <f t="shared" ref="I66:I78" si="29">Y51</f>
        <v>-99.598981499999994</v>
      </c>
      <c r="J66">
        <f t="shared" ref="J66:J78" si="30">AD51</f>
        <v>105.14307525000001</v>
      </c>
      <c r="K66">
        <f t="shared" ref="K66:K78" si="31">AI51</f>
        <v>23.9706945</v>
      </c>
      <c r="L66">
        <f t="shared" ref="L66:L78" si="32">AN51</f>
        <v>7.0519227499999992</v>
      </c>
      <c r="M66">
        <f t="shared" ref="M66:M78" si="33">AS51</f>
        <v>-211.61592350000001</v>
      </c>
      <c r="N66">
        <f t="shared" ref="N66:N78" si="34">AX51</f>
        <v>-149.84045925000001</v>
      </c>
      <c r="O66">
        <f t="shared" ref="O66:O78" si="35">BC51</f>
        <v>-198.96480224999999</v>
      </c>
      <c r="P66">
        <f t="shared" ref="P66:P78" si="36">BH51</f>
        <v>-27.913644250000001</v>
      </c>
      <c r="Q66">
        <f t="shared" ref="Q66:Q78" si="37">BM51</f>
        <v>19.517654500000003</v>
      </c>
      <c r="R66">
        <f t="shared" ref="R66:R78" si="38">BR51</f>
        <v>-0.31391949999999991</v>
      </c>
      <c r="S66">
        <f t="shared" ref="S66:S78" si="39">BW51</f>
        <v>-11.847643250000001</v>
      </c>
      <c r="T66">
        <f t="shared" ref="T66:T78" si="40">CB51</f>
        <v>132.25043775</v>
      </c>
      <c r="U66">
        <f t="shared" ref="U66:U78" si="41">CG51</f>
        <v>-27.776018499999996</v>
      </c>
      <c r="V66">
        <f t="shared" ref="V66:V78" si="42">CL51</f>
        <v>-1.8457779999999997</v>
      </c>
      <c r="W66">
        <f t="shared" ref="W66:W78" si="43">CQ51</f>
        <v>5.1069430000000002</v>
      </c>
      <c r="X66">
        <f t="shared" ref="X66:X78" si="44">CV51</f>
        <v>0.46547774999999991</v>
      </c>
      <c r="Y66">
        <f t="shared" ref="Y66:Y78" si="45">DA51</f>
        <v>-1.3315937500000001</v>
      </c>
    </row>
    <row r="67" spans="5:25" x14ac:dyDescent="0.25">
      <c r="E67">
        <f t="shared" ref="E67:E77" si="46">E52</f>
        <v>3582.9959174999999</v>
      </c>
      <c r="F67">
        <f t="shared" si="26"/>
        <v>433.12571700000001</v>
      </c>
      <c r="G67">
        <f t="shared" si="27"/>
        <v>265.99837100000002</v>
      </c>
      <c r="H67">
        <f t="shared" si="28"/>
        <v>-230.4620855</v>
      </c>
      <c r="I67">
        <f t="shared" si="29"/>
        <v>-106.84262100000001</v>
      </c>
      <c r="J67">
        <f t="shared" si="30"/>
        <v>111.8019465</v>
      </c>
      <c r="K67">
        <f t="shared" si="31"/>
        <v>-96.5325165</v>
      </c>
      <c r="L67">
        <f t="shared" si="32"/>
        <v>-233.4806025</v>
      </c>
      <c r="M67">
        <f t="shared" si="33"/>
        <v>-193.86471299999999</v>
      </c>
      <c r="N67">
        <f t="shared" si="34"/>
        <v>-63.574108999999993</v>
      </c>
      <c r="O67">
        <f t="shared" si="35"/>
        <v>-80.024349999999998</v>
      </c>
      <c r="P67">
        <f t="shared" si="36"/>
        <v>-3.7555670000000001</v>
      </c>
      <c r="Q67">
        <f t="shared" si="37"/>
        <v>41.362656000000001</v>
      </c>
      <c r="R67">
        <f t="shared" si="38"/>
        <v>49.121663500000004</v>
      </c>
      <c r="S67">
        <f t="shared" si="39"/>
        <v>-64.12047050000001</v>
      </c>
      <c r="T67">
        <f t="shared" si="40"/>
        <v>-196.57930549999998</v>
      </c>
      <c r="U67">
        <f t="shared" si="41"/>
        <v>18.872702499999999</v>
      </c>
      <c r="V67">
        <f t="shared" si="42"/>
        <v>1.7208860000000001</v>
      </c>
      <c r="W67">
        <f t="shared" si="43"/>
        <v>6.1948749999999997</v>
      </c>
      <c r="X67">
        <f t="shared" si="44"/>
        <v>-1.1995990000000001</v>
      </c>
      <c r="Y67">
        <f t="shared" si="45"/>
        <v>1.1060920000000001</v>
      </c>
    </row>
    <row r="68" spans="5:25" x14ac:dyDescent="0.25">
      <c r="E68">
        <f t="shared" si="46"/>
        <v>3542.1098160000001</v>
      </c>
      <c r="F68">
        <f t="shared" si="26"/>
        <v>287.41546666666665</v>
      </c>
      <c r="G68">
        <f t="shared" si="27"/>
        <v>-105.87982933333335</v>
      </c>
      <c r="H68">
        <f t="shared" si="28"/>
        <v>-417.44801100000001</v>
      </c>
      <c r="I68">
        <f t="shared" si="29"/>
        <v>-156.61674000000002</v>
      </c>
      <c r="J68">
        <f t="shared" si="30"/>
        <v>160.54402466666667</v>
      </c>
      <c r="K68">
        <f t="shared" si="31"/>
        <v>-232.34422299999997</v>
      </c>
      <c r="L68">
        <f t="shared" si="32"/>
        <v>-73.314463000000003</v>
      </c>
      <c r="M68">
        <f t="shared" si="33"/>
        <v>-122.319517</v>
      </c>
      <c r="N68">
        <f t="shared" si="34"/>
        <v>7.9625176666666633</v>
      </c>
      <c r="O68">
        <f t="shared" si="35"/>
        <v>150.46456566666666</v>
      </c>
      <c r="P68">
        <f t="shared" si="36"/>
        <v>-7.0863486666666686</v>
      </c>
      <c r="Q68">
        <f t="shared" si="37"/>
        <v>-63.045681999999999</v>
      </c>
      <c r="R68">
        <f t="shared" si="38"/>
        <v>-59.617144999999994</v>
      </c>
      <c r="S68">
        <f t="shared" si="39"/>
        <v>-14.855093333333334</v>
      </c>
      <c r="T68">
        <f t="shared" si="40"/>
        <v>90.304577333333341</v>
      </c>
      <c r="U68">
        <f t="shared" si="41"/>
        <v>46.455825000000004</v>
      </c>
      <c r="V68">
        <f t="shared" si="42"/>
        <v>31.114376666666669</v>
      </c>
      <c r="W68">
        <f t="shared" si="43"/>
        <v>32.980379666666664</v>
      </c>
      <c r="X68">
        <f t="shared" si="44"/>
        <v>-0.65419500000000008</v>
      </c>
      <c r="Y68">
        <f t="shared" si="45"/>
        <v>-3.7981120000000002</v>
      </c>
    </row>
    <row r="69" spans="5:25" x14ac:dyDescent="0.25">
      <c r="E69">
        <f t="shared" si="46"/>
        <v>3594.5510022000003</v>
      </c>
      <c r="F69">
        <f t="shared" si="26"/>
        <v>63.59760279999999</v>
      </c>
      <c r="G69">
        <f t="shared" si="27"/>
        <v>-334.71588819999999</v>
      </c>
      <c r="H69">
        <f t="shared" si="28"/>
        <v>-533.2636829999999</v>
      </c>
      <c r="I69">
        <f t="shared" si="29"/>
        <v>-213.3416666</v>
      </c>
      <c r="J69">
        <f t="shared" si="30"/>
        <v>99.391156199999998</v>
      </c>
      <c r="K69">
        <f t="shared" si="31"/>
        <v>-124.63757319999999</v>
      </c>
      <c r="L69">
        <f t="shared" si="32"/>
        <v>-20.178654400000003</v>
      </c>
      <c r="M69">
        <f t="shared" si="33"/>
        <v>161.91140899999999</v>
      </c>
      <c r="N69">
        <f t="shared" si="34"/>
        <v>-36.84294520000001</v>
      </c>
      <c r="O69">
        <f t="shared" si="35"/>
        <v>-83.451353600000004</v>
      </c>
      <c r="P69">
        <f t="shared" si="36"/>
        <v>-36.09384</v>
      </c>
      <c r="Q69">
        <f t="shared" si="37"/>
        <v>-16.520380400000001</v>
      </c>
      <c r="R69">
        <f t="shared" si="38"/>
        <v>-16.943571799999997</v>
      </c>
      <c r="S69">
        <f t="shared" si="39"/>
        <v>39.306842400000001</v>
      </c>
      <c r="T69">
        <f t="shared" si="40"/>
        <v>17.204810399999996</v>
      </c>
      <c r="U69">
        <f t="shared" si="41"/>
        <v>1.7657440000000004</v>
      </c>
      <c r="V69">
        <f t="shared" si="42"/>
        <v>15.4838244</v>
      </c>
      <c r="W69">
        <f t="shared" si="43"/>
        <v>19.1647596</v>
      </c>
      <c r="X69">
        <f t="shared" si="44"/>
        <v>0.85307099999999969</v>
      </c>
      <c r="Y69">
        <f t="shared" si="45"/>
        <v>-1.9341321999999999</v>
      </c>
    </row>
    <row r="70" spans="5:25" x14ac:dyDescent="0.25">
      <c r="E70">
        <f t="shared" si="46"/>
        <v>3289.2572543333335</v>
      </c>
      <c r="F70">
        <f t="shared" si="26"/>
        <v>138.59488333333334</v>
      </c>
      <c r="G70">
        <f t="shared" si="27"/>
        <v>-278.51058466666672</v>
      </c>
      <c r="H70">
        <f t="shared" si="28"/>
        <v>-667.68777899999998</v>
      </c>
      <c r="I70">
        <f t="shared" si="29"/>
        <v>-16.941903666666665</v>
      </c>
      <c r="J70">
        <f t="shared" si="30"/>
        <v>-57.750092333333335</v>
      </c>
      <c r="K70">
        <f t="shared" si="31"/>
        <v>-77.190219666666664</v>
      </c>
      <c r="L70">
        <f t="shared" si="32"/>
        <v>149.93702199999998</v>
      </c>
      <c r="M70">
        <f t="shared" si="33"/>
        <v>87.812701666666669</v>
      </c>
      <c r="N70">
        <f t="shared" si="34"/>
        <v>-42.753392999999996</v>
      </c>
      <c r="O70">
        <f t="shared" si="35"/>
        <v>-70.464537666666672</v>
      </c>
      <c r="P70">
        <f t="shared" si="36"/>
        <v>40.575807333333337</v>
      </c>
      <c r="Q70">
        <f t="shared" si="37"/>
        <v>-8.0231063333333346</v>
      </c>
      <c r="R70">
        <f t="shared" si="38"/>
        <v>14.093279333333333</v>
      </c>
      <c r="S70">
        <f t="shared" si="39"/>
        <v>-320.64231900000004</v>
      </c>
      <c r="T70">
        <f t="shared" si="40"/>
        <v>-20.483442</v>
      </c>
      <c r="U70">
        <f t="shared" si="41"/>
        <v>56.053722333333333</v>
      </c>
      <c r="V70">
        <f t="shared" si="42"/>
        <v>-20.103930999999999</v>
      </c>
      <c r="W70">
        <f t="shared" si="43"/>
        <v>16.083926000000002</v>
      </c>
      <c r="X70">
        <f t="shared" si="44"/>
        <v>-6.59E-2</v>
      </c>
      <c r="Y70">
        <f t="shared" si="45"/>
        <v>-0.65995566666666672</v>
      </c>
    </row>
    <row r="71" spans="5:25" x14ac:dyDescent="0.25">
      <c r="E71">
        <f t="shared" si="46"/>
        <v>3087.8031441999997</v>
      </c>
      <c r="F71">
        <f t="shared" si="26"/>
        <v>-48.003958000000004</v>
      </c>
      <c r="G71">
        <f t="shared" si="27"/>
        <v>-555.48959919999993</v>
      </c>
      <c r="H71">
        <f t="shared" si="28"/>
        <v>-697.5586462</v>
      </c>
      <c r="I71">
        <f t="shared" si="29"/>
        <v>140.92501519999999</v>
      </c>
      <c r="J71">
        <f t="shared" si="30"/>
        <v>-129.09891439999998</v>
      </c>
      <c r="K71">
        <f t="shared" si="31"/>
        <v>28.209850800000005</v>
      </c>
      <c r="L71">
        <f t="shared" si="32"/>
        <v>153.78746500000003</v>
      </c>
      <c r="M71">
        <f t="shared" si="33"/>
        <v>-48.305705400000001</v>
      </c>
      <c r="N71">
        <f t="shared" si="34"/>
        <v>-72.062705399999999</v>
      </c>
      <c r="O71">
        <f t="shared" si="35"/>
        <v>11.048544399999999</v>
      </c>
      <c r="P71">
        <f t="shared" si="36"/>
        <v>19.900161200000003</v>
      </c>
      <c r="Q71">
        <f t="shared" si="37"/>
        <v>-10.8116518</v>
      </c>
      <c r="R71">
        <f t="shared" si="38"/>
        <v>-1.088827</v>
      </c>
      <c r="S71">
        <f t="shared" si="39"/>
        <v>-5.0205261999999991</v>
      </c>
      <c r="T71">
        <f t="shared" si="40"/>
        <v>10.54879</v>
      </c>
      <c r="U71">
        <f t="shared" si="41"/>
        <v>-12.470247799999999</v>
      </c>
      <c r="V71">
        <f t="shared" si="42"/>
        <v>-11.0968622</v>
      </c>
      <c r="W71">
        <f t="shared" si="43"/>
        <v>10.7925776</v>
      </c>
      <c r="X71">
        <f t="shared" si="44"/>
        <v>1.3072404</v>
      </c>
      <c r="Y71">
        <f t="shared" si="45"/>
        <v>-0.98120700000000005</v>
      </c>
    </row>
    <row r="72" spans="5:25" x14ac:dyDescent="0.25">
      <c r="E72">
        <f t="shared" si="46"/>
        <v>3202.6965996666663</v>
      </c>
      <c r="F72">
        <f t="shared" si="26"/>
        <v>-1131.4157830000001</v>
      </c>
      <c r="G72">
        <f t="shared" si="27"/>
        <v>-489.86600766666669</v>
      </c>
      <c r="H72">
        <f t="shared" si="28"/>
        <v>-315.24528500000002</v>
      </c>
      <c r="I72">
        <f t="shared" si="29"/>
        <v>-282.71002666666669</v>
      </c>
      <c r="J72">
        <f t="shared" si="30"/>
        <v>-62.785887333333335</v>
      </c>
      <c r="K72">
        <f t="shared" si="31"/>
        <v>-144.12805966666667</v>
      </c>
      <c r="L72">
        <f t="shared" si="32"/>
        <v>234.62896866666665</v>
      </c>
      <c r="M72">
        <f t="shared" si="33"/>
        <v>-45.192228999999998</v>
      </c>
      <c r="N72">
        <f t="shared" si="34"/>
        <v>-7.480598333333333</v>
      </c>
      <c r="O72">
        <f t="shared" si="35"/>
        <v>-42.787388</v>
      </c>
      <c r="P72">
        <f t="shared" si="36"/>
        <v>4.0099343333333293</v>
      </c>
      <c r="Q72">
        <f t="shared" si="37"/>
        <v>-10.851559999999999</v>
      </c>
      <c r="R72">
        <f t="shared" si="38"/>
        <v>-15.603518000000001</v>
      </c>
      <c r="S72">
        <f t="shared" si="39"/>
        <v>-6.6776460000000002</v>
      </c>
      <c r="T72">
        <f t="shared" si="40"/>
        <v>9.465424333333333</v>
      </c>
      <c r="U72">
        <f t="shared" si="41"/>
        <v>-9.5272336666666675</v>
      </c>
      <c r="V72">
        <f t="shared" si="42"/>
        <v>13.592827666666665</v>
      </c>
      <c r="W72">
        <f t="shared" si="43"/>
        <v>5.5103973333333336</v>
      </c>
      <c r="X72">
        <f t="shared" si="44"/>
        <v>1.3924480000000001</v>
      </c>
      <c r="Y72">
        <f t="shared" si="45"/>
        <v>-2.1497133333333331</v>
      </c>
    </row>
    <row r="73" spans="5:25" x14ac:dyDescent="0.25">
      <c r="E73">
        <f t="shared" si="46"/>
        <v>2829.1117819999999</v>
      </c>
      <c r="F73">
        <f t="shared" si="26"/>
        <v>-1060.8394430000001</v>
      </c>
      <c r="G73">
        <f t="shared" si="27"/>
        <v>58.252004999999997</v>
      </c>
      <c r="H73">
        <f t="shared" si="28"/>
        <v>-406.49555299999997</v>
      </c>
      <c r="I73">
        <f t="shared" si="29"/>
        <v>53.410043000000002</v>
      </c>
      <c r="J73">
        <f t="shared" si="30"/>
        <v>486.42714999999998</v>
      </c>
      <c r="K73">
        <f t="shared" si="31"/>
        <v>-91.497513999999995</v>
      </c>
      <c r="L73">
        <f t="shared" si="32"/>
        <v>-102.731995</v>
      </c>
      <c r="M73">
        <f t="shared" si="33"/>
        <v>-20.995832</v>
      </c>
      <c r="N73">
        <f t="shared" si="34"/>
        <v>-5.9272650000000002</v>
      </c>
      <c r="O73">
        <f t="shared" si="35"/>
        <v>-17.009278999999999</v>
      </c>
      <c r="P73">
        <f t="shared" si="36"/>
        <v>-91.107221999999993</v>
      </c>
      <c r="Q73">
        <f t="shared" si="37"/>
        <v>50.778168000000001</v>
      </c>
      <c r="R73">
        <f t="shared" si="38"/>
        <v>-11.291952999999999</v>
      </c>
      <c r="S73">
        <f t="shared" si="39"/>
        <v>-0.13427900000000001</v>
      </c>
      <c r="T73">
        <f t="shared" si="40"/>
        <v>20.656167</v>
      </c>
      <c r="U73">
        <f t="shared" si="41"/>
        <v>-5.8476949999999999</v>
      </c>
      <c r="V73">
        <f t="shared" si="42"/>
        <v>23.557153</v>
      </c>
      <c r="W73">
        <f t="shared" si="43"/>
        <v>-29.693843999999999</v>
      </c>
      <c r="X73">
        <f t="shared" si="44"/>
        <v>-0.95006500000000005</v>
      </c>
      <c r="Y73">
        <f t="shared" si="45"/>
        <v>-0.57404299999999997</v>
      </c>
    </row>
    <row r="74" spans="5:25" x14ac:dyDescent="0.25">
      <c r="E74">
        <f t="shared" si="46"/>
        <v>2521.2173765924999</v>
      </c>
      <c r="F74">
        <f t="shared" si="26"/>
        <v>-983.01051474999997</v>
      </c>
      <c r="G74">
        <f t="shared" si="27"/>
        <v>617.30049674999998</v>
      </c>
      <c r="H74">
        <f t="shared" si="28"/>
        <v>-534.50147425</v>
      </c>
      <c r="I74">
        <f t="shared" si="29"/>
        <v>117.34203649999999</v>
      </c>
      <c r="J74">
        <f t="shared" si="30"/>
        <v>129.31255074999999</v>
      </c>
      <c r="K74">
        <f t="shared" si="31"/>
        <v>-254.9923015</v>
      </c>
      <c r="L74">
        <f t="shared" si="32"/>
        <v>3.6628710000000009</v>
      </c>
      <c r="M74">
        <f t="shared" si="33"/>
        <v>-9.9549965</v>
      </c>
      <c r="N74">
        <f t="shared" si="34"/>
        <v>-19.87680125</v>
      </c>
      <c r="O74">
        <f t="shared" si="35"/>
        <v>-19.403401249999998</v>
      </c>
      <c r="P74">
        <f t="shared" si="36"/>
        <v>-33.020170499999999</v>
      </c>
      <c r="Q74">
        <f t="shared" si="37"/>
        <v>46.410280749999998</v>
      </c>
      <c r="R74">
        <f t="shared" si="38"/>
        <v>-14.5686155</v>
      </c>
      <c r="S74">
        <f t="shared" si="39"/>
        <v>9.5319660000000006</v>
      </c>
      <c r="T74">
        <f t="shared" si="40"/>
        <v>8.9779487499999995</v>
      </c>
      <c r="U74">
        <f t="shared" si="41"/>
        <v>0.68352225</v>
      </c>
      <c r="V74">
        <f t="shared" si="42"/>
        <v>-4.6022334999999996</v>
      </c>
      <c r="W74">
        <f t="shared" si="43"/>
        <v>-14.36301175</v>
      </c>
      <c r="X74">
        <f t="shared" si="44"/>
        <v>-1.6552324999999999</v>
      </c>
      <c r="Y74">
        <f t="shared" si="45"/>
        <v>-1.8950257500000001</v>
      </c>
    </row>
    <row r="75" spans="5:25" x14ac:dyDescent="0.25">
      <c r="E75">
        <f t="shared" si="46"/>
        <v>2618.9364513999999</v>
      </c>
      <c r="F75">
        <f t="shared" si="26"/>
        <v>-835.36806039999988</v>
      </c>
      <c r="G75">
        <f t="shared" si="27"/>
        <v>516.35169120000012</v>
      </c>
      <c r="H75">
        <f t="shared" si="28"/>
        <v>-492.45147319999995</v>
      </c>
      <c r="I75">
        <f t="shared" si="29"/>
        <v>13.750739999999999</v>
      </c>
      <c r="J75">
        <f t="shared" si="30"/>
        <v>-1.6440332000000015</v>
      </c>
      <c r="K75">
        <f t="shared" si="31"/>
        <v>-2.1209210000000014</v>
      </c>
      <c r="L75">
        <f t="shared" si="32"/>
        <v>-20.7409064</v>
      </c>
      <c r="M75">
        <f t="shared" si="33"/>
        <v>-9.4336889999999975</v>
      </c>
      <c r="N75">
        <f t="shared" si="34"/>
        <v>-22.3967426</v>
      </c>
      <c r="O75">
        <f t="shared" si="35"/>
        <v>-21.972922000000001</v>
      </c>
      <c r="P75">
        <f t="shared" si="36"/>
        <v>-82.904891800000001</v>
      </c>
      <c r="Q75">
        <f t="shared" si="37"/>
        <v>-227.54076119999999</v>
      </c>
      <c r="R75">
        <f t="shared" si="38"/>
        <v>85.34640859999999</v>
      </c>
      <c r="S75">
        <f t="shared" si="39"/>
        <v>9.8508766000000012</v>
      </c>
      <c r="T75">
        <f t="shared" si="40"/>
        <v>-9.2851868000000017</v>
      </c>
      <c r="U75">
        <f t="shared" si="41"/>
        <v>0.51934279999999988</v>
      </c>
      <c r="V75">
        <f t="shared" si="42"/>
        <v>-49.3180342</v>
      </c>
      <c r="W75">
        <f t="shared" si="43"/>
        <v>-42.883579000000005</v>
      </c>
      <c r="X75">
        <f t="shared" si="44"/>
        <v>1.511158</v>
      </c>
      <c r="Y75">
        <f t="shared" si="45"/>
        <v>-2.7205582000000001</v>
      </c>
    </row>
    <row r="76" spans="5:25" x14ac:dyDescent="0.25">
      <c r="E76">
        <f t="shared" si="46"/>
        <v>2549.5706165000001</v>
      </c>
      <c r="F76">
        <f t="shared" si="26"/>
        <v>-534.59751600000004</v>
      </c>
      <c r="G76">
        <f t="shared" si="27"/>
        <v>293.053584</v>
      </c>
      <c r="H76">
        <f t="shared" si="28"/>
        <v>-340.03346299999998</v>
      </c>
      <c r="I76">
        <f t="shared" si="29"/>
        <v>27.345304499999997</v>
      </c>
      <c r="J76">
        <f t="shared" si="30"/>
        <v>-16.189131500000002</v>
      </c>
      <c r="K76">
        <f t="shared" si="31"/>
        <v>83.192827499999993</v>
      </c>
      <c r="L76">
        <f t="shared" si="32"/>
        <v>-27.598193999999999</v>
      </c>
      <c r="M76">
        <f t="shared" si="33"/>
        <v>-1.132349</v>
      </c>
      <c r="N76">
        <f t="shared" si="34"/>
        <v>-11.532672999999999</v>
      </c>
      <c r="O76">
        <f t="shared" si="35"/>
        <v>-11.585528500000001</v>
      </c>
      <c r="P76">
        <f t="shared" si="36"/>
        <v>-48.441317999999995</v>
      </c>
      <c r="Q76">
        <f t="shared" si="37"/>
        <v>-162.0722475</v>
      </c>
      <c r="R76">
        <f t="shared" si="38"/>
        <v>9.7638065000000012</v>
      </c>
      <c r="S76">
        <f t="shared" si="39"/>
        <v>2.9219514999999996</v>
      </c>
      <c r="T76">
        <f t="shared" si="40"/>
        <v>-4.0328210000000002</v>
      </c>
      <c r="U76">
        <f t="shared" si="41"/>
        <v>7.0549999999999996E-4</v>
      </c>
      <c r="V76">
        <f t="shared" si="42"/>
        <v>164.30263350000001</v>
      </c>
      <c r="W76">
        <f t="shared" si="43"/>
        <v>161.89514449999999</v>
      </c>
      <c r="X76">
        <f t="shared" si="44"/>
        <v>6.5195649999999992</v>
      </c>
      <c r="Y76">
        <f t="shared" si="45"/>
        <v>-1.9003554999999999</v>
      </c>
    </row>
    <row r="77" spans="5:25" x14ac:dyDescent="0.25">
      <c r="E77">
        <f t="shared" si="46"/>
        <v>2481.5375235714287</v>
      </c>
      <c r="F77">
        <f t="shared" si="26"/>
        <v>-701.92224228571445</v>
      </c>
      <c r="G77">
        <f t="shared" si="27"/>
        <v>510.65844714285714</v>
      </c>
      <c r="H77">
        <f t="shared" si="28"/>
        <v>-460.57476342857154</v>
      </c>
      <c r="I77">
        <f t="shared" si="29"/>
        <v>-102.75285157142856</v>
      </c>
      <c r="J77">
        <f t="shared" si="30"/>
        <v>-108.77552128571428</v>
      </c>
      <c r="K77">
        <f t="shared" si="31"/>
        <v>404.18285114285709</v>
      </c>
      <c r="L77">
        <f t="shared" si="32"/>
        <v>-100.52695300000002</v>
      </c>
      <c r="M77">
        <f t="shared" si="33"/>
        <v>-4.9271331428571434</v>
      </c>
      <c r="N77">
        <f t="shared" si="34"/>
        <v>-9.2128518571428568</v>
      </c>
      <c r="O77">
        <f t="shared" si="35"/>
        <v>12.560694142857143</v>
      </c>
      <c r="P77">
        <f t="shared" si="36"/>
        <v>-1.126427857142857</v>
      </c>
      <c r="Q77">
        <f t="shared" si="37"/>
        <v>19.345128142857142</v>
      </c>
      <c r="R77">
        <f t="shared" si="38"/>
        <v>-96.034099857142877</v>
      </c>
      <c r="S77">
        <f t="shared" si="39"/>
        <v>-3.8078655714285712</v>
      </c>
      <c r="T77">
        <f t="shared" si="40"/>
        <v>2.5746234285714285</v>
      </c>
      <c r="U77">
        <f t="shared" si="41"/>
        <v>-0.33529157142857136</v>
      </c>
      <c r="V77">
        <f t="shared" si="42"/>
        <v>-26.734897714285719</v>
      </c>
      <c r="W77">
        <f t="shared" si="43"/>
        <v>-31.020350571428573</v>
      </c>
      <c r="X77">
        <f t="shared" si="44"/>
        <v>5.7673285714285726E-2</v>
      </c>
      <c r="Y77">
        <f t="shared" si="45"/>
        <v>-1.4430601428571428</v>
      </c>
    </row>
    <row r="78" spans="5:25" x14ac:dyDescent="0.25">
      <c r="E78">
        <f>E63</f>
        <v>2448.0719136666667</v>
      </c>
      <c r="F78">
        <f t="shared" si="26"/>
        <v>-456.52340866666668</v>
      </c>
      <c r="G78">
        <f t="shared" si="27"/>
        <v>295.28508999999997</v>
      </c>
      <c r="H78">
        <f t="shared" si="28"/>
        <v>-317.65083499999997</v>
      </c>
      <c r="I78">
        <f t="shared" si="29"/>
        <v>-43.641733333333342</v>
      </c>
      <c r="J78">
        <f t="shared" si="30"/>
        <v>-94.038735333333321</v>
      </c>
      <c r="K78">
        <f t="shared" si="31"/>
        <v>317.06519400000002</v>
      </c>
      <c r="L78">
        <f t="shared" si="32"/>
        <v>-84.430526333333333</v>
      </c>
      <c r="M78">
        <f t="shared" si="33"/>
        <v>-14.867986333333334</v>
      </c>
      <c r="N78">
        <f t="shared" si="34"/>
        <v>-17.610924000000001</v>
      </c>
      <c r="O78">
        <f t="shared" si="35"/>
        <v>34.04497933333333</v>
      </c>
      <c r="P78">
        <f t="shared" si="36"/>
        <v>33.228093666666666</v>
      </c>
      <c r="Q78">
        <f t="shared" si="37"/>
        <v>223.72229400000001</v>
      </c>
      <c r="R78">
        <f t="shared" si="38"/>
        <v>381.40022100000004</v>
      </c>
      <c r="S78">
        <f t="shared" si="39"/>
        <v>4.9894396666666667</v>
      </c>
      <c r="T78">
        <f t="shared" si="40"/>
        <v>-19.028147000000001</v>
      </c>
      <c r="U78">
        <f t="shared" si="41"/>
        <v>-14.309370999999999</v>
      </c>
      <c r="V78">
        <f t="shared" si="42"/>
        <v>31.591021333333334</v>
      </c>
      <c r="W78">
        <f t="shared" si="43"/>
        <v>30.891282333333333</v>
      </c>
      <c r="X78">
        <f t="shared" si="44"/>
        <v>-0.11905633333333332</v>
      </c>
      <c r="Y78">
        <f t="shared" si="45"/>
        <v>13.630994333333334</v>
      </c>
    </row>
    <row r="80" spans="5:25" x14ac:dyDescent="0.25">
      <c r="E80" s="1" t="str">
        <f>F50</f>
        <v>b1median</v>
      </c>
      <c r="F80" s="1" t="str">
        <f>K50</f>
        <v>b2median</v>
      </c>
      <c r="G80" s="1" t="str">
        <f>P50</f>
        <v>b3median</v>
      </c>
      <c r="H80" s="1" t="str">
        <f>U50</f>
        <v>b4median</v>
      </c>
      <c r="I80" s="1" t="str">
        <f>Z50</f>
        <v>b5median</v>
      </c>
      <c r="J80" s="1" t="str">
        <f>AE50</f>
        <v>b6median</v>
      </c>
      <c r="K80" s="1" t="str">
        <f>AJ50</f>
        <v>b7median</v>
      </c>
      <c r="L80" s="1" t="str">
        <f>AO50</f>
        <v>b8median</v>
      </c>
      <c r="M80" s="1" t="str">
        <f>AT50</f>
        <v>b9median</v>
      </c>
      <c r="N80" s="1" t="str">
        <f>AY50</f>
        <v>b10median</v>
      </c>
      <c r="O80" s="1" t="str">
        <f>BD50</f>
        <v>b11median</v>
      </c>
      <c r="P80" s="1" t="str">
        <f>BI50</f>
        <v>b12median</v>
      </c>
      <c r="Q80" s="1" t="str">
        <f>BN50</f>
        <v>b13median</v>
      </c>
      <c r="R80" s="1" t="str">
        <f>BS50</f>
        <v>b14median</v>
      </c>
      <c r="S80" s="1" t="str">
        <f>BX50</f>
        <v>b15median</v>
      </c>
      <c r="T80" s="1" t="str">
        <f>CC50</f>
        <v>b16median</v>
      </c>
      <c r="U80" s="1" t="str">
        <f>CH50</f>
        <v>b17median</v>
      </c>
      <c r="V80" s="1" t="str">
        <f>CM50</f>
        <v>b18median</v>
      </c>
      <c r="W80" s="1" t="str">
        <f>CR50</f>
        <v>b19median</v>
      </c>
      <c r="X80" s="1" t="str">
        <f>CW50</f>
        <v>b20median</v>
      </c>
      <c r="Y80" s="1" t="str">
        <f>DB50</f>
        <v>b21median</v>
      </c>
    </row>
    <row r="81" spans="5:25" x14ac:dyDescent="0.25">
      <c r="E81">
        <f t="shared" ref="E81:E93" si="47">F51</f>
        <v>3248.1036377499995</v>
      </c>
      <c r="F81">
        <f t="shared" ref="F81:F93" si="48">K51</f>
        <v>355.80059825000001</v>
      </c>
      <c r="G81">
        <f t="shared" ref="G81:G93" si="49">P51</f>
        <v>312.0040095</v>
      </c>
      <c r="H81">
        <f t="shared" ref="H81:H93" si="50">U51</f>
        <v>283.60598375000001</v>
      </c>
      <c r="I81">
        <f t="shared" ref="I81:I93" si="51">Z51</f>
        <v>-98.135498999999996</v>
      </c>
      <c r="J81">
        <f t="shared" ref="J81:J93" si="52">AE51</f>
        <v>105.902935</v>
      </c>
      <c r="K81">
        <f t="shared" ref="K81:K93" si="53">AJ51</f>
        <v>24.968785500000003</v>
      </c>
      <c r="L81">
        <f t="shared" ref="L81:L93" si="54">AO51</f>
        <v>14.801820749999997</v>
      </c>
      <c r="M81">
        <f t="shared" ref="M81:M93" si="55">AT51</f>
        <v>-208.638443</v>
      </c>
      <c r="N81">
        <f t="shared" ref="N81:N93" si="56">AY51</f>
        <v>-181.02715925000001</v>
      </c>
      <c r="O81">
        <f t="shared" ref="O81:O93" si="57">BD51</f>
        <v>-197.55690949999996</v>
      </c>
      <c r="P81">
        <f t="shared" ref="P81:P93" si="58">BI51</f>
        <v>-27.129769249999999</v>
      </c>
      <c r="Q81">
        <f t="shared" ref="Q81:Q93" si="59">BN51</f>
        <v>20.592399</v>
      </c>
      <c r="R81">
        <f t="shared" ref="R81:R93" si="60">BS51</f>
        <v>-1.7832302500000003</v>
      </c>
      <c r="S81">
        <f t="shared" ref="S81:S93" si="61">BX51</f>
        <v>-14.530743999999999</v>
      </c>
      <c r="T81">
        <f t="shared" ref="T81:T93" si="62">CC51</f>
        <v>132.89456175000001</v>
      </c>
      <c r="U81">
        <f t="shared" ref="U81:U93" si="63">CH51</f>
        <v>-31.603149750000004</v>
      </c>
      <c r="V81">
        <f t="shared" ref="V81:V93" si="64">CM51</f>
        <v>-2.7863127500000004</v>
      </c>
      <c r="W81">
        <f t="shared" ref="W81:W93" si="65">CR51</f>
        <v>6.6193237499999995</v>
      </c>
      <c r="X81">
        <f t="shared" ref="X81:X93" si="66">CW51</f>
        <v>0.41840500000000008</v>
      </c>
      <c r="Y81">
        <f t="shared" ref="Y81:Y93" si="67">DB51</f>
        <v>-1.33933525</v>
      </c>
    </row>
    <row r="82" spans="5:25" x14ac:dyDescent="0.25">
      <c r="E82">
        <f t="shared" si="47"/>
        <v>3568.807495</v>
      </c>
      <c r="F82">
        <f t="shared" si="48"/>
        <v>416.70787050000001</v>
      </c>
      <c r="G82">
        <f t="shared" si="49"/>
        <v>273.283432</v>
      </c>
      <c r="H82">
        <f t="shared" si="50"/>
        <v>-239.50424199999998</v>
      </c>
      <c r="I82">
        <f t="shared" si="51"/>
        <v>-102.7109415</v>
      </c>
      <c r="J82">
        <f t="shared" si="52"/>
        <v>111.86319</v>
      </c>
      <c r="K82">
        <f t="shared" si="53"/>
        <v>-103.62084</v>
      </c>
      <c r="L82">
        <f t="shared" si="54"/>
        <v>-251.8922345</v>
      </c>
      <c r="M82">
        <f t="shared" si="55"/>
        <v>-206.3113175</v>
      </c>
      <c r="N82">
        <f t="shared" si="56"/>
        <v>-50.874900999999994</v>
      </c>
      <c r="O82">
        <f t="shared" si="57"/>
        <v>-78.720438000000001</v>
      </c>
      <c r="P82">
        <f t="shared" si="58"/>
        <v>-2.0140220000000002</v>
      </c>
      <c r="Q82">
        <f t="shared" si="59"/>
        <v>37.8643705</v>
      </c>
      <c r="R82">
        <f t="shared" si="60"/>
        <v>52.3650655</v>
      </c>
      <c r="S82">
        <f t="shared" si="61"/>
        <v>-28.466607</v>
      </c>
      <c r="T82">
        <f t="shared" si="62"/>
        <v>-195.42015050000001</v>
      </c>
      <c r="U82">
        <f t="shared" si="63"/>
        <v>2.4036439999999999</v>
      </c>
      <c r="V82">
        <f t="shared" si="64"/>
        <v>5.9027165000000004</v>
      </c>
      <c r="W82">
        <f t="shared" si="65"/>
        <v>12.2359405</v>
      </c>
      <c r="X82">
        <f t="shared" si="66"/>
        <v>-1.2611695000000001</v>
      </c>
      <c r="Y82">
        <f t="shared" si="67"/>
        <v>1.244691</v>
      </c>
    </row>
    <row r="83" spans="5:25" x14ac:dyDescent="0.25">
      <c r="E83">
        <f t="shared" si="47"/>
        <v>3537.3713379999995</v>
      </c>
      <c r="F83">
        <f t="shared" si="48"/>
        <v>268.8763173333333</v>
      </c>
      <c r="G83">
        <f t="shared" si="49"/>
        <v>-112.5479606666667</v>
      </c>
      <c r="H83">
        <f t="shared" si="50"/>
        <v>-392.91095999999999</v>
      </c>
      <c r="I83">
        <f t="shared" si="51"/>
        <v>-161.24879433333334</v>
      </c>
      <c r="J83">
        <f t="shared" si="52"/>
        <v>173.22590366666668</v>
      </c>
      <c r="K83">
        <f t="shared" si="53"/>
        <v>-228.09196733333337</v>
      </c>
      <c r="L83">
        <f t="shared" si="54"/>
        <v>-78.667979333333335</v>
      </c>
      <c r="M83">
        <f t="shared" si="55"/>
        <v>-126.58161933333334</v>
      </c>
      <c r="N83">
        <f t="shared" si="56"/>
        <v>11.200298333333331</v>
      </c>
      <c r="O83">
        <f t="shared" si="57"/>
        <v>150.37618000000001</v>
      </c>
      <c r="P83">
        <f t="shared" si="58"/>
        <v>-10.732244333333332</v>
      </c>
      <c r="Q83">
        <f t="shared" si="59"/>
        <v>-63.044601</v>
      </c>
      <c r="R83">
        <f t="shared" si="60"/>
        <v>-62.149701666666658</v>
      </c>
      <c r="S83">
        <f t="shared" si="61"/>
        <v>-5.0006093333333332</v>
      </c>
      <c r="T83">
        <f t="shared" si="62"/>
        <v>90.238126000000008</v>
      </c>
      <c r="U83">
        <f t="shared" si="63"/>
        <v>42.321041999999998</v>
      </c>
      <c r="V83">
        <f t="shared" si="64"/>
        <v>29.417945666666668</v>
      </c>
      <c r="W83">
        <f t="shared" si="65"/>
        <v>29.114527999999996</v>
      </c>
      <c r="X83">
        <f t="shared" si="66"/>
        <v>-0.628467</v>
      </c>
      <c r="Y83">
        <f t="shared" si="67"/>
        <v>-3.8804676666666666</v>
      </c>
    </row>
    <row r="84" spans="5:25" x14ac:dyDescent="0.25">
      <c r="E84">
        <f t="shared" si="47"/>
        <v>3580.5678710000002</v>
      </c>
      <c r="F84">
        <f t="shared" si="48"/>
        <v>57.259312400000013</v>
      </c>
      <c r="G84">
        <f t="shared" si="49"/>
        <v>-324.93004540000004</v>
      </c>
      <c r="H84">
        <f t="shared" si="50"/>
        <v>-499.83337399999999</v>
      </c>
      <c r="I84">
        <f t="shared" si="51"/>
        <v>-222.3402916</v>
      </c>
      <c r="J84">
        <f t="shared" si="52"/>
        <v>102.94635480000002</v>
      </c>
      <c r="K84">
        <f t="shared" si="53"/>
        <v>-113.58566379999999</v>
      </c>
      <c r="L84">
        <f t="shared" si="54"/>
        <v>-10.584759399999999</v>
      </c>
      <c r="M84">
        <f t="shared" si="55"/>
        <v>160.66527719999999</v>
      </c>
      <c r="N84">
        <f t="shared" si="56"/>
        <v>-26.876463600000001</v>
      </c>
      <c r="O84">
        <f t="shared" si="57"/>
        <v>-87.83544839999999</v>
      </c>
      <c r="P84">
        <f t="shared" si="58"/>
        <v>-36.6029342</v>
      </c>
      <c r="Q84">
        <f t="shared" si="59"/>
        <v>-14.930919600000001</v>
      </c>
      <c r="R84">
        <f t="shared" si="60"/>
        <v>-15.626934</v>
      </c>
      <c r="S84">
        <f t="shared" si="61"/>
        <v>38.164615600000005</v>
      </c>
      <c r="T84">
        <f t="shared" si="62"/>
        <v>15.003188</v>
      </c>
      <c r="U84">
        <f t="shared" si="63"/>
        <v>-5.0164078000000014</v>
      </c>
      <c r="V84">
        <f t="shared" si="64"/>
        <v>15.921344800000004</v>
      </c>
      <c r="W84">
        <f t="shared" si="65"/>
        <v>18.165333400000002</v>
      </c>
      <c r="X84">
        <f t="shared" si="66"/>
        <v>0.87961500000000004</v>
      </c>
      <c r="Y84">
        <f t="shared" si="67"/>
        <v>-1.8059742000000001</v>
      </c>
    </row>
    <row r="85" spans="5:25" x14ac:dyDescent="0.25">
      <c r="E85">
        <f t="shared" si="47"/>
        <v>3374.1759436666666</v>
      </c>
      <c r="F85">
        <f t="shared" si="48"/>
        <v>160.38690699999998</v>
      </c>
      <c r="G85">
        <f t="shared" si="49"/>
        <v>-275.24520100000001</v>
      </c>
      <c r="H85">
        <f t="shared" si="50"/>
        <v>-703.12530533333336</v>
      </c>
      <c r="I85">
        <f t="shared" si="51"/>
        <v>-13.525226333333331</v>
      </c>
      <c r="J85">
        <f t="shared" si="52"/>
        <v>-92.175950333333333</v>
      </c>
      <c r="K85">
        <f t="shared" si="53"/>
        <v>-92.329696666666678</v>
      </c>
      <c r="L85">
        <f t="shared" si="54"/>
        <v>137.90951033333332</v>
      </c>
      <c r="M85">
        <f t="shared" si="55"/>
        <v>94.452524999999994</v>
      </c>
      <c r="N85">
        <f t="shared" si="56"/>
        <v>-50.635789333333328</v>
      </c>
      <c r="O85">
        <f t="shared" si="57"/>
        <v>-69.981437333333332</v>
      </c>
      <c r="P85">
        <f t="shared" si="58"/>
        <v>46.634170000000005</v>
      </c>
      <c r="Q85">
        <f t="shared" si="59"/>
        <v>-6.8569883333333337</v>
      </c>
      <c r="R85">
        <f t="shared" si="60"/>
        <v>14.204355666666666</v>
      </c>
      <c r="S85">
        <f t="shared" si="61"/>
        <v>-326.66969799999998</v>
      </c>
      <c r="T85">
        <f t="shared" si="62"/>
        <v>-21.815605000000001</v>
      </c>
      <c r="U85">
        <f t="shared" si="63"/>
        <v>57.465220000000009</v>
      </c>
      <c r="V85">
        <f t="shared" si="64"/>
        <v>-21.164829999999998</v>
      </c>
      <c r="W85">
        <f t="shared" si="65"/>
        <v>18.729725333333334</v>
      </c>
      <c r="X85">
        <f t="shared" si="66"/>
        <v>-0.10960833333333332</v>
      </c>
      <c r="Y85">
        <f t="shared" si="67"/>
        <v>-0.68036399999999997</v>
      </c>
    </row>
    <row r="86" spans="5:25" x14ac:dyDescent="0.25">
      <c r="E86">
        <f t="shared" si="47"/>
        <v>3333.7497558000005</v>
      </c>
      <c r="F86">
        <f t="shared" si="48"/>
        <v>-29.290261800000003</v>
      </c>
      <c r="G86">
        <f t="shared" si="49"/>
        <v>-526.03779919999999</v>
      </c>
      <c r="H86">
        <f t="shared" si="50"/>
        <v>-751.16984879999995</v>
      </c>
      <c r="I86">
        <f t="shared" si="51"/>
        <v>163.11584859999999</v>
      </c>
      <c r="J86">
        <f t="shared" si="52"/>
        <v>-120.27504380000001</v>
      </c>
      <c r="K86">
        <f t="shared" si="53"/>
        <v>26.530856800000002</v>
      </c>
      <c r="L86">
        <f t="shared" si="54"/>
        <v>143.65255099999999</v>
      </c>
      <c r="M86">
        <f t="shared" si="55"/>
        <v>-51.144918000000004</v>
      </c>
      <c r="N86">
        <f t="shared" si="56"/>
        <v>-72.973316400000002</v>
      </c>
      <c r="O86">
        <f t="shared" si="57"/>
        <v>11.8119908</v>
      </c>
      <c r="P86">
        <f t="shared" si="58"/>
        <v>26.1195612</v>
      </c>
      <c r="Q86">
        <f t="shared" si="59"/>
        <v>-6.4289515999999995</v>
      </c>
      <c r="R86">
        <f t="shared" si="60"/>
        <v>-4.2575132</v>
      </c>
      <c r="S86">
        <f t="shared" si="61"/>
        <v>3.6489785999999995</v>
      </c>
      <c r="T86">
        <f t="shared" si="62"/>
        <v>10.628136999999999</v>
      </c>
      <c r="U86">
        <f t="shared" si="63"/>
        <v>-11.367729200000001</v>
      </c>
      <c r="V86">
        <f t="shared" si="64"/>
        <v>-10.045674</v>
      </c>
      <c r="W86">
        <f t="shared" si="65"/>
        <v>8.6165008000000007</v>
      </c>
      <c r="X86">
        <f t="shared" si="66"/>
        <v>1.109856</v>
      </c>
      <c r="Y86">
        <f t="shared" si="67"/>
        <v>-0.95550599999999997</v>
      </c>
    </row>
    <row r="87" spans="5:25" x14ac:dyDescent="0.25">
      <c r="E87">
        <f t="shared" si="47"/>
        <v>3272.8024903333335</v>
      </c>
      <c r="F87">
        <f t="shared" si="48"/>
        <v>-1139.6017863333334</v>
      </c>
      <c r="G87">
        <f t="shared" si="49"/>
        <v>-527.92066466666665</v>
      </c>
      <c r="H87">
        <f t="shared" si="50"/>
        <v>-332.8635506666667</v>
      </c>
      <c r="I87">
        <f t="shared" si="51"/>
        <v>-298.32458533333335</v>
      </c>
      <c r="J87">
        <f t="shared" si="52"/>
        <v>-56.502288666666665</v>
      </c>
      <c r="K87">
        <f t="shared" si="53"/>
        <v>-145.20721766666668</v>
      </c>
      <c r="L87">
        <f t="shared" si="54"/>
        <v>244.39009099999998</v>
      </c>
      <c r="M87">
        <f t="shared" si="55"/>
        <v>-44.681051333333329</v>
      </c>
      <c r="N87">
        <f t="shared" si="56"/>
        <v>-8.8928840000000005</v>
      </c>
      <c r="O87">
        <f t="shared" si="57"/>
        <v>-43.608024999999998</v>
      </c>
      <c r="P87">
        <f t="shared" si="58"/>
        <v>37.849818666666671</v>
      </c>
      <c r="Q87">
        <f t="shared" si="59"/>
        <v>-11.098533000000002</v>
      </c>
      <c r="R87">
        <f t="shared" si="60"/>
        <v>1.6767036666666666</v>
      </c>
      <c r="S87">
        <f t="shared" si="61"/>
        <v>-6.6017006666666669</v>
      </c>
      <c r="T87">
        <f t="shared" si="62"/>
        <v>8.4592833333333335</v>
      </c>
      <c r="U87">
        <f t="shared" si="63"/>
        <v>-10.302309666666666</v>
      </c>
      <c r="V87">
        <f t="shared" si="64"/>
        <v>11.312127666666669</v>
      </c>
      <c r="W87">
        <f t="shared" si="65"/>
        <v>3.4444756666666669</v>
      </c>
      <c r="X87">
        <f t="shared" si="66"/>
        <v>0.28157300000000002</v>
      </c>
      <c r="Y87">
        <f t="shared" si="67"/>
        <v>-1.5424383333333331</v>
      </c>
    </row>
    <row r="88" spans="5:25" x14ac:dyDescent="0.25">
      <c r="E88">
        <f t="shared" si="47"/>
        <v>2820.4721679999998</v>
      </c>
      <c r="F88">
        <f t="shared" si="48"/>
        <v>-1073.8039550000001</v>
      </c>
      <c r="G88">
        <f t="shared" si="49"/>
        <v>57.145302000000001</v>
      </c>
      <c r="H88">
        <f t="shared" si="50"/>
        <v>-410.577271</v>
      </c>
      <c r="I88">
        <f t="shared" si="51"/>
        <v>50.321052999999999</v>
      </c>
      <c r="J88">
        <f t="shared" si="52"/>
        <v>485.569458</v>
      </c>
      <c r="K88">
        <f t="shared" si="53"/>
        <v>-102.692154</v>
      </c>
      <c r="L88">
        <f t="shared" si="54"/>
        <v>-100.259033</v>
      </c>
      <c r="M88">
        <f t="shared" si="55"/>
        <v>-23.172049999999999</v>
      </c>
      <c r="N88">
        <f t="shared" si="56"/>
        <v>-6.0480520000000002</v>
      </c>
      <c r="O88">
        <f t="shared" si="57"/>
        <v>-16.980881</v>
      </c>
      <c r="P88">
        <f t="shared" si="58"/>
        <v>-91.094345000000004</v>
      </c>
      <c r="Q88">
        <f t="shared" si="59"/>
        <v>46.876038000000001</v>
      </c>
      <c r="R88">
        <f t="shared" si="60"/>
        <v>-9.0084210000000002</v>
      </c>
      <c r="S88">
        <f t="shared" si="61"/>
        <v>-0.213118</v>
      </c>
      <c r="T88">
        <f t="shared" si="62"/>
        <v>20.672304</v>
      </c>
      <c r="U88">
        <f t="shared" si="63"/>
        <v>-5.77759</v>
      </c>
      <c r="V88">
        <f t="shared" si="64"/>
        <v>23.128689000000001</v>
      </c>
      <c r="W88">
        <f t="shared" si="65"/>
        <v>-28.699646000000001</v>
      </c>
      <c r="X88">
        <f t="shared" si="66"/>
        <v>-0.96586499999999997</v>
      </c>
      <c r="Y88">
        <f t="shared" si="67"/>
        <v>-0.58896199999999999</v>
      </c>
    </row>
    <row r="89" spans="5:25" x14ac:dyDescent="0.25">
      <c r="E89">
        <f t="shared" si="47"/>
        <v>2674.8128659999998</v>
      </c>
      <c r="F89">
        <f t="shared" si="48"/>
        <v>-999.76626575</v>
      </c>
      <c r="G89">
        <f t="shared" si="49"/>
        <v>618.2174607500001</v>
      </c>
      <c r="H89">
        <f t="shared" si="50"/>
        <v>-549.98730449999994</v>
      </c>
      <c r="I89">
        <f t="shared" si="51"/>
        <v>109.40857775000001</v>
      </c>
      <c r="J89">
        <f t="shared" si="52"/>
        <v>122.9965</v>
      </c>
      <c r="K89">
        <f t="shared" si="53"/>
        <v>-248.88388450000002</v>
      </c>
      <c r="L89">
        <f t="shared" si="54"/>
        <v>9.5333755</v>
      </c>
      <c r="M89">
        <f t="shared" si="55"/>
        <v>-9.8808585000000004</v>
      </c>
      <c r="N89">
        <f t="shared" si="56"/>
        <v>-19.943338750000002</v>
      </c>
      <c r="O89">
        <f t="shared" si="57"/>
        <v>-19.376156250000001</v>
      </c>
      <c r="P89">
        <f t="shared" si="58"/>
        <v>-33.796069250000002</v>
      </c>
      <c r="Q89">
        <f t="shared" si="59"/>
        <v>47.910358499999994</v>
      </c>
      <c r="R89">
        <f t="shared" si="60"/>
        <v>-15.075741499999999</v>
      </c>
      <c r="S89">
        <f t="shared" si="61"/>
        <v>9.4171122500000006</v>
      </c>
      <c r="T89">
        <f t="shared" si="62"/>
        <v>8.8958714999999984</v>
      </c>
      <c r="U89">
        <f t="shared" si="63"/>
        <v>0.33674750000000003</v>
      </c>
      <c r="V89">
        <f t="shared" si="64"/>
        <v>-4.3890400000000005</v>
      </c>
      <c r="W89">
        <f t="shared" si="65"/>
        <v>-14.70964425</v>
      </c>
      <c r="X89">
        <f t="shared" si="66"/>
        <v>-1.57713375</v>
      </c>
      <c r="Y89">
        <f t="shared" si="67"/>
        <v>-1.9075662499999999</v>
      </c>
    </row>
    <row r="90" spans="5:25" x14ac:dyDescent="0.25">
      <c r="E90">
        <f t="shared" si="47"/>
        <v>2630.9832519999995</v>
      </c>
      <c r="F90">
        <f t="shared" si="48"/>
        <v>-854.68049319999989</v>
      </c>
      <c r="G90">
        <f t="shared" si="49"/>
        <v>529.00664059999997</v>
      </c>
      <c r="H90">
        <f t="shared" si="50"/>
        <v>-501.88394799999998</v>
      </c>
      <c r="I90">
        <f t="shared" si="51"/>
        <v>5.5701172000000012</v>
      </c>
      <c r="J90">
        <f t="shared" si="52"/>
        <v>-5.8925924000000007</v>
      </c>
      <c r="K90">
        <f t="shared" si="53"/>
        <v>17.555108600000001</v>
      </c>
      <c r="L90">
        <f t="shared" si="54"/>
        <v>-18.650572199999999</v>
      </c>
      <c r="M90">
        <f t="shared" si="55"/>
        <v>-9.7351159999999997</v>
      </c>
      <c r="N90">
        <f t="shared" si="56"/>
        <v>-22.696711600000004</v>
      </c>
      <c r="O90">
        <f t="shared" si="57"/>
        <v>-22.0821726</v>
      </c>
      <c r="P90">
        <f t="shared" si="58"/>
        <v>-83.9188774</v>
      </c>
      <c r="Q90">
        <f t="shared" si="59"/>
        <v>-231.23900440000003</v>
      </c>
      <c r="R90">
        <f t="shared" si="60"/>
        <v>84.643088599999984</v>
      </c>
      <c r="S90">
        <f t="shared" si="61"/>
        <v>9.8942835999999996</v>
      </c>
      <c r="T90">
        <f t="shared" si="62"/>
        <v>-8.3641126000000021</v>
      </c>
      <c r="U90">
        <f t="shared" si="63"/>
        <v>1.0711572</v>
      </c>
      <c r="V90">
        <f t="shared" si="64"/>
        <v>-50.028625799999993</v>
      </c>
      <c r="W90">
        <f t="shared" si="65"/>
        <v>-43.928496199999998</v>
      </c>
      <c r="X90">
        <f t="shared" si="66"/>
        <v>1.5575776000000001</v>
      </c>
      <c r="Y90">
        <f t="shared" si="67"/>
        <v>-2.7586173999999999</v>
      </c>
    </row>
    <row r="91" spans="5:25" x14ac:dyDescent="0.25">
      <c r="E91">
        <f t="shared" si="47"/>
        <v>2539.6267090000001</v>
      </c>
      <c r="F91">
        <f t="shared" si="48"/>
        <v>-545.04995699999995</v>
      </c>
      <c r="G91">
        <f t="shared" si="49"/>
        <v>303.15521249999995</v>
      </c>
      <c r="H91">
        <f t="shared" si="50"/>
        <v>-343.3786465</v>
      </c>
      <c r="I91">
        <f t="shared" si="51"/>
        <v>23.637768999999999</v>
      </c>
      <c r="J91">
        <f t="shared" si="52"/>
        <v>-14.8922525</v>
      </c>
      <c r="K91">
        <f t="shared" si="53"/>
        <v>83.153210000000001</v>
      </c>
      <c r="L91">
        <f t="shared" si="54"/>
        <v>-29.345641000000001</v>
      </c>
      <c r="M91">
        <f t="shared" si="55"/>
        <v>-3.6204585000000002</v>
      </c>
      <c r="N91">
        <f t="shared" si="56"/>
        <v>-9.7390910000000002</v>
      </c>
      <c r="O91">
        <f t="shared" si="57"/>
        <v>-11.397145999999999</v>
      </c>
      <c r="P91">
        <f t="shared" si="58"/>
        <v>-47.456354000000005</v>
      </c>
      <c r="Q91">
        <f t="shared" si="59"/>
        <v>-164.3417585</v>
      </c>
      <c r="R91">
        <f t="shared" si="60"/>
        <v>9.6345869999999998</v>
      </c>
      <c r="S91">
        <f t="shared" si="61"/>
        <v>2.8893370000000003</v>
      </c>
      <c r="T91">
        <f t="shared" si="62"/>
        <v>-3.867407</v>
      </c>
      <c r="U91">
        <f t="shared" si="63"/>
        <v>0.1771025</v>
      </c>
      <c r="V91">
        <f t="shared" si="64"/>
        <v>167.649689</v>
      </c>
      <c r="W91">
        <f t="shared" si="65"/>
        <v>165.83615850000001</v>
      </c>
      <c r="X91">
        <f t="shared" si="66"/>
        <v>9.4690020000000015</v>
      </c>
      <c r="Y91">
        <f t="shared" si="67"/>
        <v>-1.9153305</v>
      </c>
    </row>
    <row r="92" spans="5:25" x14ac:dyDescent="0.25">
      <c r="E92">
        <f t="shared" si="47"/>
        <v>2481.9490095714286</v>
      </c>
      <c r="F92">
        <f t="shared" si="48"/>
        <v>-702.75132528571419</v>
      </c>
      <c r="G92">
        <f t="shared" si="49"/>
        <v>509.06610114285712</v>
      </c>
      <c r="H92">
        <f t="shared" si="50"/>
        <v>-462.89063814285709</v>
      </c>
      <c r="I92">
        <f t="shared" si="51"/>
        <v>-102.15975942857143</v>
      </c>
      <c r="J92">
        <f t="shared" si="52"/>
        <v>-110.01218971428571</v>
      </c>
      <c r="K92">
        <f t="shared" si="53"/>
        <v>401.56987671428567</v>
      </c>
      <c r="L92">
        <f t="shared" si="54"/>
        <v>-100.27264085714286</v>
      </c>
      <c r="M92">
        <f t="shared" si="55"/>
        <v>-5.6266774285714281</v>
      </c>
      <c r="N92">
        <f t="shared" si="56"/>
        <v>-8.9968652857142875</v>
      </c>
      <c r="O92">
        <f t="shared" si="57"/>
        <v>12.950984285714286</v>
      </c>
      <c r="P92">
        <f t="shared" si="58"/>
        <v>-1.6934345714285719</v>
      </c>
      <c r="Q92">
        <f t="shared" si="59"/>
        <v>20.150887571428569</v>
      </c>
      <c r="R92">
        <f t="shared" si="60"/>
        <v>-96.273723000000004</v>
      </c>
      <c r="S92">
        <f t="shared" si="61"/>
        <v>-3.8886457142857145</v>
      </c>
      <c r="T92">
        <f t="shared" si="62"/>
        <v>2.6374941428571428</v>
      </c>
      <c r="U92">
        <f t="shared" si="63"/>
        <v>-0.60457742857142871</v>
      </c>
      <c r="V92">
        <f t="shared" si="64"/>
        <v>-27.353131142857144</v>
      </c>
      <c r="W92">
        <f t="shared" si="65"/>
        <v>-31.994885285714286</v>
      </c>
      <c r="X92">
        <f t="shared" si="66"/>
        <v>8.9422857142857137E-2</v>
      </c>
      <c r="Y92">
        <f t="shared" si="67"/>
        <v>-1.4415265714285712</v>
      </c>
    </row>
    <row r="93" spans="5:25" x14ac:dyDescent="0.25">
      <c r="E93">
        <f t="shared" si="47"/>
        <v>2442.9930013333337</v>
      </c>
      <c r="F93">
        <f t="shared" si="48"/>
        <v>-456.21230066666675</v>
      </c>
      <c r="G93">
        <f t="shared" si="49"/>
        <v>297.09848</v>
      </c>
      <c r="H93">
        <f t="shared" si="50"/>
        <v>-317.85465466666665</v>
      </c>
      <c r="I93">
        <f t="shared" si="51"/>
        <v>-48.955374000000006</v>
      </c>
      <c r="J93">
        <f t="shared" si="52"/>
        <v>-97.45334600000001</v>
      </c>
      <c r="K93">
        <f t="shared" si="53"/>
        <v>318.98466966666666</v>
      </c>
      <c r="L93">
        <f t="shared" si="54"/>
        <v>-89.413683333333324</v>
      </c>
      <c r="M93">
        <f t="shared" si="55"/>
        <v>-15.719945666666666</v>
      </c>
      <c r="N93">
        <f t="shared" si="56"/>
        <v>-13.077359999999999</v>
      </c>
      <c r="O93">
        <f t="shared" si="57"/>
        <v>32.967447999999997</v>
      </c>
      <c r="P93">
        <f t="shared" si="58"/>
        <v>35.335552</v>
      </c>
      <c r="Q93">
        <f t="shared" si="59"/>
        <v>226.35295599999998</v>
      </c>
      <c r="R93">
        <f t="shared" si="60"/>
        <v>377.85562133333337</v>
      </c>
      <c r="S93">
        <f t="shared" si="61"/>
        <v>4.7759493333333332</v>
      </c>
      <c r="T93">
        <f t="shared" si="62"/>
        <v>-18.079253333333337</v>
      </c>
      <c r="U93">
        <f t="shared" si="63"/>
        <v>-16.583420333333333</v>
      </c>
      <c r="V93">
        <f t="shared" si="64"/>
        <v>22.225421666666666</v>
      </c>
      <c r="W93">
        <f t="shared" si="65"/>
        <v>22.429765666666668</v>
      </c>
      <c r="X93">
        <f t="shared" si="66"/>
        <v>-0.17286433333333337</v>
      </c>
      <c r="Y93">
        <f t="shared" si="67"/>
        <v>13.611139333333334</v>
      </c>
    </row>
    <row r="96" spans="5:25" x14ac:dyDescent="0.25">
      <c r="E96" s="1" t="str">
        <f>G50</f>
        <v>b1stdev</v>
      </c>
      <c r="F96" s="1" t="str">
        <f>L50</f>
        <v>b2stdev</v>
      </c>
      <c r="G96" s="1" t="str">
        <f>Q50</f>
        <v>b3stdev</v>
      </c>
      <c r="H96" s="1" t="str">
        <f>V50</f>
        <v>b4stdev</v>
      </c>
      <c r="I96" s="1" t="str">
        <f>AA50</f>
        <v>b5stdev</v>
      </c>
      <c r="J96" s="1" t="str">
        <f>AF50</f>
        <v>b6stdev</v>
      </c>
      <c r="K96" s="1" t="str">
        <f>AK50</f>
        <v>b7stdev</v>
      </c>
      <c r="L96" s="1" t="str">
        <f>AP50</f>
        <v>b8stdev</v>
      </c>
      <c r="M96" s="1" t="str">
        <f>AU50</f>
        <v>b9stdev</v>
      </c>
      <c r="N96" s="1" t="str">
        <f>AZ50</f>
        <v>b10stdev</v>
      </c>
      <c r="O96" s="1" t="str">
        <f>BE50</f>
        <v>b11stdev</v>
      </c>
      <c r="P96" s="1" t="str">
        <f>BJ50</f>
        <v>b12stdev</v>
      </c>
      <c r="Q96" s="1" t="str">
        <f>BO50</f>
        <v>b13stdev</v>
      </c>
      <c r="R96" s="1" t="str">
        <f>BT50</f>
        <v>b14stdev</v>
      </c>
      <c r="S96" s="1" t="str">
        <f>BY50</f>
        <v>b15stdev</v>
      </c>
      <c r="T96" s="1" t="str">
        <f>CD50</f>
        <v>b16stdev</v>
      </c>
      <c r="U96" s="1" t="str">
        <f>CI50</f>
        <v>b17stdev</v>
      </c>
      <c r="V96" s="1" t="str">
        <f>CN50</f>
        <v>b18stdev</v>
      </c>
      <c r="W96" s="1" t="str">
        <f>CS50</f>
        <v>b19stdev</v>
      </c>
      <c r="X96" s="1" t="str">
        <f>CX50</f>
        <v>b20stdev</v>
      </c>
      <c r="Y96" s="1" t="str">
        <f>DC50</f>
        <v>b21stdev</v>
      </c>
    </row>
    <row r="97" spans="5:25" x14ac:dyDescent="0.25">
      <c r="E97">
        <f t="shared" ref="E97:E109" si="68">G51</f>
        <v>172.71423149999998</v>
      </c>
      <c r="F97">
        <f t="shared" ref="F97:F109" si="69">L51</f>
        <v>137.38662950000003</v>
      </c>
      <c r="G97">
        <f t="shared" ref="G97:G109" si="70">Q51</f>
        <v>124.94333225</v>
      </c>
      <c r="H97">
        <f t="shared" ref="H97:H109" si="71">V51</f>
        <v>97.245043499999994</v>
      </c>
      <c r="I97">
        <f t="shared" ref="I97:I109" si="72">AA51</f>
        <v>93.936082249999998</v>
      </c>
      <c r="J97">
        <f t="shared" ref="J97:J109" si="73">AF51</f>
        <v>51.060172250000001</v>
      </c>
      <c r="K97">
        <f t="shared" ref="K97:K109" si="74">AK51</f>
        <v>40.735540749999998</v>
      </c>
      <c r="L97">
        <f t="shared" ref="L97:L109" si="75">AP51</f>
        <v>64.89773975</v>
      </c>
      <c r="M97">
        <f t="shared" ref="M97:M109" si="76">AU51</f>
        <v>43.905053499999994</v>
      </c>
      <c r="N97">
        <f t="shared" ref="N97:N109" si="77">AZ51</f>
        <v>86.344585999999993</v>
      </c>
      <c r="O97">
        <f t="shared" ref="O97:O109" si="78">BE51</f>
        <v>56.530039500000001</v>
      </c>
      <c r="P97">
        <f t="shared" ref="P97:P109" si="79">BJ51</f>
        <v>23.457305999999999</v>
      </c>
      <c r="Q97">
        <f t="shared" ref="Q97:Q109" si="80">BO51</f>
        <v>11.06880525</v>
      </c>
      <c r="R97">
        <f t="shared" ref="R97:R109" si="81">BT51</f>
        <v>6.1354869999999995</v>
      </c>
      <c r="S97">
        <f t="shared" ref="S97:S109" si="82">BY51</f>
        <v>13.339444749999998</v>
      </c>
      <c r="T97">
        <f t="shared" ref="T97:T109" si="83">CD51</f>
        <v>13.2824355</v>
      </c>
      <c r="U97">
        <f t="shared" ref="U97:U109" si="84">CI51</f>
        <v>48.048285499999999</v>
      </c>
      <c r="V97">
        <f t="shared" ref="V97:V109" si="85">CN51</f>
        <v>7.4170249999999998</v>
      </c>
      <c r="W97">
        <f t="shared" ref="W97:W109" si="86">CS51</f>
        <v>7.6788962500000002</v>
      </c>
      <c r="X97">
        <f t="shared" ref="X97:X109" si="87">CX51</f>
        <v>1.0696067499999999</v>
      </c>
      <c r="Y97">
        <f t="shared" ref="Y97:Y109" si="88">DC51</f>
        <v>0.179371</v>
      </c>
    </row>
    <row r="98" spans="5:25" x14ac:dyDescent="0.25">
      <c r="E98">
        <f t="shared" si="68"/>
        <v>156.57311350000001</v>
      </c>
      <c r="F98">
        <f t="shared" si="69"/>
        <v>110.88128599999999</v>
      </c>
      <c r="G98">
        <f t="shared" si="70"/>
        <v>85.127778000000006</v>
      </c>
      <c r="H98">
        <f t="shared" si="71"/>
        <v>128.51809</v>
      </c>
      <c r="I98">
        <f t="shared" si="72"/>
        <v>83.349885</v>
      </c>
      <c r="J98">
        <f t="shared" si="73"/>
        <v>65.770828499999993</v>
      </c>
      <c r="K98">
        <f t="shared" si="74"/>
        <v>50.778974000000005</v>
      </c>
      <c r="L98">
        <f t="shared" si="75"/>
        <v>74.235695499999991</v>
      </c>
      <c r="M98">
        <f t="shared" si="76"/>
        <v>57.311389500000004</v>
      </c>
      <c r="N98">
        <f t="shared" si="77"/>
        <v>33.7738795</v>
      </c>
      <c r="O98">
        <f t="shared" si="78"/>
        <v>34.683138999999997</v>
      </c>
      <c r="P98">
        <f t="shared" si="79"/>
        <v>54.864616999999996</v>
      </c>
      <c r="Q98">
        <f t="shared" si="80"/>
        <v>39.592855499999999</v>
      </c>
      <c r="R98">
        <f t="shared" si="81"/>
        <v>34.488411999999997</v>
      </c>
      <c r="S98">
        <f t="shared" si="82"/>
        <v>78.812229500000001</v>
      </c>
      <c r="T98">
        <f t="shared" si="83"/>
        <v>27.524163000000001</v>
      </c>
      <c r="U98">
        <f t="shared" si="84"/>
        <v>33.103158999999998</v>
      </c>
      <c r="V98">
        <f t="shared" si="85"/>
        <v>22.2608675</v>
      </c>
      <c r="W98">
        <f t="shared" si="86"/>
        <v>23.941167999999998</v>
      </c>
      <c r="X98">
        <f t="shared" si="87"/>
        <v>2.0986194999999999</v>
      </c>
      <c r="Y98">
        <f t="shared" si="88"/>
        <v>1.0760855</v>
      </c>
    </row>
    <row r="99" spans="5:25" x14ac:dyDescent="0.25">
      <c r="E99">
        <f t="shared" si="68"/>
        <v>171.63536733333333</v>
      </c>
      <c r="F99">
        <f t="shared" si="69"/>
        <v>129.24176566666668</v>
      </c>
      <c r="G99">
        <f t="shared" si="70"/>
        <v>129.91753400000002</v>
      </c>
      <c r="H99">
        <f t="shared" si="71"/>
        <v>80.911189333333326</v>
      </c>
      <c r="I99">
        <f t="shared" si="72"/>
        <v>56.872293333333324</v>
      </c>
      <c r="J99">
        <f t="shared" si="73"/>
        <v>60.066594000000002</v>
      </c>
      <c r="K99">
        <f t="shared" si="74"/>
        <v>58.889130000000002</v>
      </c>
      <c r="L99">
        <f t="shared" si="75"/>
        <v>36.618681333333335</v>
      </c>
      <c r="M99">
        <f t="shared" si="76"/>
        <v>25.588988666666665</v>
      </c>
      <c r="N99">
        <f t="shared" si="77"/>
        <v>17.925510333333332</v>
      </c>
      <c r="O99">
        <f t="shared" si="78"/>
        <v>18.264662999999999</v>
      </c>
      <c r="P99">
        <f t="shared" si="79"/>
        <v>12.294227999999999</v>
      </c>
      <c r="Q99">
        <f t="shared" si="80"/>
        <v>22.950658666666669</v>
      </c>
      <c r="R99">
        <f t="shared" si="81"/>
        <v>36.504244666666665</v>
      </c>
      <c r="S99">
        <f t="shared" si="82"/>
        <v>24.564746666666668</v>
      </c>
      <c r="T99">
        <f t="shared" si="83"/>
        <v>10.549391</v>
      </c>
      <c r="U99">
        <f t="shared" si="84"/>
        <v>12.179752666666667</v>
      </c>
      <c r="V99">
        <f t="shared" si="85"/>
        <v>31.962813000000001</v>
      </c>
      <c r="W99">
        <f t="shared" si="86"/>
        <v>28.830894999999998</v>
      </c>
      <c r="X99">
        <f t="shared" si="87"/>
        <v>0.2940646666666667</v>
      </c>
      <c r="Y99">
        <f t="shared" si="88"/>
        <v>1.2049830000000001</v>
      </c>
    </row>
    <row r="100" spans="5:25" x14ac:dyDescent="0.25">
      <c r="E100">
        <f t="shared" si="68"/>
        <v>192.894856</v>
      </c>
      <c r="F100">
        <f t="shared" si="69"/>
        <v>175.36032180000001</v>
      </c>
      <c r="G100">
        <f t="shared" si="70"/>
        <v>93.241479800000008</v>
      </c>
      <c r="H100">
        <f t="shared" si="71"/>
        <v>140.67692619999997</v>
      </c>
      <c r="I100">
        <f t="shared" si="72"/>
        <v>85.26632699999999</v>
      </c>
      <c r="J100">
        <f t="shared" si="73"/>
        <v>46.066333</v>
      </c>
      <c r="K100">
        <f t="shared" si="74"/>
        <v>56.034402799999995</v>
      </c>
      <c r="L100">
        <f t="shared" si="75"/>
        <v>83.386943000000002</v>
      </c>
      <c r="M100">
        <f t="shared" si="76"/>
        <v>21.868643200000001</v>
      </c>
      <c r="N100">
        <f t="shared" si="77"/>
        <v>44.991213199999997</v>
      </c>
      <c r="O100">
        <f t="shared" si="78"/>
        <v>22.809213800000002</v>
      </c>
      <c r="P100">
        <f t="shared" si="79"/>
        <v>7.9072741999999989</v>
      </c>
      <c r="Q100">
        <f t="shared" si="80"/>
        <v>17.414455199999999</v>
      </c>
      <c r="R100">
        <f t="shared" si="81"/>
        <v>21.296391399999997</v>
      </c>
      <c r="S100">
        <f t="shared" si="82"/>
        <v>7.5045758000000005</v>
      </c>
      <c r="T100">
        <f t="shared" si="83"/>
        <v>7.2703378000000001</v>
      </c>
      <c r="U100">
        <f t="shared" si="84"/>
        <v>22.856082600000001</v>
      </c>
      <c r="V100">
        <f t="shared" si="85"/>
        <v>5.5149964000000002</v>
      </c>
      <c r="W100">
        <f t="shared" si="86"/>
        <v>7.4917548000000007</v>
      </c>
      <c r="X100">
        <f t="shared" si="87"/>
        <v>0.30602039999999997</v>
      </c>
      <c r="Y100">
        <f t="shared" si="88"/>
        <v>0.83508100000000007</v>
      </c>
    </row>
    <row r="101" spans="5:25" x14ac:dyDescent="0.25">
      <c r="E101">
        <f t="shared" si="68"/>
        <v>445.94961433333333</v>
      </c>
      <c r="F101">
        <f t="shared" si="69"/>
        <v>108.14131400000001</v>
      </c>
      <c r="G101">
        <f t="shared" si="70"/>
        <v>136.64568366666666</v>
      </c>
      <c r="H101">
        <f t="shared" si="71"/>
        <v>127.62810866666666</v>
      </c>
      <c r="I101">
        <f t="shared" si="72"/>
        <v>35.258497999999996</v>
      </c>
      <c r="J101">
        <f t="shared" si="73"/>
        <v>102.98806666666667</v>
      </c>
      <c r="K101">
        <f t="shared" si="74"/>
        <v>54.162465999999995</v>
      </c>
      <c r="L101">
        <f t="shared" si="75"/>
        <v>88.898432333333346</v>
      </c>
      <c r="M101">
        <f t="shared" si="76"/>
        <v>23.195911000000006</v>
      </c>
      <c r="N101">
        <f t="shared" si="77"/>
        <v>25.472862333333335</v>
      </c>
      <c r="O101">
        <f t="shared" si="78"/>
        <v>20.457975000000001</v>
      </c>
      <c r="P101">
        <f t="shared" si="79"/>
        <v>21.957473000000004</v>
      </c>
      <c r="Q101">
        <f t="shared" si="80"/>
        <v>18.934672666666668</v>
      </c>
      <c r="R101">
        <f t="shared" si="81"/>
        <v>12.878115666666666</v>
      </c>
      <c r="S101">
        <f t="shared" si="82"/>
        <v>47.347404000000004</v>
      </c>
      <c r="T101">
        <f t="shared" si="83"/>
        <v>6.5084123333333332</v>
      </c>
      <c r="U101">
        <f t="shared" si="84"/>
        <v>11.194933333333333</v>
      </c>
      <c r="V101">
        <f t="shared" si="85"/>
        <v>4.9282936666666668</v>
      </c>
      <c r="W101">
        <f t="shared" si="86"/>
        <v>8.8501573333333337</v>
      </c>
      <c r="X101">
        <f t="shared" si="87"/>
        <v>0.22951633333333335</v>
      </c>
      <c r="Y101">
        <f t="shared" si="88"/>
        <v>0.208983</v>
      </c>
    </row>
    <row r="102" spans="5:25" x14ac:dyDescent="0.25">
      <c r="E102">
        <f t="shared" si="68"/>
        <v>447.88118759999998</v>
      </c>
      <c r="F102">
        <f t="shared" si="69"/>
        <v>119.1832948</v>
      </c>
      <c r="G102">
        <f t="shared" si="70"/>
        <v>202.303787</v>
      </c>
      <c r="H102">
        <f t="shared" si="71"/>
        <v>130.8089904</v>
      </c>
      <c r="I102">
        <f t="shared" si="72"/>
        <v>83.440467000000012</v>
      </c>
      <c r="J102">
        <f t="shared" si="73"/>
        <v>144.0827386</v>
      </c>
      <c r="K102">
        <f t="shared" si="74"/>
        <v>75.112366200000011</v>
      </c>
      <c r="L102">
        <f t="shared" si="75"/>
        <v>94.128288400000002</v>
      </c>
      <c r="M102">
        <f t="shared" si="76"/>
        <v>31.6825714</v>
      </c>
      <c r="N102">
        <f t="shared" si="77"/>
        <v>24.851763200000001</v>
      </c>
      <c r="O102">
        <f t="shared" si="78"/>
        <v>17.797050000000002</v>
      </c>
      <c r="P102">
        <f t="shared" si="79"/>
        <v>59.700121000000003</v>
      </c>
      <c r="Q102">
        <f t="shared" si="80"/>
        <v>25.744244800000001</v>
      </c>
      <c r="R102">
        <f t="shared" si="81"/>
        <v>10.628189799999999</v>
      </c>
      <c r="S102">
        <f t="shared" si="82"/>
        <v>36.212968600000004</v>
      </c>
      <c r="T102">
        <f t="shared" si="83"/>
        <v>7.7276216000000009</v>
      </c>
      <c r="U102">
        <f t="shared" si="84"/>
        <v>17.131408800000003</v>
      </c>
      <c r="V102">
        <f t="shared" si="85"/>
        <v>8.6085445999999983</v>
      </c>
      <c r="W102">
        <f t="shared" si="86"/>
        <v>9.7378774000000003</v>
      </c>
      <c r="X102">
        <f t="shared" si="87"/>
        <v>1.9005082000000002</v>
      </c>
      <c r="Y102">
        <f t="shared" si="88"/>
        <v>0.45659919999999998</v>
      </c>
    </row>
    <row r="103" spans="5:25" x14ac:dyDescent="0.25">
      <c r="E103">
        <f t="shared" si="68"/>
        <v>344.22468299999997</v>
      </c>
      <c r="F103">
        <f t="shared" si="69"/>
        <v>210.88577933333332</v>
      </c>
      <c r="G103">
        <f t="shared" si="70"/>
        <v>137.13021033333334</v>
      </c>
      <c r="H103">
        <f t="shared" si="71"/>
        <v>92.725296666666665</v>
      </c>
      <c r="I103">
        <f t="shared" si="72"/>
        <v>74.147786999999994</v>
      </c>
      <c r="J103">
        <f t="shared" si="73"/>
        <v>109.91358433333335</v>
      </c>
      <c r="K103">
        <f t="shared" si="74"/>
        <v>71.267043666666666</v>
      </c>
      <c r="L103">
        <f t="shared" si="75"/>
        <v>67.472502666666671</v>
      </c>
      <c r="M103">
        <f t="shared" si="76"/>
        <v>12.148805999999999</v>
      </c>
      <c r="N103">
        <f t="shared" si="77"/>
        <v>6.1501513333333335</v>
      </c>
      <c r="O103">
        <f t="shared" si="78"/>
        <v>12.313416999999999</v>
      </c>
      <c r="P103">
        <f t="shared" si="79"/>
        <v>55.164460333333331</v>
      </c>
      <c r="Q103">
        <f t="shared" si="80"/>
        <v>36.238506666666666</v>
      </c>
      <c r="R103">
        <f t="shared" si="81"/>
        <v>39.080637000000003</v>
      </c>
      <c r="S103">
        <f t="shared" si="82"/>
        <v>2.0286423333333334</v>
      </c>
      <c r="T103">
        <f t="shared" si="83"/>
        <v>7.2841886666666662</v>
      </c>
      <c r="U103">
        <f t="shared" si="84"/>
        <v>2.9701070000000001</v>
      </c>
      <c r="V103">
        <f t="shared" si="85"/>
        <v>18.992321</v>
      </c>
      <c r="W103">
        <f t="shared" si="86"/>
        <v>18.980533666666666</v>
      </c>
      <c r="X103">
        <f t="shared" si="87"/>
        <v>1.5634620000000001</v>
      </c>
      <c r="Y103">
        <f t="shared" si="88"/>
        <v>1.1377140000000001</v>
      </c>
    </row>
    <row r="104" spans="5:25" x14ac:dyDescent="0.25">
      <c r="E104">
        <f t="shared" si="68"/>
        <v>104.596991</v>
      </c>
      <c r="F104">
        <f t="shared" si="69"/>
        <v>84.924969000000004</v>
      </c>
      <c r="G104">
        <f t="shared" si="70"/>
        <v>47.075284000000003</v>
      </c>
      <c r="H104">
        <f t="shared" si="71"/>
        <v>56.617128000000001</v>
      </c>
      <c r="I104">
        <f t="shared" si="72"/>
        <v>22.089259999999999</v>
      </c>
      <c r="J104">
        <f t="shared" si="73"/>
        <v>31.835466</v>
      </c>
      <c r="K104">
        <f t="shared" si="74"/>
        <v>58.695194000000001</v>
      </c>
      <c r="L104">
        <f t="shared" si="75"/>
        <v>15.106490000000001</v>
      </c>
      <c r="M104">
        <f t="shared" si="76"/>
        <v>8.0583609999999997</v>
      </c>
      <c r="N104">
        <f t="shared" si="77"/>
        <v>3.2010800000000001</v>
      </c>
      <c r="O104">
        <f t="shared" si="78"/>
        <v>5.8721490000000003</v>
      </c>
      <c r="P104">
        <f t="shared" si="79"/>
        <v>9.6732859999999992</v>
      </c>
      <c r="Q104">
        <f t="shared" si="80"/>
        <v>31.625336000000001</v>
      </c>
      <c r="R104">
        <f t="shared" si="81"/>
        <v>22.785307</v>
      </c>
      <c r="S104">
        <f t="shared" si="82"/>
        <v>1.6807080000000001</v>
      </c>
      <c r="T104">
        <f t="shared" si="83"/>
        <v>3.1841599999999999</v>
      </c>
      <c r="U104">
        <f t="shared" si="84"/>
        <v>0.61874700000000005</v>
      </c>
      <c r="V104">
        <f t="shared" si="85"/>
        <v>4.4113410000000002</v>
      </c>
      <c r="W104">
        <f t="shared" si="86"/>
        <v>4.0080689999999999</v>
      </c>
      <c r="X104">
        <f t="shared" si="87"/>
        <v>0.28168100000000001</v>
      </c>
      <c r="Y104">
        <f t="shared" si="88"/>
        <v>0.118765</v>
      </c>
    </row>
    <row r="105" spans="5:25" x14ac:dyDescent="0.25">
      <c r="E105">
        <f t="shared" si="68"/>
        <v>95.881697250000002</v>
      </c>
      <c r="F105">
        <f t="shared" si="69"/>
        <v>112.13797049999999</v>
      </c>
      <c r="G105">
        <f t="shared" si="70"/>
        <v>102.7708035</v>
      </c>
      <c r="H105">
        <f t="shared" si="71"/>
        <v>74.966880500000002</v>
      </c>
      <c r="I105">
        <f t="shared" si="72"/>
        <v>40.647948</v>
      </c>
      <c r="J105">
        <f t="shared" si="73"/>
        <v>41.897068500000003</v>
      </c>
      <c r="K105">
        <f t="shared" si="74"/>
        <v>53.082678000000001</v>
      </c>
      <c r="L105">
        <f t="shared" si="75"/>
        <v>25.678196249999999</v>
      </c>
      <c r="M105">
        <f t="shared" si="76"/>
        <v>11.390517999999998</v>
      </c>
      <c r="N105">
        <f t="shared" si="77"/>
        <v>6.91467425</v>
      </c>
      <c r="O105">
        <f t="shared" si="78"/>
        <v>10.467854750000001</v>
      </c>
      <c r="P105">
        <f t="shared" si="79"/>
        <v>17.255392499999999</v>
      </c>
      <c r="Q105">
        <f t="shared" si="80"/>
        <v>26.701461000000002</v>
      </c>
      <c r="R105">
        <f t="shared" si="81"/>
        <v>18.022326499999998</v>
      </c>
      <c r="S105">
        <f t="shared" si="82"/>
        <v>2.6454752500000001</v>
      </c>
      <c r="T105">
        <f t="shared" si="83"/>
        <v>3.9104287499999999</v>
      </c>
      <c r="U105">
        <f t="shared" si="84"/>
        <v>2.2015849999999997</v>
      </c>
      <c r="V105">
        <f t="shared" si="85"/>
        <v>5.033347</v>
      </c>
      <c r="W105">
        <f t="shared" si="86"/>
        <v>5.4484369999999993</v>
      </c>
      <c r="X105">
        <f t="shared" si="87"/>
        <v>0.40008525</v>
      </c>
      <c r="Y105">
        <f t="shared" si="88"/>
        <v>0.24641074999999998</v>
      </c>
    </row>
    <row r="106" spans="5:25" x14ac:dyDescent="0.25">
      <c r="E106">
        <f t="shared" si="68"/>
        <v>84.831158400000007</v>
      </c>
      <c r="F106">
        <f t="shared" si="69"/>
        <v>97.320828200000008</v>
      </c>
      <c r="G106">
        <f t="shared" si="70"/>
        <v>110.08138600000002</v>
      </c>
      <c r="H106">
        <f t="shared" si="71"/>
        <v>75.516303599999986</v>
      </c>
      <c r="I106">
        <f t="shared" si="72"/>
        <v>32.193312400000003</v>
      </c>
      <c r="J106">
        <f t="shared" si="73"/>
        <v>25.804493600000001</v>
      </c>
      <c r="K106">
        <f t="shared" si="74"/>
        <v>65.612159399999996</v>
      </c>
      <c r="L106">
        <f t="shared" si="75"/>
        <v>19.5719806</v>
      </c>
      <c r="M106">
        <f t="shared" si="76"/>
        <v>10.051050999999999</v>
      </c>
      <c r="N106">
        <f t="shared" si="77"/>
        <v>7.2376988000000013</v>
      </c>
      <c r="O106">
        <f t="shared" si="78"/>
        <v>8.3525206000000018</v>
      </c>
      <c r="P106">
        <f t="shared" si="79"/>
        <v>9.7589140000000008</v>
      </c>
      <c r="Q106">
        <f t="shared" si="80"/>
        <v>23.995212000000002</v>
      </c>
      <c r="R106">
        <f t="shared" si="81"/>
        <v>19.936071000000002</v>
      </c>
      <c r="S106">
        <f t="shared" si="82"/>
        <v>2.0666814000000002</v>
      </c>
      <c r="T106">
        <f t="shared" si="83"/>
        <v>4.9284379999999999</v>
      </c>
      <c r="U106">
        <f t="shared" si="84"/>
        <v>2.4104117999999999</v>
      </c>
      <c r="V106">
        <f t="shared" si="85"/>
        <v>9.9488465999999995</v>
      </c>
      <c r="W106">
        <f t="shared" si="86"/>
        <v>9.0833247999999998</v>
      </c>
      <c r="X106">
        <f t="shared" si="87"/>
        <v>0.29008779999999995</v>
      </c>
      <c r="Y106">
        <f t="shared" si="88"/>
        <v>0.2532336</v>
      </c>
    </row>
    <row r="107" spans="5:25" x14ac:dyDescent="0.25">
      <c r="E107">
        <f t="shared" si="68"/>
        <v>61.111575000000002</v>
      </c>
      <c r="F107">
        <f t="shared" si="69"/>
        <v>67.392141000000009</v>
      </c>
      <c r="G107">
        <f t="shared" si="70"/>
        <v>54.2344595</v>
      </c>
      <c r="H107">
        <f t="shared" si="71"/>
        <v>41.507830999999996</v>
      </c>
      <c r="I107">
        <f t="shared" si="72"/>
        <v>25.8991045</v>
      </c>
      <c r="J107">
        <f t="shared" si="73"/>
        <v>10.3503635</v>
      </c>
      <c r="K107">
        <f t="shared" si="74"/>
        <v>13.403098499999999</v>
      </c>
      <c r="L107">
        <f t="shared" si="75"/>
        <v>11.4804505</v>
      </c>
      <c r="M107">
        <f t="shared" si="76"/>
        <v>12.376626000000002</v>
      </c>
      <c r="N107">
        <f t="shared" si="77"/>
        <v>5.0734844999999993</v>
      </c>
      <c r="O107">
        <f t="shared" si="78"/>
        <v>6.1425044999999994</v>
      </c>
      <c r="P107">
        <f t="shared" si="79"/>
        <v>10.4667905</v>
      </c>
      <c r="Q107">
        <f t="shared" si="80"/>
        <v>20.067186499999998</v>
      </c>
      <c r="R107">
        <f t="shared" si="81"/>
        <v>2.6595645000000001</v>
      </c>
      <c r="S107">
        <f t="shared" si="82"/>
        <v>1.7047024999999998</v>
      </c>
      <c r="T107">
        <f t="shared" si="83"/>
        <v>5.6654330000000002</v>
      </c>
      <c r="U107">
        <f t="shared" si="84"/>
        <v>0.87845899999999999</v>
      </c>
      <c r="V107">
        <f t="shared" si="85"/>
        <v>19.636783999999999</v>
      </c>
      <c r="W107">
        <f t="shared" si="86"/>
        <v>19.077534999999997</v>
      </c>
      <c r="X107">
        <f t="shared" si="87"/>
        <v>8.5104454999999994</v>
      </c>
      <c r="Y107">
        <f t="shared" si="88"/>
        <v>0.18241950000000001</v>
      </c>
    </row>
    <row r="108" spans="5:25" x14ac:dyDescent="0.25">
      <c r="E108">
        <f t="shared" si="68"/>
        <v>78.110856142857145</v>
      </c>
      <c r="F108">
        <f t="shared" si="69"/>
        <v>78.815459285714283</v>
      </c>
      <c r="G108">
        <f t="shared" si="70"/>
        <v>67.495457857142867</v>
      </c>
      <c r="H108">
        <f t="shared" si="71"/>
        <v>56.084402571428576</v>
      </c>
      <c r="I108">
        <f t="shared" si="72"/>
        <v>25.026910714285716</v>
      </c>
      <c r="J108">
        <f t="shared" si="73"/>
        <v>24.23317614285714</v>
      </c>
      <c r="K108">
        <f t="shared" si="74"/>
        <v>52.664148857142848</v>
      </c>
      <c r="L108">
        <f t="shared" si="75"/>
        <v>17.26522985714286</v>
      </c>
      <c r="M108">
        <f t="shared" si="76"/>
        <v>9.8237249999999996</v>
      </c>
      <c r="N108">
        <f t="shared" si="77"/>
        <v>4.8176132857142857</v>
      </c>
      <c r="O108">
        <f t="shared" si="78"/>
        <v>6.9745417142857145</v>
      </c>
      <c r="P108">
        <f t="shared" si="79"/>
        <v>8.3886001428571433</v>
      </c>
      <c r="Q108">
        <f t="shared" si="80"/>
        <v>7.7808625714285711</v>
      </c>
      <c r="R108">
        <f t="shared" si="81"/>
        <v>12.176280999999999</v>
      </c>
      <c r="S108">
        <f t="shared" si="82"/>
        <v>2.7990155714285714</v>
      </c>
      <c r="T108">
        <f t="shared" si="83"/>
        <v>4.1067629999999999</v>
      </c>
      <c r="U108">
        <f t="shared" si="84"/>
        <v>1.5636969999999999</v>
      </c>
      <c r="V108">
        <f t="shared" si="85"/>
        <v>5.6954800000000008</v>
      </c>
      <c r="W108">
        <f t="shared" si="86"/>
        <v>6.2143344285714281</v>
      </c>
      <c r="X108">
        <f t="shared" si="87"/>
        <v>0.26303528571428575</v>
      </c>
      <c r="Y108">
        <f t="shared" si="88"/>
        <v>0.13538242857142857</v>
      </c>
    </row>
    <row r="109" spans="5:25" x14ac:dyDescent="0.25">
      <c r="E109">
        <f t="shared" si="68"/>
        <v>79.018607333333335</v>
      </c>
      <c r="F109">
        <f t="shared" si="69"/>
        <v>53.496599333333336</v>
      </c>
      <c r="G109">
        <f t="shared" si="70"/>
        <v>54.253628666666664</v>
      </c>
      <c r="H109">
        <f t="shared" si="71"/>
        <v>47.375371666666666</v>
      </c>
      <c r="I109">
        <f t="shared" si="72"/>
        <v>24.083306333333336</v>
      </c>
      <c r="J109">
        <f t="shared" si="73"/>
        <v>18.005436333333332</v>
      </c>
      <c r="K109">
        <f t="shared" si="74"/>
        <v>45.200949666666666</v>
      </c>
      <c r="L109">
        <f t="shared" si="75"/>
        <v>23.304555666666669</v>
      </c>
      <c r="M109">
        <f t="shared" si="76"/>
        <v>12.253613666666666</v>
      </c>
      <c r="N109">
        <f t="shared" si="77"/>
        <v>11.067666666666668</v>
      </c>
      <c r="O109">
        <f t="shared" si="78"/>
        <v>9.2947436666666672</v>
      </c>
      <c r="P109">
        <f t="shared" si="79"/>
        <v>8.7609709999999996</v>
      </c>
      <c r="Q109">
        <f t="shared" si="80"/>
        <v>27.331216333333334</v>
      </c>
      <c r="R109">
        <f t="shared" si="81"/>
        <v>51.166020333333336</v>
      </c>
      <c r="S109">
        <f t="shared" si="82"/>
        <v>2.4064766666666668</v>
      </c>
      <c r="T109">
        <f t="shared" si="83"/>
        <v>5.2963716666666665</v>
      </c>
      <c r="U109">
        <f t="shared" si="84"/>
        <v>6.7302983333333328</v>
      </c>
      <c r="V109">
        <f t="shared" si="85"/>
        <v>18.904326000000001</v>
      </c>
      <c r="W109">
        <f t="shared" si="86"/>
        <v>18.569565333333333</v>
      </c>
      <c r="X109">
        <f t="shared" si="87"/>
        <v>0.27326400000000001</v>
      </c>
      <c r="Y109">
        <f t="shared" si="88"/>
        <v>1.7526323333333333</v>
      </c>
    </row>
  </sheetData>
  <autoFilter ref="A2:DI2" xr:uid="{00000000-0009-0000-0000-00000C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stack_9p_cp_759_band3</vt:lpstr>
      <vt:lpstr>stack_9p_cp_759_band4</vt:lpstr>
      <vt:lpstr>stack_9p_cp_759_band5</vt:lpstr>
      <vt:lpstr>stack_9p_cp_759_band6</vt:lpstr>
      <vt:lpstr>Graficos_cp</vt:lpstr>
      <vt:lpstr>Bandas_9p</vt:lpstr>
      <vt:lpstr>eigenvector</vt:lpstr>
      <vt:lpstr>Calculo_cps</vt:lpstr>
      <vt:lpstr>ordendeforestacion</vt:lpstr>
      <vt:lpstr>estadisticas_cp_banda6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Chistian Fabian Forero Castro</dc:creator>
  <cp:lastModifiedBy>Cristhian Forero</cp:lastModifiedBy>
  <dcterms:created xsi:type="dcterms:W3CDTF">2017-04-26T22:39:41Z</dcterms:created>
  <dcterms:modified xsi:type="dcterms:W3CDTF">2022-03-10T00:03:36Z</dcterms:modified>
</cp:coreProperties>
</file>