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19420" windowHeight="11020" tabRatio="932" autoFilterDateGrouping="0"/>
  </bookViews>
  <sheets>
    <sheet name="Magazin" sheetId="7" r:id="rId1"/>
  </sheets>
  <definedNames>
    <definedName name="_xlnm._FilterDatabase" localSheetId="0" hidden="1">Magazin!$A$1:$P$9</definedName>
  </definedNames>
  <calcPr calcId="144525"/>
</workbook>
</file>

<file path=xl/calcChain.xml><?xml version="1.0" encoding="utf-8"?>
<calcChain xmlns="http://schemas.openxmlformats.org/spreadsheetml/2006/main">
  <c r="G9" i="7" l="1"/>
  <c r="K9" i="7" s="1"/>
  <c r="P9" i="7" l="1"/>
  <c r="M9" i="7"/>
  <c r="G3" i="7" l="1"/>
  <c r="K3" i="7" s="1"/>
  <c r="G7" i="7"/>
  <c r="K7" i="7" s="1"/>
  <c r="G8" i="7"/>
  <c r="K8" i="7" s="1"/>
  <c r="G6" i="7"/>
  <c r="K6" i="7" s="1"/>
  <c r="G5" i="7"/>
  <c r="K5" i="7" s="1"/>
  <c r="G4" i="7"/>
  <c r="K4" i="7" s="1"/>
  <c r="G2" i="7"/>
  <c r="K2" i="7" s="1"/>
  <c r="P5" i="7" l="1"/>
  <c r="P2" i="7"/>
  <c r="P6" i="7"/>
  <c r="P7" i="7"/>
  <c r="P4" i="7"/>
  <c r="P8" i="7"/>
  <c r="P3" i="7"/>
  <c r="M6" i="7"/>
  <c r="M4" i="7"/>
  <c r="M8" i="7"/>
  <c r="M7" i="7"/>
  <c r="M5" i="7"/>
  <c r="M2" i="7"/>
  <c r="M3" i="7"/>
</calcChain>
</file>

<file path=xl/sharedStrings.xml><?xml version="1.0" encoding="utf-8"?>
<sst xmlns="http://schemas.openxmlformats.org/spreadsheetml/2006/main" count="40" uniqueCount="37">
  <si>
    <t>Nr</t>
  </si>
  <si>
    <t>Denumire Produs</t>
  </si>
  <si>
    <t>Categorie Produs</t>
  </si>
  <si>
    <t>Discount de Baza</t>
  </si>
  <si>
    <t>Discount Ulterior Livrarii</t>
  </si>
  <si>
    <t>Logistica</t>
  </si>
  <si>
    <t>CONSERVE</t>
  </si>
  <si>
    <t>ALIMENTE DE BAZA</t>
  </si>
  <si>
    <t>ALCOOLICE</t>
  </si>
  <si>
    <t>OTET</t>
  </si>
  <si>
    <t>RIENERGY</t>
  </si>
  <si>
    <t>J4384</t>
  </si>
  <si>
    <t>T09W5</t>
  </si>
  <si>
    <t>H3886</t>
  </si>
  <si>
    <t>VODKA SCANDIC 37,5%-0,5L PET</t>
  </si>
  <si>
    <t>GILMAN'S GIN 37.5%-0.7L ST</t>
  </si>
  <si>
    <t>RIENERGY DRINK 0,25L CAN</t>
  </si>
  <si>
    <t>OLLA SNK.ALUNITE CACAO 100G</t>
  </si>
  <si>
    <t>REGAL SOS TOMATE 380G</t>
  </si>
  <si>
    <t>Z7716</t>
  </si>
  <si>
    <t>500403</t>
  </si>
  <si>
    <t>NATY ELIT MIX NAP+BISC.300G</t>
  </si>
  <si>
    <t>REGAL OTET 9% 1000</t>
  </si>
  <si>
    <t>70000/K</t>
  </si>
  <si>
    <t>Promo</t>
  </si>
  <si>
    <t>SL638RS</t>
  </si>
  <si>
    <t>KC3F9RS</t>
  </si>
  <si>
    <t>VIVA SNK.PERNITE CACAO RS 200G</t>
  </si>
  <si>
    <t>Cod produs</t>
  </si>
  <si>
    <t>Pret Lista</t>
  </si>
  <si>
    <t>Pret Facturare</t>
  </si>
  <si>
    <t>Pret cu Discount</t>
  </si>
  <si>
    <t>Pret Producator</t>
  </si>
  <si>
    <t>Valoare Marja Bruta</t>
  </si>
  <si>
    <t>Valoare Transport</t>
  </si>
  <si>
    <t>Valoare Mercantizare</t>
  </si>
  <si>
    <t>Valoare Marja Neta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</si>
</sst>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0.0%"/>
    <numFmt numFmtId="169" formatCode="_-* #,##0.00\ _l_e_i_-;\-* #,##0.00\ _l_e_i_-;_-* &quot;-&quot;??\ _l_e_i_-;_-@_-"/>
  </numFmts>
  <fonts count="25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charset val="238"/>
      <scheme val="minor"/>
    </font>
    <font>
      <sz val="10"/>
      <name val="Arial"/>
      <family val="2"/>
    </font>
    <font>
      <sz val="10"/>
      <name val="Arial"/>
      <family val="2"/>
      <charset val="238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6" fillId="0" borderId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9" borderId="0" applyNumberFormat="0" applyBorder="0" applyAlignment="0" applyProtection="0"/>
    <xf numFmtId="0" fontId="13" fillId="11" borderId="5" applyNumberFormat="0" applyAlignment="0" applyProtection="0"/>
    <xf numFmtId="0" fontId="14" fillId="12" borderId="6" applyNumberFormat="0" applyAlignment="0" applyProtection="0"/>
    <xf numFmtId="0" fontId="15" fillId="12" borderId="5" applyNumberFormat="0" applyAlignment="0" applyProtection="0"/>
    <xf numFmtId="0" fontId="16" fillId="0" borderId="7" applyNumberFormat="0" applyFill="0" applyAlignment="0" applyProtection="0"/>
    <xf numFmtId="0" fontId="17" fillId="13" borderId="8" applyNumberFormat="0" applyAlignment="0" applyProtection="0"/>
    <xf numFmtId="0" fontId="4" fillId="0" borderId="0" applyNumberFormat="0" applyFill="0" applyBorder="0" applyAlignment="0" applyProtection="0"/>
    <xf numFmtId="0" fontId="3" fillId="14" borderId="9" applyNumberFormat="0" applyFont="0" applyAlignment="0" applyProtection="0"/>
    <xf numFmtId="0" fontId="18" fillId="0" borderId="0" applyNumberFormat="0" applyFill="0" applyBorder="0" applyAlignment="0" applyProtection="0"/>
    <xf numFmtId="0" fontId="7" fillId="0" borderId="10" applyNumberFormat="0" applyFill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19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20" fillId="0" borderId="0" applyNumberFormat="0" applyFill="0" applyBorder="0" applyAlignment="0" applyProtection="0"/>
    <xf numFmtId="0" fontId="21" fillId="10" borderId="0" applyNumberFormat="0" applyBorder="0" applyAlignment="0" applyProtection="0"/>
    <xf numFmtId="0" fontId="19" fillId="18" borderId="0" applyNumberFormat="0" applyBorder="0" applyAlignment="0" applyProtection="0"/>
    <xf numFmtId="0" fontId="19" fillId="22" borderId="0" applyNumberFormat="0" applyBorder="0" applyAlignment="0" applyProtection="0"/>
    <xf numFmtId="0" fontId="19" fillId="26" borderId="0" applyNumberFormat="0" applyBorder="0" applyAlignment="0" applyProtection="0"/>
    <xf numFmtId="0" fontId="19" fillId="30" borderId="0" applyNumberFormat="0" applyBorder="0" applyAlignment="0" applyProtection="0"/>
    <xf numFmtId="0" fontId="19" fillId="34" borderId="0" applyNumberFormat="0" applyBorder="0" applyAlignment="0" applyProtection="0"/>
    <xf numFmtId="0" fontId="19" fillId="38" borderId="0" applyNumberFormat="0" applyBorder="0" applyAlignment="0" applyProtection="0"/>
    <xf numFmtId="9" fontId="6" fillId="0" borderId="0" applyFont="0" applyFill="0" applyBorder="0" applyAlignment="0" applyProtection="0"/>
    <xf numFmtId="0" fontId="22" fillId="9" borderId="0" applyNumberFormat="0" applyBorder="0" applyAlignment="0" applyProtection="0"/>
    <xf numFmtId="1" fontId="23" fillId="0" borderId="0"/>
    <xf numFmtId="169" fontId="24" fillId="0" borderId="0" applyFont="0" applyFill="0" applyBorder="0" applyAlignment="0" applyProtection="0"/>
    <xf numFmtId="0" fontId="23" fillId="0" borderId="0"/>
  </cellStyleXfs>
  <cellXfs count="43">
    <xf numFmtId="0" fontId="0" fillId="0" borderId="0" xfId="0"/>
    <xf numFmtId="9" fontId="2" fillId="0" borderId="1" xfId="0" applyNumberFormat="1" applyFont="1" applyFill="1" applyBorder="1"/>
    <xf numFmtId="165" fontId="2" fillId="0" borderId="1" xfId="0" applyNumberFormat="1" applyFont="1" applyFill="1" applyBorder="1"/>
    <xf numFmtId="10" fontId="2" fillId="0" borderId="1" xfId="0" applyNumberFormat="1" applyFont="1" applyFill="1" applyBorder="1"/>
    <xf numFmtId="10" fontId="2" fillId="0" borderId="1" xfId="2" applyNumberFormat="1" applyFont="1" applyFill="1" applyBorder="1"/>
    <xf numFmtId="2" fontId="2" fillId="2" borderId="1" xfId="0" applyNumberFormat="1" applyFont="1" applyFill="1" applyBorder="1"/>
    <xf numFmtId="0" fontId="1" fillId="2" borderId="1" xfId="0" applyNumberFormat="1" applyFont="1" applyFill="1" applyBorder="1" applyAlignment="1" applyProtection="1">
      <alignment vertical="center" readingOrder="1"/>
    </xf>
    <xf numFmtId="49" fontId="1" fillId="0" borderId="1" xfId="0" applyNumberFormat="1" applyFont="1" applyFill="1" applyBorder="1" applyAlignment="1" applyProtection="1">
      <alignment vertical="center" readingOrder="1"/>
    </xf>
    <xf numFmtId="2" fontId="1" fillId="2" borderId="1" xfId="0" applyNumberFormat="1" applyFont="1" applyFill="1" applyBorder="1"/>
    <xf numFmtId="10" fontId="1" fillId="2" borderId="1" xfId="0" applyNumberFormat="1" applyFont="1" applyFill="1" applyBorder="1"/>
    <xf numFmtId="0" fontId="0" fillId="0" borderId="0" xfId="0" applyFill="1"/>
    <xf numFmtId="0" fontId="5" fillId="0" borderId="0" xfId="0" applyFont="1"/>
    <xf numFmtId="10" fontId="1" fillId="0" borderId="1" xfId="0" applyNumberFormat="1" applyFont="1" applyFill="1" applyBorder="1"/>
    <xf numFmtId="0" fontId="1" fillId="0" borderId="1" xfId="0" applyFont="1" applyFill="1" applyBorder="1" applyAlignment="1">
      <alignment horizontal="center" vertical="center" wrapText="1" shrinkToFit="1"/>
    </xf>
    <xf numFmtId="165" fontId="1" fillId="0" borderId="1" xfId="0" applyNumberFormat="1" applyFont="1" applyFill="1" applyBorder="1"/>
    <xf numFmtId="0" fontId="0" fillId="0" borderId="0" xfId="0" applyAlignment="1">
      <alignment horizontal="left"/>
    </xf>
    <xf numFmtId="43" fontId="1" fillId="3" borderId="1" xfId="1" applyFont="1" applyFill="1" applyBorder="1"/>
    <xf numFmtId="4" fontId="2" fillId="2" borderId="1" xfId="0" applyNumberFormat="1" applyFont="1" applyFill="1" applyBorder="1"/>
    <xf numFmtId="0" fontId="1" fillId="2" borderId="1" xfId="0" applyFont="1" applyFill="1" applyBorder="1" applyAlignment="1">
      <alignment horizontal="center" vertical="center" wrapText="1" shrinkToFit="1"/>
    </xf>
    <xf numFmtId="0" fontId="2" fillId="0" borderId="1" xfId="0" applyFont="1" applyBorder="1" applyAlignment="1">
      <alignment horizontal="center" vertical="center" wrapText="1" shrinkToFit="1"/>
    </xf>
    <xf numFmtId="0" fontId="2" fillId="2" borderId="1" xfId="0" applyFont="1" applyFill="1" applyBorder="1" applyAlignment="1">
      <alignment horizontal="center" vertical="center" wrapText="1" shrinkToFit="1"/>
    </xf>
    <xf numFmtId="0" fontId="2" fillId="0" borderId="1" xfId="0" applyFont="1" applyFill="1" applyBorder="1" applyAlignment="1">
      <alignment horizontal="left"/>
    </xf>
    <xf numFmtId="0" fontId="2" fillId="2" borderId="1" xfId="0" applyFont="1" applyFill="1" applyBorder="1"/>
    <xf numFmtId="2" fontId="2" fillId="6" borderId="1" xfId="0" applyNumberFormat="1" applyFont="1" applyFill="1" applyBorder="1"/>
    <xf numFmtId="43" fontId="2" fillId="7" borderId="1" xfId="1" applyFont="1" applyFill="1" applyBorder="1"/>
    <xf numFmtId="10" fontId="2" fillId="2" borderId="1" xfId="0" applyNumberFormat="1" applyFont="1" applyFill="1" applyBorder="1"/>
    <xf numFmtId="0" fontId="2" fillId="4" borderId="1" xfId="0" applyFont="1" applyFill="1" applyBorder="1" applyAlignment="1">
      <alignment horizontal="center" vertical="center" wrapText="1" shrinkToFit="1"/>
    </xf>
    <xf numFmtId="0" fontId="2" fillId="3" borderId="1" xfId="0" applyFont="1" applyFill="1" applyBorder="1" applyAlignment="1">
      <alignment horizontal="center" vertical="center" wrapText="1" shrinkToFit="1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2" fontId="2" fillId="4" borderId="1" xfId="0" applyNumberFormat="1" applyFont="1" applyFill="1" applyBorder="1"/>
    <xf numFmtId="43" fontId="2" fillId="3" borderId="1" xfId="1" applyFont="1" applyFill="1" applyBorder="1"/>
    <xf numFmtId="4" fontId="2" fillId="5" borderId="1" xfId="0" applyNumberFormat="1" applyFont="1" applyFill="1" applyBorder="1"/>
    <xf numFmtId="2" fontId="2" fillId="5" borderId="1" xfId="0" applyNumberFormat="1" applyFont="1" applyFill="1" applyBorder="1"/>
    <xf numFmtId="165" fontId="2" fillId="0" borderId="1" xfId="2" applyNumberFormat="1" applyFont="1" applyBorder="1"/>
    <xf numFmtId="10" fontId="2" fillId="2" borderId="1" xfId="2" applyNumberFormat="1" applyFont="1" applyFill="1" applyBorder="1"/>
    <xf numFmtId="43" fontId="2" fillId="5" borderId="1" xfId="1" applyFont="1" applyFill="1" applyBorder="1"/>
    <xf numFmtId="0" fontId="1" fillId="0" borderId="1" xfId="0" applyFont="1" applyBorder="1" applyAlignment="1">
      <alignment horizontal="center"/>
    </xf>
    <xf numFmtId="4" fontId="0" fillId="0" borderId="0" xfId="0" applyNumberFormat="1"/>
    <xf numFmtId="0" fontId="2" fillId="5" borderId="1" xfId="0" applyFont="1" applyFill="1" applyBorder="1"/>
    <xf numFmtId="0" fontId="1" fillId="0" borderId="1" xfId="0" applyFont="1" applyBorder="1" applyAlignment="1">
      <alignment horizontal="left"/>
    </xf>
    <xf numFmtId="0" fontId="1" fillId="2" borderId="1" xfId="0" applyFont="1" applyFill="1" applyBorder="1"/>
    <xf numFmtId="0" fontId="1" fillId="0" borderId="1" xfId="0" applyFont="1" applyFill="1" applyBorder="1" applyAlignment="1">
      <alignment horizontal="center" vertical="center" wrapText="1"/>
    </xf>
  </cellXfs>
  <cellStyles count="50">
    <cellStyle name="20% - Accent1" xfId="20" builtinId="30" customBuiltin="1"/>
    <cellStyle name="20% - Accent2" xfId="23" builtinId="34" customBuiltin="1"/>
    <cellStyle name="20% - Accent3" xfId="26" builtinId="38" customBuiltin="1"/>
    <cellStyle name="20% - Accent4" xfId="29" builtinId="42" customBuiltin="1"/>
    <cellStyle name="20% - Accent5" xfId="32" builtinId="46" customBuiltin="1"/>
    <cellStyle name="20% - Accent6" xfId="35" builtinId="50" customBuiltin="1"/>
    <cellStyle name="40% - Accent1" xfId="21" builtinId="31" customBuiltin="1"/>
    <cellStyle name="40% - Accent2" xfId="24" builtinId="35" customBuiltin="1"/>
    <cellStyle name="40% - Accent3" xfId="27" builtinId="39" customBuiltin="1"/>
    <cellStyle name="40% - Accent4" xfId="30" builtinId="43" customBuiltin="1"/>
    <cellStyle name="40% - Accent5" xfId="33" builtinId="47" customBuiltin="1"/>
    <cellStyle name="40% - Accent6" xfId="36" builtinId="51" customBuiltin="1"/>
    <cellStyle name="60% - Accent1 2" xfId="39"/>
    <cellStyle name="60% - Accent2 2" xfId="40"/>
    <cellStyle name="60% - Accent3 2" xfId="41"/>
    <cellStyle name="60% - Accent4 2" xfId="42"/>
    <cellStyle name="60% - Accent5 2" xfId="43"/>
    <cellStyle name="60% - Accent6 2" xfId="44"/>
    <cellStyle name="Accent1" xfId="19" builtinId="29" customBuiltin="1"/>
    <cellStyle name="Accent2" xfId="22" builtinId="33" customBuiltin="1"/>
    <cellStyle name="Accent3" xfId="25" builtinId="37" customBuiltin="1"/>
    <cellStyle name="Accent4" xfId="28" builtinId="41" customBuiltin="1"/>
    <cellStyle name="Accent5" xfId="31" builtinId="45" customBuiltin="1"/>
    <cellStyle name="Accent6" xfId="34" builtinId="49" customBuiltin="1"/>
    <cellStyle name="Bad" xfId="9" builtinId="27" customBuiltin="1"/>
    <cellStyle name="Bad 2" xfId="46"/>
    <cellStyle name="Calculation" xfId="12" builtinId="22" customBuiltin="1"/>
    <cellStyle name="Check Cell" xfId="14" builtinId="23" customBuiltin="1"/>
    <cellStyle name="Comma" xfId="1" builtinId="3"/>
    <cellStyle name="Comma 2" xfId="48"/>
    <cellStyle name="Explanatory Text" xfId="17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0" builtinId="20" customBuiltin="1"/>
    <cellStyle name="Linked Cell" xfId="13" builtinId="24" customBuiltin="1"/>
    <cellStyle name="Neutral 2" xfId="38"/>
    <cellStyle name="Normal" xfId="0" builtinId="0"/>
    <cellStyle name="Normal 2" xfId="3"/>
    <cellStyle name="Normal 3" xfId="47"/>
    <cellStyle name="Normal 4" xfId="49"/>
    <cellStyle name="Note" xfId="16" builtinId="10" customBuiltin="1"/>
    <cellStyle name="Output" xfId="11" builtinId="21" customBuiltin="1"/>
    <cellStyle name="Percent" xfId="2" builtinId="5"/>
    <cellStyle name="Percent 2" xfId="45"/>
    <cellStyle name="Title 2" xfId="37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FFFFFF"/>
      <rgbColor rgb="00F0F0F0"/>
      <rgbColor rgb="00A0A0A0"/>
      <rgbColor rgb="00000000"/>
    </indexedColors>
    <mruColors>
      <color rgb="FFD1B2E8"/>
      <color rgb="FFFF5050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L9"/>
  <sheetViews>
    <sheetView tabSelected="1" zoomScale="90" zoomScaleNormal="90" workbookViewId="0">
      <selection activeCell="D16" sqref="D16"/>
    </sheetView>
  </sheetViews>
  <sheetFormatPr defaultRowHeight="14.5" x14ac:dyDescent="0.35"/>
  <cols>
    <col min="1" max="1" width="3" bestFit="1" customWidth="1"/>
    <col min="2" max="2" width="7.54296875" style="15" bestFit="1" customWidth="1"/>
    <col min="3" max="3" width="35.54296875" bestFit="1" customWidth="1"/>
    <col min="4" max="4" width="15.81640625" bestFit="1" customWidth="1"/>
    <col min="5" max="5" width="10.81640625" bestFit="1" customWidth="1"/>
    <col min="6" max="6" width="8.81640625" bestFit="1" customWidth="1"/>
    <col min="7" max="8" width="6.81640625" bestFit="1" customWidth="1"/>
    <col min="9" max="9" width="7.1796875" bestFit="1" customWidth="1"/>
    <col min="10" max="10" width="7.1796875" customWidth="1"/>
    <col min="11" max="11" width="8.54296875" bestFit="1" customWidth="1"/>
    <col min="12" max="12" width="8.453125" bestFit="1" customWidth="1"/>
    <col min="13" max="13" width="8.54296875" bestFit="1" customWidth="1"/>
    <col min="14" max="14" width="8.453125" customWidth="1"/>
    <col min="15" max="15" width="9.36328125" customWidth="1"/>
    <col min="16" max="16" width="8.1796875" bestFit="1" customWidth="1"/>
  </cols>
  <sheetData>
    <row r="1" spans="1:38" ht="30" x14ac:dyDescent="0.35">
      <c r="A1" s="13" t="s">
        <v>0</v>
      </c>
      <c r="B1" s="13" t="s">
        <v>28</v>
      </c>
      <c r="C1" s="18" t="s">
        <v>1</v>
      </c>
      <c r="D1" s="13" t="s">
        <v>2</v>
      </c>
      <c r="E1" s="18" t="s">
        <v>29</v>
      </c>
      <c r="F1" s="19" t="s">
        <v>3</v>
      </c>
      <c r="G1" s="20" t="s">
        <v>30</v>
      </c>
      <c r="H1" s="19" t="s">
        <v>4</v>
      </c>
      <c r="I1" s="19" t="s">
        <v>5</v>
      </c>
      <c r="J1" s="19" t="s">
        <v>24</v>
      </c>
      <c r="K1" s="26" t="s">
        <v>31</v>
      </c>
      <c r="L1" s="27" t="s">
        <v>32</v>
      </c>
      <c r="M1" s="18" t="s">
        <v>33</v>
      </c>
      <c r="N1" s="42" t="s">
        <v>34</v>
      </c>
      <c r="O1" s="42" t="s">
        <v>35</v>
      </c>
      <c r="P1" s="18" t="s">
        <v>36</v>
      </c>
    </row>
    <row r="2" spans="1:38" x14ac:dyDescent="0.35">
      <c r="A2" s="37">
        <v>1</v>
      </c>
      <c r="B2" s="40" t="s">
        <v>12</v>
      </c>
      <c r="C2" s="6" t="s">
        <v>15</v>
      </c>
      <c r="D2" s="7" t="s">
        <v>8</v>
      </c>
      <c r="E2" s="39">
        <v>33.049999999999997</v>
      </c>
      <c r="F2" s="2">
        <v>0.16500000000000001</v>
      </c>
      <c r="G2" s="33">
        <f t="shared" ref="G2:G8" si="0">E2-(E2*F2)</f>
        <v>27.596749999999997</v>
      </c>
      <c r="H2" s="4">
        <v>0.21870000000000001</v>
      </c>
      <c r="I2" s="12">
        <v>4.8899999999999999E-2</v>
      </c>
      <c r="J2" s="12">
        <v>7.0000000000000007E-2</v>
      </c>
      <c r="K2" s="30">
        <f t="shared" ref="K2:K9" si="1">G2-(G2*(H2+I2+J2))</f>
        <v>18.280087199999997</v>
      </c>
      <c r="L2" s="36">
        <v>17.52</v>
      </c>
      <c r="M2" s="25">
        <f t="shared" ref="M2:M9" si="2">(K2-L2)/K2</f>
        <v>4.1580064235142024E-2</v>
      </c>
      <c r="N2" s="34">
        <v>2.9000000000000001E-2</v>
      </c>
      <c r="O2" s="34">
        <v>8.0000000000000002E-3</v>
      </c>
      <c r="P2" s="35">
        <f>(K2-L2-(G2*(N2+O2)))/K2</f>
        <v>-1.4277423687563295E-2</v>
      </c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</row>
    <row r="3" spans="1:38" s="10" customFormat="1" x14ac:dyDescent="0.35">
      <c r="A3" s="28">
        <v>2</v>
      </c>
      <c r="B3" s="40" t="s">
        <v>20</v>
      </c>
      <c r="C3" s="6" t="s">
        <v>21</v>
      </c>
      <c r="D3" s="7" t="s">
        <v>7</v>
      </c>
      <c r="E3" s="41">
        <v>5</v>
      </c>
      <c r="F3" s="14">
        <v>0.16500000000000001</v>
      </c>
      <c r="G3" s="8">
        <f t="shared" si="0"/>
        <v>4.1749999999999998</v>
      </c>
      <c r="H3" s="4">
        <v>0.21870000000000001</v>
      </c>
      <c r="I3" s="12">
        <v>4.8899999999999999E-2</v>
      </c>
      <c r="J3" s="12">
        <v>1E-3</v>
      </c>
      <c r="K3" s="30">
        <f t="shared" si="1"/>
        <v>3.0535949999999996</v>
      </c>
      <c r="L3" s="16">
        <v>2.46</v>
      </c>
      <c r="M3" s="9">
        <f t="shared" si="2"/>
        <v>0.19439218363928409</v>
      </c>
      <c r="N3" s="34">
        <v>2.9000000000000001E-2</v>
      </c>
      <c r="O3" s="34">
        <v>8.0000000000000002E-3</v>
      </c>
      <c r="P3" s="35">
        <f t="shared" ref="P3:P9" si="3">(K3-L3-(G3*(N3+O3)))/K3</f>
        <v>0.14380427004890947</v>
      </c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</row>
    <row r="4" spans="1:38" x14ac:dyDescent="0.35">
      <c r="A4" s="37">
        <v>3</v>
      </c>
      <c r="B4" s="29" t="s">
        <v>25</v>
      </c>
      <c r="C4" s="6" t="s">
        <v>17</v>
      </c>
      <c r="D4" s="7" t="s">
        <v>7</v>
      </c>
      <c r="E4" s="22">
        <v>2.15</v>
      </c>
      <c r="F4" s="2">
        <v>0.16500000000000001</v>
      </c>
      <c r="G4" s="5">
        <f t="shared" si="0"/>
        <v>1.7952499999999998</v>
      </c>
      <c r="H4" s="4">
        <v>0.21870000000000001</v>
      </c>
      <c r="I4" s="12">
        <v>4.8899999999999999E-2</v>
      </c>
      <c r="J4" s="12">
        <v>1E-3</v>
      </c>
      <c r="K4" s="30">
        <f t="shared" si="1"/>
        <v>1.31304585</v>
      </c>
      <c r="L4" s="31">
        <v>0.82</v>
      </c>
      <c r="M4" s="25">
        <f t="shared" si="2"/>
        <v>0.37549781677463895</v>
      </c>
      <c r="N4" s="34">
        <v>2.9000000000000001E-2</v>
      </c>
      <c r="O4" s="34">
        <v>8.0000000000000002E-3</v>
      </c>
      <c r="P4" s="35">
        <f t="shared" si="3"/>
        <v>0.32490990318426427</v>
      </c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</row>
    <row r="5" spans="1:38" x14ac:dyDescent="0.35">
      <c r="A5" s="28">
        <v>4</v>
      </c>
      <c r="B5" s="29" t="s">
        <v>19</v>
      </c>
      <c r="C5" s="6" t="s">
        <v>18</v>
      </c>
      <c r="D5" s="7" t="s">
        <v>6</v>
      </c>
      <c r="E5" s="22">
        <v>4.5</v>
      </c>
      <c r="F5" s="2">
        <v>0.16500000000000001</v>
      </c>
      <c r="G5" s="5">
        <f t="shared" si="0"/>
        <v>3.7574999999999998</v>
      </c>
      <c r="H5" s="4">
        <v>0.21870000000000001</v>
      </c>
      <c r="I5" s="12">
        <v>4.8899999999999999E-2</v>
      </c>
      <c r="J5" s="12">
        <v>1E-3</v>
      </c>
      <c r="K5" s="30">
        <f t="shared" si="1"/>
        <v>2.7482354999999998</v>
      </c>
      <c r="L5" s="31">
        <v>1.92</v>
      </c>
      <c r="M5" s="25">
        <f t="shared" si="2"/>
        <v>0.30136991535114072</v>
      </c>
      <c r="N5" s="34">
        <v>2.9000000000000001E-2</v>
      </c>
      <c r="O5" s="34">
        <v>8.0000000000000002E-3</v>
      </c>
      <c r="P5" s="35">
        <f t="shared" si="3"/>
        <v>0.25078200176076609</v>
      </c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</row>
    <row r="6" spans="1:38" x14ac:dyDescent="0.35">
      <c r="A6" s="37">
        <v>5</v>
      </c>
      <c r="B6" s="40" t="s">
        <v>23</v>
      </c>
      <c r="C6" s="6" t="s">
        <v>16</v>
      </c>
      <c r="D6" s="7" t="s">
        <v>10</v>
      </c>
      <c r="E6" s="22">
        <v>2.15</v>
      </c>
      <c r="F6" s="2">
        <v>0.16500000000000001</v>
      </c>
      <c r="G6" s="5">
        <f t="shared" si="0"/>
        <v>1.7952499999999998</v>
      </c>
      <c r="H6" s="4">
        <v>0.21870000000000001</v>
      </c>
      <c r="I6" s="12">
        <v>4.8899999999999999E-2</v>
      </c>
      <c r="J6" s="12">
        <v>1E-3</v>
      </c>
      <c r="K6" s="30">
        <f t="shared" si="1"/>
        <v>1.31304585</v>
      </c>
      <c r="L6" s="36">
        <v>0.78</v>
      </c>
      <c r="M6" s="25">
        <f t="shared" si="2"/>
        <v>0.40596133790758332</v>
      </c>
      <c r="N6" s="34">
        <v>2.9000000000000001E-2</v>
      </c>
      <c r="O6" s="34">
        <v>8.0000000000000002E-3</v>
      </c>
      <c r="P6" s="35">
        <f t="shared" si="3"/>
        <v>0.3553734243172087</v>
      </c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</row>
    <row r="7" spans="1:38" s="10" customFormat="1" x14ac:dyDescent="0.35">
      <c r="A7" s="28">
        <v>6</v>
      </c>
      <c r="B7" s="29" t="s">
        <v>26</v>
      </c>
      <c r="C7" s="6" t="s">
        <v>27</v>
      </c>
      <c r="D7" s="7" t="s">
        <v>7</v>
      </c>
      <c r="E7" s="22">
        <v>3.35</v>
      </c>
      <c r="F7" s="2">
        <v>0.16500000000000001</v>
      </c>
      <c r="G7" s="5">
        <f t="shared" si="0"/>
        <v>2.79725</v>
      </c>
      <c r="H7" s="4">
        <v>0.21870000000000001</v>
      </c>
      <c r="I7" s="12">
        <v>4.8899999999999999E-2</v>
      </c>
      <c r="J7" s="12">
        <v>1E-3</v>
      </c>
      <c r="K7" s="30">
        <f t="shared" si="1"/>
        <v>2.0459086499999999</v>
      </c>
      <c r="L7" s="31">
        <v>1.35</v>
      </c>
      <c r="M7" s="25">
        <f t="shared" si="2"/>
        <v>0.34014649187782642</v>
      </c>
      <c r="N7" s="34">
        <v>2.9000000000000001E-2</v>
      </c>
      <c r="O7" s="34">
        <v>8.0000000000000002E-3</v>
      </c>
      <c r="P7" s="35">
        <f t="shared" si="3"/>
        <v>0.2895585782874518</v>
      </c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</row>
    <row r="8" spans="1:38" s="11" customFormat="1" x14ac:dyDescent="0.35">
      <c r="A8" s="37">
        <v>7</v>
      </c>
      <c r="B8" s="40" t="s">
        <v>13</v>
      </c>
      <c r="C8" s="6" t="s">
        <v>14</v>
      </c>
      <c r="D8" s="7" t="s">
        <v>8</v>
      </c>
      <c r="E8" s="32">
        <v>21</v>
      </c>
      <c r="F8" s="2">
        <v>0.16500000000000001</v>
      </c>
      <c r="G8" s="33">
        <f t="shared" si="0"/>
        <v>17.535</v>
      </c>
      <c r="H8" s="4">
        <v>0.21870000000000001</v>
      </c>
      <c r="I8" s="12">
        <v>4.8899999999999999E-2</v>
      </c>
      <c r="J8" s="12">
        <v>0.1</v>
      </c>
      <c r="K8" s="30">
        <f t="shared" si="1"/>
        <v>11.089134</v>
      </c>
      <c r="L8" s="36">
        <v>11.19</v>
      </c>
      <c r="M8" s="25">
        <f t="shared" si="2"/>
        <v>-9.095931206169923E-3</v>
      </c>
      <c r="N8" s="34">
        <v>2.9000000000000001E-2</v>
      </c>
      <c r="O8" s="34">
        <v>8.0000000000000002E-3</v>
      </c>
      <c r="P8" s="35">
        <f t="shared" si="3"/>
        <v>-6.7603205083462792E-2</v>
      </c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</row>
    <row r="9" spans="1:38" x14ac:dyDescent="0.35">
      <c r="A9" s="28">
        <v>8</v>
      </c>
      <c r="B9" s="21" t="s">
        <v>11</v>
      </c>
      <c r="C9" s="6" t="s">
        <v>22</v>
      </c>
      <c r="D9" s="7" t="s">
        <v>9</v>
      </c>
      <c r="E9" s="17">
        <v>3.63</v>
      </c>
      <c r="F9" s="1">
        <v>0.17</v>
      </c>
      <c r="G9" s="5">
        <f t="shared" ref="G9" si="4">E9-(E9*F9)</f>
        <v>3.0129000000000001</v>
      </c>
      <c r="H9" s="4">
        <v>0.21870000000000001</v>
      </c>
      <c r="I9" s="12">
        <v>4.8899999999999999E-2</v>
      </c>
      <c r="J9" s="3">
        <v>0.12</v>
      </c>
      <c r="K9" s="23">
        <f t="shared" si="1"/>
        <v>1.84509996</v>
      </c>
      <c r="L9" s="24">
        <v>1.71</v>
      </c>
      <c r="M9" s="25">
        <f t="shared" si="2"/>
        <v>7.3220943541725522E-2</v>
      </c>
      <c r="N9" s="34">
        <v>2.9000000000000001E-2</v>
      </c>
      <c r="O9" s="34">
        <v>8.0000000000000002E-3</v>
      </c>
      <c r="P9" s="9">
        <f t="shared" si="3"/>
        <v>1.2802916108675219E-2</v>
      </c>
    </row>
  </sheetData>
  <autoFilter ref="A1:P9"/>
  <sortState ref="B2:P17">
    <sortCondition ref="C2:C17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Magazin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Elenes</dc:creator>
  <cp:lastModifiedBy>Cristian</cp:lastModifiedBy>
  <cp:lastPrinted>2021-05-25T06:13:22Z</cp:lastPrinted>
  <dcterms:created xsi:type="dcterms:W3CDTF">2018-06-20T10:33:13Z</dcterms:created>
  <dcterms:modified xsi:type="dcterms:W3CDTF">2023-10-23T22:22:26Z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17.1.3.0</vt:lpwstr>
  </property>
</Properties>
</file>