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HYPERLINK("https://www.youtube.com/watch?v=kRA1C0kKhzs", "Video")</f>
        <v/>
      </c>
      <c r="B2" t="inlineStr">
        <is>
          <t>6:03</t>
        </is>
      </c>
      <c r="C2" t="inlineStr">
        <is>
          <t>especially in the Zamboanga peninsula, in the southwest of the archipelago.</t>
        </is>
      </c>
      <c r="D2">
        <f>HYPERLINK("https://www.youtube.com/watch?v=kRA1C0kKhzs&amp;t=363s", "Go to time")</f>
        <v/>
      </c>
    </row>
    <row r="3">
      <c r="A3">
        <f>HYPERLINK("https://www.youtube.com/watch?v=NuHfqnnlaLk", "Video")</f>
        <v/>
      </c>
      <c r="B3" t="inlineStr">
        <is>
          <t>13:08</t>
        </is>
      </c>
      <c r="C3" t="inlineStr">
        <is>
          <t>gone all right what about those nine</t>
        </is>
      </c>
      <c r="D3">
        <f>HYPERLINK("https://www.youtube.com/watch?v=NuHfqnnlaLk&amp;t=788s", "Go to time")</f>
        <v/>
      </c>
    </row>
    <row r="4">
      <c r="A4">
        <f>HYPERLINK("https://www.youtube.com/watch?v=_LlVU-nWTQs", "Video")</f>
        <v/>
      </c>
      <c r="B4" t="inlineStr">
        <is>
          <t>28:46</t>
        </is>
      </c>
      <c r="C4" t="inlineStr">
        <is>
          <t>all right I'm going to go out there and</t>
        </is>
      </c>
      <c r="D4">
        <f>HYPERLINK("https://www.youtube.com/watch?v=_LlVU-nWTQs&amp;t=1726s", "Go to time")</f>
        <v/>
      </c>
    </row>
    <row r="5">
      <c r="A5">
        <f>HYPERLINK("https://www.youtube.com/watch?v=ScsUMSLokSk", "Video")</f>
        <v/>
      </c>
      <c r="B5" t="inlineStr">
        <is>
          <t>6:38</t>
        </is>
      </c>
      <c r="C5" t="inlineStr">
        <is>
          <t>about it all right oh [ __ ] I got to</t>
        </is>
      </c>
      <c r="D5">
        <f>HYPERLINK("https://www.youtube.com/watch?v=ScsUMSLokSk&amp;t=398s", "Go to time")</f>
        <v/>
      </c>
    </row>
    <row r="6">
      <c r="A6">
        <f>HYPERLINK("https://www.youtube.com/watch?v=w-cJWWfgi0w", "Video")</f>
        <v/>
      </c>
      <c r="B6" t="inlineStr">
        <is>
          <t>3:42</t>
        </is>
      </c>
      <c r="C6" t="inlineStr">
        <is>
          <t>called us we came out got the</t>
        </is>
      </c>
      <c r="D6">
        <f>HYPERLINK("https://www.youtube.com/watch?v=w-cJWWfgi0w&amp;t=222s", "Go to time")</f>
        <v/>
      </c>
    </row>
    <row r="7">
      <c r="A7">
        <f>HYPERLINK("https://www.youtube.com/watch?v=7_voQ75piBI", "Video")</f>
        <v/>
      </c>
      <c r="B7" t="inlineStr">
        <is>
          <t>4:45</t>
        </is>
      </c>
      <c r="C7" t="inlineStr">
        <is>
          <t>chilling South Wall is going to look</t>
        </is>
      </c>
      <c r="D7">
        <f>HYPERLINK("https://www.youtube.com/watch?v=7_voQ75piBI&amp;t=285s", "Go to time")</f>
        <v/>
      </c>
    </row>
    <row r="8">
      <c r="A8">
        <f>HYPERLINK("https://www.youtube.com/watch?v=Vgqz8kB1Pxg", "Video")</f>
        <v/>
      </c>
      <c r="B8" t="inlineStr">
        <is>
          <t>3:18</t>
        </is>
      </c>
      <c r="C8" t="inlineStr">
        <is>
          <t>out you got to again really there's no</t>
        </is>
      </c>
      <c r="D8">
        <f>HYPERLINK("https://www.youtube.com/watch?v=Vgqz8kB1Pxg&amp;t=198s", "Go to time")</f>
        <v/>
      </c>
    </row>
    <row r="9">
      <c r="A9">
        <f>HYPERLINK("https://www.youtube.com/watch?v=Wc8qthwKSsc", "Video")</f>
        <v/>
      </c>
      <c r="B9" t="inlineStr">
        <is>
          <t>15:35</t>
        </is>
      </c>
      <c r="C9" t="inlineStr">
        <is>
          <t>chilling South Wall is going to look</t>
        </is>
      </c>
      <c r="D9">
        <f>HYPERLINK("https://www.youtube.com/watch?v=Wc8qthwKSsc&amp;t=935s", "Go to time")</f>
        <v/>
      </c>
    </row>
    <row r="10">
      <c r="A10">
        <f>HYPERLINK("https://www.youtube.com/watch?v=C2SIWY17KS4", "Video")</f>
        <v/>
      </c>
      <c r="B10" t="inlineStr">
        <is>
          <t>3:42</t>
        </is>
      </c>
      <c r="C10" t="inlineStr">
        <is>
          <t>get him out of here i'm gonna call the</t>
        </is>
      </c>
      <c r="D10">
        <f>HYPERLINK("https://www.youtube.com/watch?v=C2SIWY17KS4&amp;t=222s", "Go to time")</f>
        <v/>
      </c>
    </row>
    <row r="11">
      <c r="A11">
        <f>HYPERLINK("https://www.youtube.com/watch?v=IaoeHb4duls", "Video")</f>
        <v/>
      </c>
      <c r="B11" t="inlineStr">
        <is>
          <t>8:55</t>
        </is>
      </c>
      <c r="C11" t="inlineStr">
        <is>
          <t>get him out of here or I'm gonna call</t>
        </is>
      </c>
      <c r="D11">
        <f>HYPERLINK("https://www.youtube.com/watch?v=IaoeHb4duls&amp;t=535s", "Go to time")</f>
        <v/>
      </c>
    </row>
    <row r="12">
      <c r="A12">
        <f>HYPERLINK("https://www.youtube.com/watch?v=lgRQxWnk_I8", "Video")</f>
        <v/>
      </c>
      <c r="B12" t="inlineStr">
        <is>
          <t>2:12</t>
        </is>
      </c>
      <c r="C12" t="inlineStr">
        <is>
          <t>call him uh Walt's going to find out</t>
        </is>
      </c>
      <c r="D12">
        <f>HYPERLINK("https://www.youtube.com/watch?v=lgRQxWnk_I8&amp;t=132s", "Go to time")</f>
        <v/>
      </c>
    </row>
    <row r="13">
      <c r="A13">
        <f>HYPERLINK("https://www.youtube.com/watch?v=KbjQFFQBFP0", "Video")</f>
        <v/>
      </c>
      <c r="B13" t="inlineStr">
        <is>
          <t>0:43</t>
        </is>
      </c>
      <c r="C13" t="inlineStr">
        <is>
          <t>out so what are you going to do with all</t>
        </is>
      </c>
      <c r="D13">
        <f>HYPERLINK("https://www.youtube.com/watch?v=KbjQFFQBFP0&amp;t=43s", "Go to time")</f>
        <v/>
      </c>
    </row>
    <row r="14">
      <c r="A14">
        <f>HYPERLINK("https://www.youtube.com/watch?v=YNTj9P9Kkr8", "Video")</f>
        <v/>
      </c>
      <c r="B14" t="inlineStr">
        <is>
          <t>1:57</t>
        </is>
      </c>
      <c r="C14" t="inlineStr">
        <is>
          <t>don't I don't feel good about this all</t>
        </is>
      </c>
      <c r="D14">
        <f>HYPERLINK("https://www.youtube.com/watch?v=YNTj9P9Kkr8&amp;t=117s", "Go to time")</f>
        <v/>
      </c>
    </row>
    <row r="15">
      <c r="A15">
        <f>HYPERLINK("https://www.youtube.com/watch?v=W-PBGDqXlaw", "Video")</f>
        <v/>
      </c>
      <c r="B15" t="inlineStr">
        <is>
          <t>0:36</t>
        </is>
      </c>
      <c r="C15" t="inlineStr">
        <is>
          <t>scooping out drugs for all the good boys</t>
        </is>
      </c>
      <c r="D15">
        <f>HYPERLINK("https://www.youtube.com/watch?v=W-PBGDqXlaw&amp;t=36s", "Go to time")</f>
        <v/>
      </c>
    </row>
    <row r="16">
      <c r="A16">
        <f>HYPERLINK("https://www.youtube.com/watch?v=n_7a1DTviHs", "Video")</f>
        <v/>
      </c>
      <c r="B16" t="inlineStr">
        <is>
          <t>1:53</t>
        </is>
      </c>
      <c r="C16" t="inlineStr">
        <is>
          <t>actually feeling very good about the</t>
        </is>
      </c>
      <c r="D16">
        <f>HYPERLINK("https://www.youtube.com/watch?v=n_7a1DTviHs&amp;t=113s", "Go to time")</f>
        <v/>
      </c>
    </row>
    <row r="17">
      <c r="A17">
        <f>HYPERLINK("https://www.youtube.com/watch?v=qCvrpOOMYuY", "Video")</f>
        <v/>
      </c>
      <c r="B17" t="inlineStr">
        <is>
          <t>2:28</t>
        </is>
      </c>
      <c r="C17" t="inlineStr">
        <is>
          <t>all right i'm gonna go out there</t>
        </is>
      </c>
      <c r="D17">
        <f>HYPERLINK("https://www.youtube.com/watch?v=qCvrpOOMYuY&amp;t=148s", "Go to time")</f>
        <v/>
      </c>
    </row>
    <row r="18">
      <c r="A18">
        <f>HYPERLINK("https://www.youtube.com/watch?v=6ErBOaY1yX4", "Video")</f>
        <v/>
      </c>
      <c r="B18" t="inlineStr">
        <is>
          <t>16:56</t>
        </is>
      </c>
      <c r="C18" t="inlineStr">
        <is>
          <t>that's where it all goes south</t>
        </is>
      </c>
      <c r="D18">
        <f>HYPERLINK("https://www.youtube.com/watch?v=6ErBOaY1yX4&amp;t=1016s", "Go to time")</f>
        <v/>
      </c>
    </row>
    <row r="19">
      <c r="A19">
        <f>HYPERLINK("https://www.youtube.com/watch?v=6ErBOaY1yX4", "Video")</f>
        <v/>
      </c>
      <c r="B19" t="inlineStr">
        <is>
          <t>22:18</t>
        </is>
      </c>
      <c r="C19" t="inlineStr">
        <is>
          <t>intellectually outgoing lars and cal</t>
        </is>
      </c>
      <c r="D19">
        <f>HYPERLINK("https://www.youtube.com/watch?v=6ErBOaY1yX4&amp;t=1338s", "Go to time")</f>
        <v/>
      </c>
    </row>
    <row r="20">
      <c r="A20">
        <f>HYPERLINK("https://www.youtube.com/watch?v=86xB9V0_U7w", "Video")</f>
        <v/>
      </c>
      <c r="B20" t="inlineStr">
        <is>
          <t>30:41</t>
        </is>
      </c>
      <c r="C20" t="inlineStr">
        <is>
          <t>I'm gonna take you out when this is all</t>
        </is>
      </c>
      <c r="D20">
        <f>HYPERLINK("https://www.youtube.com/watch?v=86xB9V0_U7w&amp;t=1841s", "Go to time")</f>
        <v/>
      </c>
    </row>
    <row r="21">
      <c r="A21">
        <f>HYPERLINK("https://www.youtube.com/watch?v=gpfUQSWmoBk", "Video")</f>
        <v/>
      </c>
      <c r="B21" t="inlineStr">
        <is>
          <t>26:31</t>
        </is>
      </c>
      <c r="C21" t="inlineStr">
        <is>
          <t>answer it all buddy we got all day out</t>
        </is>
      </c>
      <c r="D21">
        <f>HYPERLINK("https://www.youtube.com/watch?v=gpfUQSWmoBk&amp;t=1591s", "Go to time")</f>
        <v/>
      </c>
    </row>
    <row r="22">
      <c r="A22">
        <f>HYPERLINK("https://www.youtube.com/watch?v=ywhFSvwA3uw", "Video")</f>
        <v/>
      </c>
      <c r="B22" t="inlineStr">
        <is>
          <t>32:40</t>
        </is>
      </c>
      <c r="C22" t="inlineStr">
        <is>
          <t>all right who else we got out there to</t>
        </is>
      </c>
      <c r="D22">
        <f>HYPERLINK("https://www.youtube.com/watch?v=ywhFSvwA3uw&amp;t=1960s", "Go to time")</f>
        <v/>
      </c>
    </row>
    <row r="23">
      <c r="A23">
        <f>HYPERLINK("https://www.youtube.com/watch?v=o41KnC5K_YQ", "Video")</f>
        <v/>
      </c>
      <c r="B23" t="inlineStr">
        <is>
          <t>8:23</t>
        </is>
      </c>
      <c r="C23" t="inlineStr">
        <is>
          <t>Actually, Princess,
word got out</t>
        </is>
      </c>
      <c r="D23">
        <f>HYPERLINK("https://www.youtube.com/watch?v=o41KnC5K_YQ&amp;t=503s", "Go to time")</f>
        <v/>
      </c>
    </row>
    <row r="24">
      <c r="A24">
        <f>HYPERLINK("https://www.youtube.com/watch?v=AVS20MjvXFo", "Video")</f>
        <v/>
      </c>
      <c r="B24" t="inlineStr">
        <is>
          <t>13:18</t>
        </is>
      </c>
      <c r="C24" t="inlineStr">
        <is>
          <t>REALLY DOESN'T GO
WITH YOUR OUTFIT.</t>
        </is>
      </c>
      <c r="D24">
        <f>HYPERLINK("https://www.youtube.com/watch?v=AVS20MjvXFo&amp;t=798s", "Go to time")</f>
        <v/>
      </c>
    </row>
    <row r="25">
      <c r="A25">
        <f>HYPERLINK("https://www.youtube.com/watch?v=93yxvoc-tHg", "Video")</f>
        <v/>
      </c>
      <c r="B25" t="inlineStr">
        <is>
          <t>23:07</t>
        </is>
      </c>
      <c r="C25" t="inlineStr">
        <is>
          <t>allowed it's not time to go out must</t>
        </is>
      </c>
      <c r="D25">
        <f>HYPERLINK("https://www.youtube.com/watch?v=93yxvoc-tHg&amp;t=1387s", "Go to time")</f>
        <v/>
      </c>
    </row>
    <row r="26">
      <c r="A26">
        <f>HYPERLINK("https://www.youtube.com/watch?v=OgXo8g0kr6o", "Video")</f>
        <v/>
      </c>
      <c r="B26" t="inlineStr">
        <is>
          <t>1:44</t>
        </is>
      </c>
      <c r="C26" t="inlineStr">
        <is>
          <t>oh yeah I totally forgot about</t>
        </is>
      </c>
      <c r="D26">
        <f>HYPERLINK("https://www.youtube.com/watch?v=OgXo8g0kr6o&amp;t=104s", "Go to time")</f>
        <v/>
      </c>
    </row>
    <row r="27">
      <c r="A27">
        <f>HYPERLINK("https://www.youtube.com/watch?v=JFOkZ4Wlz5s", "Video")</f>
        <v/>
      </c>
      <c r="B27" t="inlineStr">
        <is>
          <t>1:10</t>
        </is>
      </c>
      <c r="C27" t="inlineStr">
        <is>
          <t>you okay let's go outside it usually</t>
        </is>
      </c>
      <c r="D27">
        <f>HYPERLINK("https://www.youtube.com/watch?v=JFOkZ4Wlz5s&amp;t=70s", "Go to time")</f>
        <v/>
      </c>
    </row>
    <row r="28">
      <c r="A28">
        <f>HYPERLINK("https://www.youtube.com/watch?v=a6K9Vtr24SA", "Video")</f>
        <v/>
      </c>
      <c r="B28" t="inlineStr">
        <is>
          <t>0:20</t>
        </is>
      </c>
      <c r="C28" t="inlineStr">
        <is>
          <t>All the pumpkin gore
without all the pumpkin goo.</t>
        </is>
      </c>
      <c r="D28">
        <f>HYPERLINK("https://www.youtube.com/watch?v=a6K9Vtr24SA&amp;t=20s", "Go to time")</f>
        <v/>
      </c>
    </row>
    <row r="29">
      <c r="A29">
        <f>HYPERLINK("https://www.youtube.com/watch?v=a6K9Vtr24SA", "Video")</f>
        <v/>
      </c>
      <c r="B29" t="inlineStr">
        <is>
          <t>12:40</t>
        </is>
      </c>
      <c r="C29" t="inlineStr">
        <is>
          <t>I'm starting to think we're
going about this all wrong.</t>
        </is>
      </c>
      <c r="D29">
        <f>HYPERLINK("https://www.youtube.com/watch?v=a6K9Vtr24SA&amp;t=760s", "Go to time")</f>
        <v/>
      </c>
    </row>
    <row r="30">
      <c r="A30">
        <f>HYPERLINK("https://www.youtube.com/watch?v=9KxxI9niey8", "Video")</f>
        <v/>
      </c>
      <c r="B30" t="inlineStr">
        <is>
          <t>0:25</t>
        </is>
      </c>
      <c r="C30" t="inlineStr">
        <is>
          <t>How about I go to the mall
and you guys pick me up</t>
        </is>
      </c>
      <c r="D30">
        <f>HYPERLINK("https://www.youtube.com/watch?v=9KxxI9niey8&amp;t=25s", "Go to time")</f>
        <v/>
      </c>
    </row>
    <row r="31">
      <c r="A31">
        <f>HYPERLINK("https://www.youtube.com/watch?v=fANR8tWWzY4", "Video")</f>
        <v/>
      </c>
      <c r="B31" t="inlineStr">
        <is>
          <t>0:47</t>
        </is>
      </c>
      <c r="C31" t="inlineStr">
        <is>
          <t>think he was finally gonna ask me out</t>
        </is>
      </c>
      <c r="D31">
        <f>HYPERLINK("https://www.youtube.com/watch?v=fANR8tWWzY4&amp;t=47s", "Go to time")</f>
        <v/>
      </c>
    </row>
    <row r="32">
      <c r="A32">
        <f>HYPERLINK("https://www.youtube.com/watch?v=p_7TW-AUslw", "Video")</f>
        <v/>
      </c>
      <c r="B32" t="inlineStr">
        <is>
          <t>21:06</t>
        </is>
      </c>
      <c r="C32" t="inlineStr">
        <is>
          <t>about all i'm good for anyway</t>
        </is>
      </c>
      <c r="D32">
        <f>HYPERLINK("https://www.youtube.com/watch?v=p_7TW-AUslw&amp;t=1266s", "Go to time")</f>
        <v/>
      </c>
    </row>
    <row r="33">
      <c r="A33">
        <f>HYPERLINK("https://www.youtube.com/watch?v=p_7TW-AUslw", "Video")</f>
        <v/>
      </c>
      <c r="B33" t="inlineStr">
        <is>
          <t>29:37</t>
        </is>
      </c>
      <c r="C33" t="inlineStr">
        <is>
          <t>going all wrong get me out of here just</t>
        </is>
      </c>
      <c r="D33">
        <f>HYPERLINK("https://www.youtube.com/watch?v=p_7TW-AUslw&amp;t=1777s", "Go to time")</f>
        <v/>
      </c>
    </row>
    <row r="34">
      <c r="A34">
        <f>HYPERLINK("https://www.youtube.com/watch?v=J74RN69k6wQ", "Video")</f>
        <v/>
      </c>
      <c r="B34" t="inlineStr">
        <is>
          <t>0:03</t>
        </is>
      </c>
      <c r="C34" t="inlineStr">
        <is>
          <t>Pig goats are really dumb. They won't run
from danger so we gotta put them out to</t>
        </is>
      </c>
      <c r="D34">
        <f>HYPERLINK("https://www.youtube.com/watch?v=J74RN69k6wQ&amp;t=3s", "Go to time")</f>
        <v/>
      </c>
    </row>
    <row r="35">
      <c r="A35">
        <f>HYPERLINK("https://www.youtube.com/watch?v=qW1ycKYLUuM", "Video")</f>
        <v/>
      </c>
      <c r="B35" t="inlineStr">
        <is>
          <t>1:11</t>
        </is>
      </c>
      <c r="C35" t="inlineStr">
        <is>
          <t>I'm going to take you out
when this is all over,</t>
        </is>
      </c>
      <c r="D35">
        <f>HYPERLINK("https://www.youtube.com/watch?v=qW1ycKYLUuM&amp;t=71s", "Go to time")</f>
        <v/>
      </c>
    </row>
    <row r="36">
      <c r="A36">
        <f>HYPERLINK("https://www.youtube.com/watch?v=ofYYZ0Kqopc", "Video")</f>
        <v/>
      </c>
      <c r="B36" t="inlineStr">
        <is>
          <t>1:03</t>
        </is>
      </c>
      <c r="C36" t="inlineStr">
        <is>
          <t>called Shake It Up Chicago about their</t>
        </is>
      </c>
      <c r="D36">
        <f>HYPERLINK("https://www.youtube.com/watch?v=ofYYZ0Kqopc&amp;t=63s", "Go to time")</f>
        <v/>
      </c>
    </row>
    <row r="37">
      <c r="A37">
        <f>HYPERLINK("https://www.youtube.com/watch?v=UVFwFPppg0s", "Video")</f>
        <v/>
      </c>
      <c r="B37" t="inlineStr">
        <is>
          <t>0:35</t>
        </is>
      </c>
      <c r="C37" t="inlineStr">
        <is>
          <t>you're going to hang out all the time</t>
        </is>
      </c>
      <c r="D37">
        <f>HYPERLINK("https://www.youtube.com/watch?v=UVFwFPppg0s&amp;t=35s", "Go to time")</f>
        <v/>
      </c>
    </row>
    <row r="38">
      <c r="A38">
        <f>HYPERLINK("https://www.youtube.com/watch?v=Kaf_ExJ1B8Y", "Video")</f>
        <v/>
      </c>
      <c r="B38" t="inlineStr">
        <is>
          <t>17:14</t>
        </is>
      </c>
      <c r="C38" t="inlineStr">
        <is>
          <t>Or else you're gonna
miss out on all that sear.</t>
        </is>
      </c>
      <c r="D38">
        <f>HYPERLINK("https://www.youtube.com/watch?v=Kaf_ExJ1B8Y&amp;t=1034s", "Go to time")</f>
        <v/>
      </c>
    </row>
    <row r="39">
      <c r="A39">
        <f>HYPERLINK("https://www.youtube.com/watch?v=hJl7vkQ918M", "Video")</f>
        <v/>
      </c>
      <c r="B39" t="inlineStr">
        <is>
          <t>1:00</t>
        </is>
      </c>
      <c r="C39" t="inlineStr">
        <is>
          <t>It's the stuffing she's
really gotta worry about.</t>
        </is>
      </c>
      <c r="D39">
        <f>HYPERLINK("https://www.youtube.com/watch?v=hJl7vkQ918M&amp;t=60s", "Go to time")</f>
        <v/>
      </c>
    </row>
    <row r="40">
      <c r="A40">
        <f>HYPERLINK("https://www.youtube.com/watch?v=MVSaLg5xBr0", "Video")</f>
        <v/>
      </c>
      <c r="B40" t="inlineStr">
        <is>
          <t>27:06</t>
        </is>
      </c>
      <c r="C40" t="inlineStr">
        <is>
          <t>If you go under
without a portal,
you really will be dead-looking.</t>
        </is>
      </c>
      <c r="D40">
        <f>HYPERLINK("https://www.youtube.com/watch?v=MVSaLg5xBr0&amp;t=1626s", "Go to time")</f>
        <v/>
      </c>
    </row>
    <row r="41">
      <c r="A41">
        <f>HYPERLINK("https://www.youtube.com/watch?v=Ry_Nz759o08", "Video")</f>
        <v/>
      </c>
      <c r="B41" t="inlineStr">
        <is>
          <t>21:49</t>
        </is>
      </c>
      <c r="C41" t="inlineStr">
        <is>
          <t>we've really got
to figure out
how to get me</t>
        </is>
      </c>
      <c r="D41">
        <f>HYPERLINK("https://www.youtube.com/watch?v=Ry_Nz759o08&amp;t=1309s", "Go to time")</f>
        <v/>
      </c>
    </row>
    <row r="42">
      <c r="A42">
        <f>HYPERLINK("https://www.youtube.com/watch?v=87E6zOWk5AM", "Video")</f>
        <v/>
      </c>
      <c r="B42" t="inlineStr">
        <is>
          <t>8:13</t>
        </is>
      </c>
      <c r="C42" t="inlineStr">
        <is>
          <t>Actually, I was just gonna
hang out with Carson today.
Is that okay?</t>
        </is>
      </c>
      <c r="D42">
        <f>HYPERLINK("https://www.youtube.com/watch?v=87E6zOWk5AM&amp;t=493s", "Go to time")</f>
        <v/>
      </c>
    </row>
    <row r="43">
      <c r="A43">
        <f>HYPERLINK("https://www.youtube.com/watch?v=87E6zOWk5AM", "Video")</f>
        <v/>
      </c>
      <c r="B43" t="inlineStr">
        <is>
          <t>15:02</t>
        </is>
      </c>
      <c r="C43" t="inlineStr">
        <is>
          <t>Really? Thanks, 'cause I tried
washing it out 1,000 times,
but it won't go away.</t>
        </is>
      </c>
      <c r="D43">
        <f>HYPERLINK("https://www.youtube.com/watch?v=87E6zOWk5AM&amp;t=902s", "Go to time")</f>
        <v/>
      </c>
    </row>
    <row r="44">
      <c r="A44">
        <f>HYPERLINK("https://www.youtube.com/watch?v=v7LkM9D2Eoo", "Video")</f>
        <v/>
      </c>
      <c r="B44" t="inlineStr">
        <is>
          <t>0:21</t>
        </is>
      </c>
      <c r="C44" t="inlineStr">
        <is>
          <t>totally forgot about that really because</t>
        </is>
      </c>
      <c r="D44">
        <f>HYPERLINK("https://www.youtube.com/watch?v=v7LkM9D2Eoo&amp;t=21s", "Go to time")</f>
        <v/>
      </c>
    </row>
    <row r="45">
      <c r="A45">
        <f>HYPERLINK("https://www.youtube.com/watch?v=vhHg7nfglIY", "Video")</f>
        <v/>
      </c>
      <c r="B45" t="inlineStr">
        <is>
          <t>3:46</t>
        </is>
      </c>
      <c r="C45" t="inlineStr">
        <is>
          <t>really we're not gonna talk about what</t>
        </is>
      </c>
      <c r="D45">
        <f>HYPERLINK("https://www.youtube.com/watch?v=vhHg7nfglIY&amp;t=226s", "Go to time")</f>
        <v/>
      </c>
    </row>
    <row r="46">
      <c r="A46">
        <f>HYPERLINK("https://www.youtube.com/watch?v=UxipVFKJps4", "Video")</f>
        <v/>
      </c>
      <c r="B46" t="inlineStr">
        <is>
          <t>0:57</t>
        </is>
      </c>
      <c r="C46" t="inlineStr">
        <is>
          <t>about all i'm good for anyway</t>
        </is>
      </c>
      <c r="D46">
        <f>HYPERLINK("https://www.youtube.com/watch?v=UxipVFKJps4&amp;t=57s", "Go to time")</f>
        <v/>
      </c>
    </row>
    <row r="47">
      <c r="A47">
        <f>HYPERLINK("https://www.youtube.com/watch?v=tWtBgPRqejQ", "Video")</f>
        <v/>
      </c>
      <c r="B47" t="inlineStr">
        <is>
          <t>6:46</t>
        </is>
      </c>
      <c r="C47" t="inlineStr">
        <is>
          <t>I have a really good feeling about this</t>
        </is>
      </c>
      <c r="D47">
        <f>HYPERLINK("https://www.youtube.com/watch?v=tWtBgPRqejQ&amp;t=406s", "Go to time")</f>
        <v/>
      </c>
    </row>
    <row r="48">
      <c r="A48">
        <f>HYPERLINK("https://www.youtube.com/watch?v=tWtBgPRqejQ", "Video")</f>
        <v/>
      </c>
      <c r="B48" t="inlineStr">
        <is>
          <t>7:28</t>
        </is>
      </c>
      <c r="C48" t="inlineStr">
        <is>
          <t>all right oh no we're about to go fast</t>
        </is>
      </c>
      <c r="D48">
        <f>HYPERLINK("https://www.youtube.com/watch?v=tWtBgPRqejQ&amp;t=448s", "Go to time")</f>
        <v/>
      </c>
    </row>
    <row r="49">
      <c r="A49">
        <f>HYPERLINK("https://www.youtube.com/watch?v=4wtjuZXQe4I", "Video")</f>
        <v/>
      </c>
      <c r="B49" t="inlineStr">
        <is>
          <t>1:36</t>
        </is>
      </c>
      <c r="C49" t="inlineStr">
        <is>
          <t>I'm finally me I'm going to it out what</t>
        </is>
      </c>
      <c r="D49">
        <f>HYPERLINK("https://www.youtube.com/watch?v=4wtjuZXQe4I&amp;t=96s", "Go to time")</f>
        <v/>
      </c>
    </row>
    <row r="50">
      <c r="A50">
        <f>HYPERLINK("https://www.youtube.com/watch?v=OVjhs3xs0Hg", "Video")</f>
        <v/>
      </c>
      <c r="B50" t="inlineStr">
        <is>
          <t>16:05</t>
        </is>
      </c>
      <c r="C50" t="inlineStr">
        <is>
          <t>they're gonna call y our
three narrow behinds out there</t>
        </is>
      </c>
      <c r="D50">
        <f>HYPERLINK("https://www.youtube.com/watch?v=OVjhs3xs0Hg&amp;t=965s", "Go to time")</f>
        <v/>
      </c>
    </row>
    <row r="51">
      <c r="A51">
        <f>HYPERLINK("https://www.youtube.com/watch?v=F4y5DswR2vM", "Video")</f>
        <v/>
      </c>
      <c r="B51" t="inlineStr">
        <is>
          <t>0:35</t>
        </is>
      </c>
      <c r="C51" t="inlineStr">
        <is>
          <t>we got our order right buffy calls out</t>
        </is>
      </c>
      <c r="D51">
        <f>HYPERLINK("https://www.youtube.com/watch?v=F4y5DswR2vM&amp;t=35s", "Go to time")</f>
        <v/>
      </c>
    </row>
    <row r="52">
      <c r="A52">
        <f>HYPERLINK("https://www.youtube.com/watch?v=F4y5DswR2vM", "Video")</f>
        <v/>
      </c>
      <c r="B52" t="inlineStr">
        <is>
          <t>1:53</t>
        </is>
      </c>
      <c r="C52" t="inlineStr">
        <is>
          <t>bex was falling asleep and bowie got out</t>
        </is>
      </c>
      <c r="D52">
        <f>HYPERLINK("https://www.youtube.com/watch?v=F4y5DswR2vM&amp;t=113s", "Go to time")</f>
        <v/>
      </c>
    </row>
    <row r="53">
      <c r="A53">
        <f>HYPERLINK("https://www.youtube.com/watch?v=1SUdBPRtWXQ", "Video")</f>
        <v/>
      </c>
      <c r="B53" t="inlineStr">
        <is>
          <t>9:53</t>
        </is>
      </c>
      <c r="C53" t="inlineStr">
        <is>
          <t>We can all make good choices
about the items</t>
        </is>
      </c>
      <c r="D53">
        <f>HYPERLINK("https://www.youtube.com/watch?v=1SUdBPRtWXQ&amp;t=593s", "Go to time")</f>
        <v/>
      </c>
    </row>
    <row r="54">
      <c r="A54">
        <f>HYPERLINK("https://www.youtube.com/watch?v=MIvURab_QIg", "Video")</f>
        <v/>
      </c>
      <c r="B54" t="inlineStr">
        <is>
          <t>12:36</t>
        </is>
      </c>
      <c r="C54" t="inlineStr">
        <is>
          <t>I think y'all gotta cut me
outta these.</t>
        </is>
      </c>
      <c r="D54">
        <f>HYPERLINK("https://www.youtube.com/watch?v=MIvURab_QIg&amp;t=756s", "Go to time")</f>
        <v/>
      </c>
    </row>
    <row r="55">
      <c r="A55">
        <f>HYPERLINK("https://www.youtube.com/watch?v=jkgKqkHgyRk", "Video")</f>
        <v/>
      </c>
      <c r="B55" t="inlineStr">
        <is>
          <t>4:58</t>
        </is>
      </c>
      <c r="C55" t="inlineStr">
        <is>
          <t>totally forgot about that one show me</t>
        </is>
      </c>
      <c r="D55">
        <f>HYPERLINK("https://www.youtube.com/watch?v=jkgKqkHgyRk&amp;t=298s", "Go to time")</f>
        <v/>
      </c>
    </row>
    <row r="56">
      <c r="A56">
        <f>HYPERLINK("https://www.youtube.com/watch?v=eWQgnZCd21U", "Video")</f>
        <v/>
      </c>
      <c r="B56" t="inlineStr">
        <is>
          <t>1:37</t>
        </is>
      </c>
      <c r="C56" t="inlineStr">
        <is>
          <t>So how about you and I go to
the mall and update your look?</t>
        </is>
      </c>
      <c r="D56">
        <f>HYPERLINK("https://www.youtube.com/watch?v=eWQgnZCd21U&amp;t=97s", "Go to time")</f>
        <v/>
      </c>
    </row>
    <row r="57">
      <c r="A57">
        <f>HYPERLINK("https://www.youtube.com/watch?v=VhLMXh6SrTM", "Video")</f>
        <v/>
      </c>
      <c r="B57" t="inlineStr">
        <is>
          <t>1:09</t>
        </is>
      </c>
      <c r="C57" t="inlineStr">
        <is>
          <t>it and people go all out for this swag</t>
        </is>
      </c>
      <c r="D57">
        <f>HYPERLINK("https://www.youtube.com/watch?v=VhLMXh6SrTM&amp;t=69s", "Go to time")</f>
        <v/>
      </c>
    </row>
    <row r="58">
      <c r="A58">
        <f>HYPERLINK("https://www.youtube.com/watch?v=CqX7X6OfMUE", "Video")</f>
        <v/>
      </c>
      <c r="B58" t="inlineStr">
        <is>
          <t>0:10</t>
        </is>
      </c>
      <c r="C58" t="inlineStr">
        <is>
          <t>come check it out all right here we go</t>
        </is>
      </c>
      <c r="D58">
        <f>HYPERLINK("https://www.youtube.com/watch?v=CqX7X6OfMUE&amp;t=10s", "Go to time")</f>
        <v/>
      </c>
    </row>
    <row r="59">
      <c r="A59">
        <f>HYPERLINK("https://www.youtube.com/watch?v=JlFslw6_dpU", "Video")</f>
        <v/>
      </c>
      <c r="B59" t="inlineStr">
        <is>
          <t>0:54</t>
        </is>
      </c>
      <c r="C59" t="inlineStr">
        <is>
          <t>from Christine to ask God out I really</t>
        </is>
      </c>
      <c r="D59">
        <f>HYPERLINK("https://www.youtube.com/watch?v=JlFslw6_dpU&amp;t=54s", "Go to time")</f>
        <v/>
      </c>
    </row>
    <row r="60">
      <c r="A60">
        <f>HYPERLINK("https://www.youtube.com/watch?v=eukkvqn7-Pk", "Video")</f>
        <v/>
      </c>
      <c r="B60" t="inlineStr">
        <is>
          <t>1:10</t>
        </is>
      </c>
      <c r="C60" t="inlineStr">
        <is>
          <t>bball which we decided to go outside and</t>
        </is>
      </c>
      <c r="D60">
        <f>HYPERLINK("https://www.youtube.com/watch?v=eukkvqn7-Pk&amp;t=70s", "Go to time")</f>
        <v/>
      </c>
    </row>
    <row r="61">
      <c r="A61">
        <f>HYPERLINK("https://www.youtube.com/watch?v=Ko3o4OOOgsI", "Video")</f>
        <v/>
      </c>
      <c r="B61" t="inlineStr">
        <is>
          <t>3:18</t>
        </is>
      </c>
      <c r="C61" t="inlineStr">
        <is>
          <t>tell me all about it okay what's going</t>
        </is>
      </c>
      <c r="D61">
        <f>HYPERLINK("https://www.youtube.com/watch?v=Ko3o4OOOgsI&amp;t=198s", "Go to time")</f>
        <v/>
      </c>
    </row>
    <row r="62">
      <c r="A62">
        <f>HYPERLINK("https://www.youtube.com/watch?v=wToO8F0XVcU", "Video")</f>
        <v/>
      </c>
      <c r="B62" t="inlineStr">
        <is>
          <t>18:20</t>
        </is>
      </c>
      <c r="C62" t="inlineStr">
        <is>
          <t>Good news is,
I cleared out
all your gutters.</t>
        </is>
      </c>
      <c r="D62">
        <f>HYPERLINK("https://www.youtube.com/watch?v=wToO8F0XVcU&amp;t=1100s", "Go to time")</f>
        <v/>
      </c>
    </row>
    <row r="63">
      <c r="A63">
        <f>HYPERLINK("https://www.youtube.com/watch?v=TzefxYC5le0", "Video")</f>
        <v/>
      </c>
      <c r="B63" t="inlineStr">
        <is>
          <t>0:07</t>
        </is>
      </c>
      <c r="C63" t="inlineStr">
        <is>
          <t>Hey, Dad, good job.
Really working it out there.</t>
        </is>
      </c>
      <c r="D63">
        <f>HYPERLINK("https://www.youtube.com/watch?v=TzefxYC5le0&amp;t=7s", "Go to time")</f>
        <v/>
      </c>
    </row>
    <row r="64">
      <c r="A64">
        <f>HYPERLINK("https://www.youtube.com/watch?v=ae7ghqvAiJs", "Video")</f>
        <v/>
      </c>
      <c r="B64" t="inlineStr">
        <is>
          <t>0:16</t>
        </is>
      </c>
      <c r="C64" t="inlineStr">
        <is>
          <t>you all got to get out of here look no</t>
        </is>
      </c>
      <c r="D64">
        <f>HYPERLINK("https://www.youtube.com/watch?v=ae7ghqvAiJs&amp;t=16s", "Go to time")</f>
        <v/>
      </c>
    </row>
    <row r="65">
      <c r="A65">
        <f>HYPERLINK("https://www.youtube.com/watch?v=LBDuIlqF6JU", "Video")</f>
        <v/>
      </c>
      <c r="B65" t="inlineStr">
        <is>
          <t>21:53</t>
        </is>
      </c>
      <c r="C65" t="inlineStr">
        <is>
          <t>actually go check out another statue</t>
        </is>
      </c>
      <c r="D65">
        <f>HYPERLINK("https://www.youtube.com/watch?v=LBDuIlqF6JU&amp;t=1313s", "Go to time")</f>
        <v/>
      </c>
    </row>
    <row r="66">
      <c r="A66">
        <f>HYPERLINK("https://www.youtube.com/watch?v=Iv32kOgg4PQ", "Video")</f>
        <v/>
      </c>
      <c r="B66" t="inlineStr">
        <is>
          <t>14:04</t>
        </is>
      </c>
      <c r="C66" t="inlineStr">
        <is>
          <t>but it's all gonna work out</t>
        </is>
      </c>
      <c r="D66">
        <f>HYPERLINK("https://www.youtube.com/watch?v=Iv32kOgg4PQ&amp;t=844s", "Go to time")</f>
        <v/>
      </c>
    </row>
    <row r="67">
      <c r="A67">
        <f>HYPERLINK("https://www.youtube.com/watch?v=5o9TKSG2xec", "Video")</f>
        <v/>
      </c>
      <c r="B67" t="inlineStr">
        <is>
          <t>0:21</t>
        </is>
      </c>
      <c r="C67" t="inlineStr">
        <is>
          <t>about all the crazy stuff that goes on</t>
        </is>
      </c>
      <c r="D67">
        <f>HYPERLINK("https://www.youtube.com/watch?v=5o9TKSG2xec&amp;t=21s", "Go to time")</f>
        <v/>
      </c>
    </row>
    <row r="68">
      <c r="A68">
        <f>HYPERLINK("https://www.youtube.com/watch?v=g4FGgcwjlAk", "Video")</f>
        <v/>
      </c>
      <c r="B68" t="inlineStr">
        <is>
          <t>1:00</t>
        </is>
      </c>
      <c r="C68" t="inlineStr">
        <is>
          <t>this pizza's going all the way out to</t>
        </is>
      </c>
      <c r="D68">
        <f>HYPERLINK("https://www.youtube.com/watch?v=g4FGgcwjlAk&amp;t=60s", "Go to time")</f>
        <v/>
      </c>
    </row>
    <row r="69">
      <c r="A69">
        <f>HYPERLINK("https://www.youtube.com/watch?v=LvuTfpHESF0", "Video")</f>
        <v/>
      </c>
      <c r="B69" t="inlineStr">
        <is>
          <t>11:06</t>
        </is>
      </c>
      <c r="C69" t="inlineStr">
        <is>
          <t>got to talk about the text y'all comp</t>
        </is>
      </c>
      <c r="D69">
        <f>HYPERLINK("https://www.youtube.com/watch?v=LvuTfpHESF0&amp;t=666s", "Go to time")</f>
        <v/>
      </c>
    </row>
    <row r="70">
      <c r="A70">
        <f>HYPERLINK("https://www.youtube.com/watch?v=5ueiMMd1en4", "Video")</f>
        <v/>
      </c>
      <c r="B70" t="inlineStr">
        <is>
          <t>10:54</t>
        </is>
      </c>
      <c r="C70" t="inlineStr">
        <is>
          <t>God out I really want it to go well or</t>
        </is>
      </c>
      <c r="D70">
        <f>HYPERLINK("https://www.youtube.com/watch?v=5ueiMMd1en4&amp;t=654s", "Go to time")</f>
        <v/>
      </c>
    </row>
    <row r="71">
      <c r="A71">
        <f>HYPERLINK("https://www.youtube.com/watch?v=1e6h5XzcXv0", "Video")</f>
        <v/>
      </c>
      <c r="B71" t="inlineStr">
        <is>
          <t>6:07</t>
        </is>
      </c>
      <c r="C71" t="inlineStr">
        <is>
          <t>about I go to the mall and you guys pick</t>
        </is>
      </c>
      <c r="D71">
        <f>HYPERLINK("https://www.youtube.com/watch?v=1e6h5XzcXv0&amp;t=367s", "Go to time")</f>
        <v/>
      </c>
    </row>
    <row r="72">
      <c r="A72">
        <f>HYPERLINK("https://www.youtube.com/watch?v=Jg8zueWKf-I", "Video")</f>
        <v/>
      </c>
      <c r="B72" t="inlineStr">
        <is>
          <t>11:23</t>
        </is>
      </c>
      <c r="C72" t="inlineStr">
        <is>
          <t>let's go see if we can find
someone to remove that foot
from your mouth, shall we?</t>
        </is>
      </c>
      <c r="D72">
        <f>HYPERLINK("https://www.youtube.com/watch?v=Jg8zueWKf-I&amp;t=683s", "Go to time")</f>
        <v/>
      </c>
    </row>
    <row r="73">
      <c r="A73">
        <f>HYPERLINK("https://www.youtube.com/watch?v=jSyxZkHtkj0", "Video")</f>
        <v/>
      </c>
      <c r="B73" t="inlineStr">
        <is>
          <t>0:30</t>
        </is>
      </c>
      <c r="C73" t="inlineStr">
        <is>
          <t>saturday i've got ballet i could be out</t>
        </is>
      </c>
      <c r="D73">
        <f>HYPERLINK("https://www.youtube.com/watch?v=jSyxZkHtkj0&amp;t=30s", "Go to time")</f>
        <v/>
      </c>
    </row>
    <row r="74">
      <c r="A74">
        <f>HYPERLINK("https://www.youtube.com/watch?v=Jf6IokqDsUI", "Video")</f>
        <v/>
      </c>
      <c r="B74" t="inlineStr">
        <is>
          <t>47:49</t>
        </is>
      </c>
      <c r="C74" t="inlineStr">
        <is>
          <t>this pizza is going all the way out to</t>
        </is>
      </c>
      <c r="D74">
        <f>HYPERLINK("https://www.youtube.com/watch?v=Jf6IokqDsUI&amp;t=2869s", "Go to time")</f>
        <v/>
      </c>
    </row>
    <row r="75">
      <c r="A75">
        <f>HYPERLINK("https://www.youtube.com/watch?v=ns002YyMhn8", "Video")</f>
        <v/>
      </c>
      <c r="B75" t="inlineStr">
        <is>
          <t>0:05</t>
        </is>
      </c>
      <c r="C75" t="inlineStr">
        <is>
          <t>before I forgot all about it I got them</t>
        </is>
      </c>
      <c r="D75">
        <f>HYPERLINK("https://www.youtube.com/watch?v=ns002YyMhn8&amp;t=5s", "Go to time")</f>
        <v/>
      </c>
    </row>
    <row r="76">
      <c r="A76">
        <f>HYPERLINK("https://www.youtube.com/watch?v=seF3Yj2467A", "Video")</f>
        <v/>
      </c>
      <c r="B76" t="inlineStr">
        <is>
          <t>20:35</t>
        </is>
      </c>
      <c r="C76" t="inlineStr">
        <is>
          <t>all that I've got hearing my from out of</t>
        </is>
      </c>
      <c r="D76">
        <f>HYPERLINK("https://www.youtube.com/watch?v=seF3Yj2467A&amp;t=1235s", "Go to time")</f>
        <v/>
      </c>
    </row>
    <row r="77">
      <c r="A77">
        <f>HYPERLINK("https://www.youtube.com/watch?v=Mrsq1VPxNa4", "Video")</f>
        <v/>
      </c>
      <c r="B77" t="inlineStr">
        <is>
          <t>4:33</t>
        </is>
      </c>
      <c r="C77" t="inlineStr">
        <is>
          <t>dad goes all out every year dinner</t>
        </is>
      </c>
      <c r="D77">
        <f>HYPERLINK("https://www.youtube.com/watch?v=Mrsq1VPxNa4&amp;t=273s", "Go to time")</f>
        <v/>
      </c>
    </row>
    <row r="78">
      <c r="A78">
        <f>HYPERLINK("https://www.youtube.com/watch?v=bfVi3wrGuN8", "Video")</f>
        <v/>
      </c>
      <c r="B78" t="inlineStr">
        <is>
          <t>0:14</t>
        </is>
      </c>
      <c r="C78" t="inlineStr">
        <is>
          <t>They finally got out of jail,</t>
        </is>
      </c>
      <c r="D78">
        <f>HYPERLINK("https://www.youtube.com/watch?v=bfVi3wrGuN8&amp;t=14s", "Go to time")</f>
        <v/>
      </c>
    </row>
    <row r="79">
      <c r="A79">
        <f>HYPERLINK("https://www.youtube.com/watch?v=DxRRnJ5NMA4", "Video")</f>
        <v/>
      </c>
      <c r="B79" t="inlineStr">
        <is>
          <t>0:30</t>
        </is>
      </c>
      <c r="C79" t="inlineStr">
        <is>
          <t>scepter you all really do go all out for</t>
        </is>
      </c>
      <c r="D79">
        <f>HYPERLINK("https://www.youtube.com/watch?v=DxRRnJ5NMA4&amp;t=30s", "Go to time")</f>
        <v/>
      </c>
    </row>
    <row r="80">
      <c r="A80">
        <f>HYPERLINK("https://www.youtube.com/watch?v=q8aG8cVx-oI", "Video")</f>
        <v/>
      </c>
      <c r="B80" t="inlineStr">
        <is>
          <t>2:14</t>
        </is>
      </c>
      <c r="C80" t="inlineStr">
        <is>
          <t>outer space really we are going to</t>
        </is>
      </c>
      <c r="D80">
        <f>HYPERLINK("https://www.youtube.com/watch?v=q8aG8cVx-oI&amp;t=134s", "Go to time")</f>
        <v/>
      </c>
    </row>
    <row r="81">
      <c r="A81">
        <f>HYPERLINK("https://www.youtube.com/watch?v=OmCVhpTky_k", "Video")</f>
        <v/>
      </c>
      <c r="B81" t="inlineStr">
        <is>
          <t>0:10</t>
        </is>
      </c>
      <c r="C81" t="inlineStr">
        <is>
          <t>good this is about basketball okay now</t>
        </is>
      </c>
      <c r="D81">
        <f>HYPERLINK("https://www.youtube.com/watch?v=OmCVhpTky_k&amp;t=10s", "Go to time")</f>
        <v/>
      </c>
    </row>
    <row r="82">
      <c r="A82">
        <f>HYPERLINK("https://www.youtube.com/watch?v=RTLbUdeE22Q", "Video")</f>
        <v/>
      </c>
      <c r="B82" t="inlineStr">
        <is>
          <t>9:45</t>
        </is>
      </c>
      <c r="C82" t="inlineStr">
        <is>
          <t>i'm gonna take you out when this is all</t>
        </is>
      </c>
      <c r="D82">
        <f>HYPERLINK("https://www.youtube.com/watch?v=RTLbUdeE22Q&amp;t=585s", "Go to time")</f>
        <v/>
      </c>
    </row>
    <row r="83">
      <c r="A83">
        <f>HYPERLINK("https://www.youtube.com/watch?v=Zus21c9EC7s", "Video")</f>
        <v/>
      </c>
      <c r="B83" t="inlineStr">
        <is>
          <t>5:51</t>
        </is>
      </c>
      <c r="C83" t="inlineStr">
        <is>
          <t>You think you've got it
all figured out, don't you?</t>
        </is>
      </c>
      <c r="D83">
        <f>HYPERLINK("https://www.youtube.com/watch?v=Zus21c9EC7s&amp;t=351s", "Go to time")</f>
        <v/>
      </c>
    </row>
    <row r="84">
      <c r="A84">
        <f>HYPERLINK("https://www.youtube.com/watch?v=1Xwv1uHa7KA", "Video")</f>
        <v/>
      </c>
      <c r="B84" t="inlineStr">
        <is>
          <t>1:28</t>
        </is>
      </c>
      <c r="C84" t="inlineStr">
        <is>
          <t>I totally forgot about
my science project,</t>
        </is>
      </c>
      <c r="D84">
        <f>HYPERLINK("https://www.youtube.com/watch?v=1Xwv1uHa7KA&amp;t=88s", "Go to time")</f>
        <v/>
      </c>
    </row>
    <row r="85">
      <c r="A85">
        <f>HYPERLINK("https://www.youtube.com/watch?v=mbWBD6v7_XM", "Video")</f>
        <v/>
      </c>
      <c r="B85" t="inlineStr">
        <is>
          <t>0:31</t>
        </is>
      </c>
      <c r="C85" t="inlineStr">
        <is>
          <t>that's all he sang about and they've got</t>
        </is>
      </c>
      <c r="D85">
        <f>HYPERLINK("https://www.youtube.com/watch?v=mbWBD6v7_XM&amp;t=31s", "Go to time")</f>
        <v/>
      </c>
    </row>
    <row r="86">
      <c r="A86">
        <f>HYPERLINK("https://www.youtube.com/watch?v=wehUyvX9XEc", "Video")</f>
        <v/>
      </c>
      <c r="B86" t="inlineStr">
        <is>
          <t>3:42</t>
        </is>
      </c>
      <c r="C86" t="inlineStr">
        <is>
          <t>Today, it's all about
the goatee.</t>
        </is>
      </c>
      <c r="D86">
        <f>HYPERLINK("https://www.youtube.com/watch?v=wehUyvX9XEc&amp;t=222s", "Go to time")</f>
        <v/>
      </c>
    </row>
    <row r="87">
      <c r="A87">
        <f>HYPERLINK("https://www.youtube.com/watch?v=wvKCB-cRyyU", "Video")</f>
        <v/>
      </c>
      <c r="B87" t="inlineStr">
        <is>
          <t>2:12</t>
        </is>
      </c>
      <c r="C87" t="inlineStr">
        <is>
          <t>all the power in the school will go out</t>
        </is>
      </c>
      <c r="D87">
        <f>HYPERLINK("https://www.youtube.com/watch?v=wvKCB-cRyyU&amp;t=132s", "Go to time")</f>
        <v/>
      </c>
    </row>
    <row r="88">
      <c r="A88">
        <f>HYPERLINK("https://www.youtube.com/watch?v=3lWIOx5qPEE", "Video")</f>
        <v/>
      </c>
      <c r="B88" t="inlineStr">
        <is>
          <t>15:09</t>
        </is>
      </c>
      <c r="C88" t="inlineStr">
        <is>
          <t>ALL HE CAN THINK ABOUT
IS DRAGON.</t>
        </is>
      </c>
      <c r="D88">
        <f>HYPERLINK("https://www.youtube.com/watch?v=3lWIOx5qPEE&amp;t=909s", "Go to time")</f>
        <v/>
      </c>
    </row>
    <row r="89">
      <c r="A89">
        <f>HYPERLINK("https://www.youtube.com/watch?v=UZobacvQzeQ", "Video")</f>
        <v/>
      </c>
      <c r="B89" t="inlineStr">
        <is>
          <t>1:58</t>
        </is>
      </c>
      <c r="C89" t="inlineStr">
        <is>
          <t>i'm totally gonna ask her out let's</t>
        </is>
      </c>
      <c r="D89">
        <f>HYPERLINK("https://www.youtube.com/watch?v=UZobacvQzeQ&amp;t=118s", "Go to time")</f>
        <v/>
      </c>
    </row>
    <row r="90">
      <c r="A90">
        <f>HYPERLINK("https://www.youtube.com/watch?v=hI2btzM13NM", "Video")</f>
        <v/>
      </c>
      <c r="B90" t="inlineStr">
        <is>
          <t>2:07</t>
        </is>
      </c>
      <c r="C90" t="inlineStr">
        <is>
          <t>This song goes out
to literally any boy.</t>
        </is>
      </c>
      <c r="D90">
        <f>HYPERLINK("https://www.youtube.com/watch?v=hI2btzM13NM&amp;t=127s", "Go to time")</f>
        <v/>
      </c>
    </row>
    <row r="91">
      <c r="A91">
        <f>HYPERLINK("https://www.youtube.com/watch?v=o8eK7wryub8", "Video")</f>
        <v/>
      </c>
      <c r="B91" t="inlineStr">
        <is>
          <t>1:46</t>
        </is>
      </c>
      <c r="C91" t="inlineStr">
        <is>
          <t>We're actually gonna
camp out overnight.</t>
        </is>
      </c>
      <c r="D91">
        <f>HYPERLINK("https://www.youtube.com/watch?v=o8eK7wryub8&amp;t=106s", "Go to time")</f>
        <v/>
      </c>
    </row>
    <row r="92">
      <c r="A92">
        <f>HYPERLINK("https://www.youtube.com/watch?v=o8eK7wryub8", "Video")</f>
        <v/>
      </c>
      <c r="B92" t="inlineStr">
        <is>
          <t>5:11</t>
        </is>
      </c>
      <c r="C92" t="inlineStr">
        <is>
          <t>She's really outgoing.</t>
        </is>
      </c>
      <c r="D92">
        <f>HYPERLINK("https://www.youtube.com/watch?v=o8eK7wryub8&amp;t=311s", "Go to time")</f>
        <v/>
      </c>
    </row>
    <row r="93">
      <c r="A93">
        <f>HYPERLINK("https://www.youtube.com/watch?v=XPypMcqB44s", "Video")</f>
        <v/>
      </c>
      <c r="B93" t="inlineStr">
        <is>
          <t>0:09</t>
        </is>
      </c>
      <c r="C93" t="inlineStr">
        <is>
          <t>stuffing she's really got to worry about</t>
        </is>
      </c>
      <c r="D93">
        <f>HYPERLINK("https://www.youtube.com/watch?v=XPypMcqB44s&amp;t=9s", "Go to time")</f>
        <v/>
      </c>
    </row>
    <row r="94">
      <c r="A94">
        <f>HYPERLINK("https://www.youtube.com/watch?v=B6cYjDoJU0g", "Video")</f>
        <v/>
      </c>
      <c r="B94" t="inlineStr">
        <is>
          <t>42:05</t>
        </is>
      </c>
      <c r="C94" t="inlineStr">
        <is>
          <t>we've got the whole Mall here how about</t>
        </is>
      </c>
      <c r="D94">
        <f>HYPERLINK("https://www.youtube.com/watch?v=B6cYjDoJU0g&amp;t=2525s", "Go to time")</f>
        <v/>
      </c>
    </row>
    <row r="95">
      <c r="A95">
        <f>HYPERLINK("https://www.youtube.com/watch?v=BSnYPtZulyQ", "Video")</f>
        <v/>
      </c>
      <c r="B95" t="inlineStr">
        <is>
          <t>1:37</t>
        </is>
      </c>
      <c r="C95" t="inlineStr">
        <is>
          <t>goes out with the girl they fall in love</t>
        </is>
      </c>
      <c r="D95">
        <f>HYPERLINK("https://www.youtube.com/watch?v=BSnYPtZulyQ&amp;t=97s", "Go to time")</f>
        <v/>
      </c>
    </row>
    <row r="96">
      <c r="A96">
        <f>HYPERLINK("https://www.youtube.com/watch?v=BSnYPtZulyQ", "Video")</f>
        <v/>
      </c>
      <c r="B96" t="inlineStr">
        <is>
          <t>82:12</t>
        </is>
      </c>
      <c r="C96" t="inlineStr">
        <is>
          <t>about I go to the mall and you guys pick</t>
        </is>
      </c>
      <c r="D96">
        <f>HYPERLINK("https://www.youtube.com/watch?v=BSnYPtZulyQ&amp;t=4932s", "Go to time")</f>
        <v/>
      </c>
    </row>
    <row r="97">
      <c r="A97">
        <f>HYPERLINK("https://www.youtube.com/watch?v=qvvdAtGcCro", "Video")</f>
        <v/>
      </c>
      <c r="B97" t="inlineStr">
        <is>
          <t>0:23</t>
        </is>
      </c>
      <c r="C97" t="inlineStr">
        <is>
          <t>you've forgotten all about your other</t>
        </is>
      </c>
      <c r="D97">
        <f>HYPERLINK("https://www.youtube.com/watch?v=qvvdAtGcCro&amp;t=23s", "Go to time")</f>
        <v/>
      </c>
    </row>
    <row r="98">
      <c r="A98">
        <f>HYPERLINK("https://www.youtube.com/watch?v=isihhwoU0mQ", "Video")</f>
        <v/>
      </c>
      <c r="B98" t="inlineStr">
        <is>
          <t>5:06</t>
        </is>
      </c>
      <c r="C98" t="inlineStr">
        <is>
          <t>i i should really be good no way out of</t>
        </is>
      </c>
      <c r="D98">
        <f>HYPERLINK("https://www.youtube.com/watch?v=isihhwoU0mQ&amp;t=306s", "Go to time")</f>
        <v/>
      </c>
    </row>
    <row r="99">
      <c r="A99">
        <f>HYPERLINK("https://www.youtube.com/watch?v=xN84aW0JrBk", "Video")</f>
        <v/>
      </c>
      <c r="B99" t="inlineStr">
        <is>
          <t>2:09</t>
        </is>
      </c>
      <c r="C99" t="inlineStr">
        <is>
          <t>without me you're all she's got</t>
        </is>
      </c>
      <c r="D99">
        <f>HYPERLINK("https://www.youtube.com/watch?v=xN84aW0JrBk&amp;t=129s", "Go to time")</f>
        <v/>
      </c>
    </row>
    <row r="100">
      <c r="A100">
        <f>HYPERLINK("https://www.youtube.com/watch?v=E7xa6Br-vFU", "Video")</f>
        <v/>
      </c>
      <c r="B100" t="inlineStr">
        <is>
          <t>0:53</t>
        </is>
      </c>
      <c r="C100" t="inlineStr">
        <is>
          <t>hi Stephanie goes all out for mrs.</t>
        </is>
      </c>
      <c r="D100">
        <f>HYPERLINK("https://www.youtube.com/watch?v=E7xa6Br-vFU&amp;t=53s", "Go to time")</f>
        <v/>
      </c>
    </row>
    <row r="101">
      <c r="A101">
        <f>HYPERLINK("https://www.youtube.com/watch?v=Xvt56NbLB2c", "Video")</f>
        <v/>
      </c>
      <c r="B101" t="inlineStr">
        <is>
          <t>19:54</t>
        </is>
      </c>
      <c r="C101" t="inlineStr">
        <is>
          <t>You think you've got it
all figured out, don't you?</t>
        </is>
      </c>
      <c r="D101">
        <f>HYPERLINK("https://www.youtube.com/watch?v=Xvt56NbLB2c&amp;t=1194s", "Go to time")</f>
        <v/>
      </c>
    </row>
    <row r="102">
      <c r="A102">
        <f>HYPERLINK("https://www.youtube.com/watch?v=SqJlo6L4u8s", "Video")</f>
        <v/>
      </c>
      <c r="B102" t="inlineStr">
        <is>
          <t>15:54</t>
        </is>
      </c>
      <c r="C102" t="inlineStr">
        <is>
          <t>We faked you out, and we
got all your secrets now.</t>
        </is>
      </c>
      <c r="D102">
        <f>HYPERLINK("https://www.youtube.com/watch?v=SqJlo6L4u8s&amp;t=954s", "Go to time")</f>
        <v/>
      </c>
    </row>
    <row r="103">
      <c r="A103">
        <f>HYPERLINK("https://www.youtube.com/watch?v=tadi_P4WIeE", "Video")</f>
        <v/>
      </c>
      <c r="B103" t="inlineStr">
        <is>
          <t>16:03</t>
        </is>
      </c>
      <c r="C103" t="inlineStr">
        <is>
          <t>Now, all we gotta do
is find Mane's hideout,</t>
        </is>
      </c>
      <c r="D103">
        <f>HYPERLINK("https://www.youtube.com/watch?v=tadi_P4WIeE&amp;t=963s", "Go to time")</f>
        <v/>
      </c>
    </row>
    <row r="104">
      <c r="A104">
        <f>HYPERLINK("https://www.youtube.com/watch?v=QUqZQzD4Qhk", "Video")</f>
        <v/>
      </c>
      <c r="B104" t="inlineStr">
        <is>
          <t>16:07</t>
        </is>
      </c>
      <c r="C104" t="inlineStr">
        <is>
          <t>and eyeballs, how about
you take a good look around,</t>
        </is>
      </c>
      <c r="D104">
        <f>HYPERLINK("https://www.youtube.com/watch?v=QUqZQzD4Qhk&amp;t=967s", "Go to time")</f>
        <v/>
      </c>
    </row>
    <row r="105">
      <c r="A105">
        <f>HYPERLINK("https://www.youtube.com/watch?v=Hc5m3F7Rfy4", "Video")</f>
        <v/>
      </c>
      <c r="B105" t="inlineStr">
        <is>
          <t>14:31</t>
        </is>
      </c>
      <c r="C105" t="inlineStr">
        <is>
          <t>good turnout all the Alis kids are here</t>
        </is>
      </c>
      <c r="D105">
        <f>HYPERLINK("https://www.youtube.com/watch?v=Hc5m3F7Rfy4&amp;t=871s", "Go to time")</f>
        <v/>
      </c>
    </row>
    <row r="106">
      <c r="A106">
        <f>HYPERLINK("https://www.youtube.com/watch?v=Iyy0wa9yn40", "Video")</f>
        <v/>
      </c>
      <c r="B106" t="inlineStr">
        <is>
          <t>1:35</t>
        </is>
      </c>
      <c r="C106" t="inlineStr">
        <is>
          <t>gospel is all about putting your own</t>
        </is>
      </c>
      <c r="D106">
        <f>HYPERLINK("https://www.youtube.com/watch?v=Iyy0wa9yn40&amp;t=95s", "Go to time")</f>
        <v/>
      </c>
    </row>
    <row r="107">
      <c r="A107">
        <f>HYPERLINK("https://www.youtube.com/watch?v=m2fb5-1z-YE", "Video")</f>
        <v/>
      </c>
      <c r="B107" t="inlineStr">
        <is>
          <t>0:07</t>
        </is>
      </c>
      <c r="C107" t="inlineStr">
        <is>
          <t>here we go it's an all new out of this</t>
        </is>
      </c>
      <c r="D107">
        <f>HYPERLINK("https://www.youtube.com/watch?v=m2fb5-1z-YE&amp;t=7s", "Go to time")</f>
        <v/>
      </c>
    </row>
    <row r="108">
      <c r="A108">
        <f>HYPERLINK("https://www.youtube.com/watch?v=-6GpD0NFovk", "Video")</f>
        <v/>
      </c>
      <c r="B108" t="inlineStr">
        <is>
          <t>5:57</t>
        </is>
      </c>
      <c r="C108" t="inlineStr">
        <is>
          <t>PLUS, SHE'S STILL MAD
ABOUT ALL THAT STUFF YOU
SAID ABOUT EVA LONGORIA.</t>
        </is>
      </c>
      <c r="D108">
        <f>HYPERLINK("https://www.youtube.com/watch?v=-6GpD0NFovk&amp;t=357s", "Go to time")</f>
        <v/>
      </c>
    </row>
    <row r="109">
      <c r="A109">
        <f>HYPERLINK("https://www.youtube.com/watch?v=-6GpD0NFovk", "Video")</f>
        <v/>
      </c>
      <c r="B109" t="inlineStr">
        <is>
          <t>13:29</t>
        </is>
      </c>
      <c r="C109" t="inlineStr">
        <is>
          <t>I'VE BEEN TALKING ABOUT
BIOLOGY. THAT'S ALL I GOT.</t>
        </is>
      </c>
      <c r="D109">
        <f>HYPERLINK("https://www.youtube.com/watch?v=-6GpD0NFovk&amp;t=809s", "Go to time")</f>
        <v/>
      </c>
    </row>
    <row r="110">
      <c r="A110">
        <f>HYPERLINK("https://www.youtube.com/watch?v=deqwzP-KA6s", "Video")</f>
        <v/>
      </c>
      <c r="B110" t="inlineStr">
        <is>
          <t>18:13</t>
        </is>
      </c>
      <c r="C110" t="inlineStr">
        <is>
          <t>Good luck. I hope it all
comes out okay.</t>
        </is>
      </c>
      <c r="D110">
        <f>HYPERLINK("https://www.youtube.com/watch?v=deqwzP-KA6s&amp;t=1093s", "Go to time")</f>
        <v/>
      </c>
    </row>
    <row r="111">
      <c r="A111">
        <f>HYPERLINK("https://www.youtube.com/watch?v=90u8iEm44Y0", "Video")</f>
        <v/>
      </c>
      <c r="B111" t="inlineStr">
        <is>
          <t>6:58</t>
        </is>
      </c>
      <c r="C111" t="inlineStr">
        <is>
          <t>the goofball is a real mouth he never</t>
        </is>
      </c>
      <c r="D111">
        <f>HYPERLINK("https://www.youtube.com/watch?v=90u8iEm44Y0&amp;t=418s", "Go to time")</f>
        <v/>
      </c>
    </row>
    <row r="112">
      <c r="A112">
        <f>HYPERLINK("https://www.youtube.com/watch?v=cFg8CpyJv14", "Video")</f>
        <v/>
      </c>
      <c r="B112" t="inlineStr">
        <is>
          <t>2:14</t>
        </is>
      </c>
      <c r="C112" t="inlineStr">
        <is>
          <t>good job really working it out there you</t>
        </is>
      </c>
      <c r="D112">
        <f>HYPERLINK("https://www.youtube.com/watch?v=cFg8CpyJv14&amp;t=134s", "Go to time")</f>
        <v/>
      </c>
    </row>
    <row r="113">
      <c r="A113">
        <f>HYPERLINK("https://www.youtube.com/watch?v=4xwZu7ahVzY", "Video")</f>
        <v/>
      </c>
      <c r="B113" t="inlineStr">
        <is>
          <t>2:42</t>
        </is>
      </c>
      <c r="C113" t="inlineStr">
        <is>
          <t>called about a parade float for ty go</t>
        </is>
      </c>
      <c r="D113">
        <f>HYPERLINK("https://www.youtube.com/watch?v=4xwZu7ahVzY&amp;t=162s", "Go to time")</f>
        <v/>
      </c>
    </row>
    <row r="114">
      <c r="A114">
        <f>HYPERLINK("https://www.youtube.com/watch?v=OTN0Sr44q6Q", "Video")</f>
        <v/>
      </c>
      <c r="B114" t="inlineStr">
        <is>
          <t>0:13</t>
        </is>
      </c>
      <c r="C114" t="inlineStr">
        <is>
          <t>you got it you tapped out I really need</t>
        </is>
      </c>
      <c r="D114">
        <f>HYPERLINK("https://www.youtube.com/watch?v=OTN0Sr44q6Q&amp;t=13s", "Go to time")</f>
        <v/>
      </c>
    </row>
    <row r="115">
      <c r="A115">
        <f>HYPERLINK("https://www.youtube.com/watch?v=6NBP0Xoqe1Y", "Video")</f>
        <v/>
      </c>
      <c r="B115" t="inlineStr">
        <is>
          <t>21:56</t>
        </is>
      </c>
      <c r="C115" t="inlineStr">
        <is>
          <t>in the photo booth?
We are actually going out now.</t>
        </is>
      </c>
      <c r="D115">
        <f>HYPERLINK("https://www.youtube.com/watch?v=6NBP0Xoqe1Y&amp;t=1316s", "Go to time")</f>
        <v/>
      </c>
    </row>
    <row r="116">
      <c r="A116">
        <f>HYPERLINK("https://www.youtube.com/watch?v=mazG1UrgOeg", "Video")</f>
        <v/>
      </c>
      <c r="B116" t="inlineStr">
        <is>
          <t>0:35</t>
        </is>
      </c>
      <c r="C116" t="inlineStr">
        <is>
          <t>you're gonna hang out all the time and</t>
        </is>
      </c>
      <c r="D116">
        <f>HYPERLINK("https://www.youtube.com/watch?v=mazG1UrgOeg&amp;t=35s", "Go to time")</f>
        <v/>
      </c>
    </row>
    <row r="117">
      <c r="A117">
        <f>HYPERLINK("https://www.youtube.com/watch?v=ombE-5zInWI", "Video")</f>
        <v/>
      </c>
      <c r="B117" t="inlineStr">
        <is>
          <t>22:50</t>
        </is>
      </c>
      <c r="C117" t="inlineStr">
        <is>
          <t>thought about us all
having to say goodbye again.</t>
        </is>
      </c>
      <c r="D117">
        <f>HYPERLINK("https://www.youtube.com/watch?v=ombE-5zInWI&amp;t=1370s", "Go to time")</f>
        <v/>
      </c>
    </row>
    <row r="118">
      <c r="A118">
        <f>HYPERLINK("https://www.youtube.com/watch?v=u4gtic2HVc0", "Video")</f>
        <v/>
      </c>
      <c r="B118" t="inlineStr">
        <is>
          <t>0:25</t>
        </is>
      </c>
      <c r="C118" t="inlineStr">
        <is>
          <t>dad goes all out every year dinner</t>
        </is>
      </c>
      <c r="D118">
        <f>HYPERLINK("https://www.youtube.com/watch?v=u4gtic2HVc0&amp;t=25s", "Go to time")</f>
        <v/>
      </c>
    </row>
    <row r="119">
      <c r="A119">
        <f>HYPERLINK("https://www.youtube.com/watch?v=vp2wt1s2y0Q", "Video")</f>
        <v/>
      </c>
      <c r="B119" t="inlineStr">
        <is>
          <t>5:25</t>
        </is>
      </c>
      <c r="C119" t="inlineStr">
        <is>
          <t>all going to happen to me out there</t>
        </is>
      </c>
      <c r="D119">
        <f>HYPERLINK("https://www.youtube.com/watch?v=vp2wt1s2y0Q&amp;t=325s", "Go to time")</f>
        <v/>
      </c>
    </row>
    <row r="120">
      <c r="A120">
        <f>HYPERLINK("https://www.youtube.com/watch?v=ptQTrRw7A1M", "Video")</f>
        <v/>
      </c>
      <c r="B120" t="inlineStr">
        <is>
          <t>1:39</t>
        </is>
      </c>
      <c r="C120" t="inlineStr">
        <is>
          <t>green's feeling really good about the</t>
        </is>
      </c>
      <c r="D120">
        <f>HYPERLINK("https://www.youtube.com/watch?v=ptQTrRw7A1M&amp;t=99s", "Go to time")</f>
        <v/>
      </c>
    </row>
    <row r="121">
      <c r="A121">
        <f>HYPERLINK("https://www.youtube.com/watch?v=nwvhjZ_5nTI", "Video")</f>
        <v/>
      </c>
      <c r="B121" t="inlineStr">
        <is>
          <t>1:42</t>
        </is>
      </c>
      <c r="C121" t="inlineStr">
        <is>
          <t>After hearing about all
you can do, I gotta admit,</t>
        </is>
      </c>
      <c r="D121">
        <f>HYPERLINK("https://www.youtube.com/watch?v=nwvhjZ_5nTI&amp;t=102s", "Go to time")</f>
        <v/>
      </c>
    </row>
    <row r="122">
      <c r="A122">
        <f>HYPERLINK("https://www.youtube.com/watch?v=NGHNIhYPWz4", "Video")</f>
        <v/>
      </c>
      <c r="B122" t="inlineStr">
        <is>
          <t>7:07</t>
        </is>
      </c>
      <c r="C122" t="inlineStr">
        <is>
          <t>HOW AM I GOING TO GET REN
TO HANG OUT AT THE MALL...</t>
        </is>
      </c>
      <c r="D122">
        <f>HYPERLINK("https://www.youtube.com/watch?v=NGHNIhYPWz4&amp;t=427s", "Go to time")</f>
        <v/>
      </c>
    </row>
    <row r="123">
      <c r="A123">
        <f>HYPERLINK("https://www.youtube.com/watch?v=q8jLyotMMVE", "Video")</f>
        <v/>
      </c>
      <c r="B123" t="inlineStr">
        <is>
          <t>55:58</t>
        </is>
      </c>
      <c r="C123" t="inlineStr">
        <is>
          <t>pick out some really good stuff for you</t>
        </is>
      </c>
      <c r="D123">
        <f>HYPERLINK("https://www.youtube.com/watch?v=q8jLyotMMVE&amp;t=3358s", "Go to time")</f>
        <v/>
      </c>
    </row>
    <row r="124">
      <c r="A124">
        <f>HYPERLINK("https://www.youtube.com/watch?v=JZ0AGtN_Uao", "Video")</f>
        <v/>
      </c>
      <c r="B124" t="inlineStr">
        <is>
          <t>1:37</t>
        </is>
      </c>
      <c r="C124" t="inlineStr">
        <is>
          <t>I'm always going out with all these</t>
        </is>
      </c>
      <c r="D124">
        <f>HYPERLINK("https://www.youtube.com/watch?v=JZ0AGtN_Uao&amp;t=97s", "Go to time")</f>
        <v/>
      </c>
    </row>
    <row r="125">
      <c r="A125">
        <f>HYPERLINK("https://www.youtube.com/watch?v=ZYblZHVZp5Y", "Video")</f>
        <v/>
      </c>
      <c r="B125" t="inlineStr">
        <is>
          <t>22:19</t>
        </is>
      </c>
      <c r="C125" t="inlineStr">
        <is>
          <t>Barry and I got really freaked out and</t>
        </is>
      </c>
      <c r="D125">
        <f>HYPERLINK("https://www.youtube.com/watch?v=ZYblZHVZp5Y&amp;t=1339s", "Go to time")</f>
        <v/>
      </c>
    </row>
    <row r="126">
      <c r="A126">
        <f>HYPERLINK("https://www.youtube.com/watch?v=3Dmg2KKZM8o", "Video")</f>
        <v/>
      </c>
      <c r="B126" t="inlineStr">
        <is>
          <t>7:05</t>
        </is>
      </c>
      <c r="C126" t="inlineStr">
        <is>
          <t>going to pick out some really good stuff</t>
        </is>
      </c>
      <c r="D126">
        <f>HYPERLINK("https://www.youtube.com/watch?v=3Dmg2KKZM8o&amp;t=425s", "Go to time")</f>
        <v/>
      </c>
    </row>
    <row r="127">
      <c r="A127">
        <f>HYPERLINK("https://www.youtube.com/watch?v=N0N_p05lo1c", "Video")</f>
        <v/>
      </c>
      <c r="B127" t="inlineStr">
        <is>
          <t>5:55</t>
        </is>
      </c>
      <c r="C127" t="inlineStr">
        <is>
          <t>things were really going to work out for</t>
        </is>
      </c>
      <c r="D127">
        <f>HYPERLINK("https://www.youtube.com/watch?v=N0N_p05lo1c&amp;t=355s", "Go to time")</f>
        <v/>
      </c>
    </row>
    <row r="128">
      <c r="A128">
        <f>HYPERLINK("https://www.youtube.com/watch?v=kvyL_h_w0MQ", "Video")</f>
        <v/>
      </c>
      <c r="B128" t="inlineStr">
        <is>
          <t>13:12</t>
        </is>
      </c>
      <c r="C128" t="inlineStr">
        <is>
          <t>have a really good feeling about her oh</t>
        </is>
      </c>
      <c r="D128">
        <f>HYPERLINK("https://www.youtube.com/watch?v=kvyL_h_w0MQ&amp;t=792s", "Go to time")</f>
        <v/>
      </c>
    </row>
    <row r="129">
      <c r="A129">
        <f>HYPERLINK("https://www.youtube.com/watch?v=RJi2a1vh8aU", "Video")</f>
        <v/>
      </c>
      <c r="B129" t="inlineStr">
        <is>
          <t>4:10</t>
        </is>
      </c>
      <c r="C129" t="inlineStr">
        <is>
          <t>and totally forgot about the camera it</t>
        </is>
      </c>
      <c r="D129">
        <f>HYPERLINK("https://www.youtube.com/watch?v=RJi2a1vh8aU&amp;t=250s", "Go to time")</f>
        <v/>
      </c>
    </row>
    <row r="130">
      <c r="A130">
        <f>HYPERLINK("https://www.youtube.com/watch?v=ti3s10o3prs", "Video")</f>
        <v/>
      </c>
      <c r="B130" t="inlineStr">
        <is>
          <t>13:22</t>
        </is>
      </c>
      <c r="C130" t="inlineStr">
        <is>
          <t>I'm always going out with all these</t>
        </is>
      </c>
      <c r="D130">
        <f>HYPERLINK("https://www.youtube.com/watch?v=ti3s10o3prs&amp;t=802s", "Go to time")</f>
        <v/>
      </c>
    </row>
    <row r="131">
      <c r="A131">
        <f>HYPERLINK("https://www.youtube.com/watch?v=4a1NcMemnR4", "Video")</f>
        <v/>
      </c>
      <c r="B131" t="inlineStr">
        <is>
          <t>20:57</t>
        </is>
      </c>
      <c r="C131" t="inlineStr">
        <is>
          <t>about the stripper yeah good call</t>
        </is>
      </c>
      <c r="D131">
        <f>HYPERLINK("https://www.youtube.com/watch?v=4a1NcMemnR4&amp;t=1257s", "Go to time")</f>
        <v/>
      </c>
    </row>
    <row r="132">
      <c r="A132">
        <f>HYPERLINK("https://www.youtube.com/watch?v=vdVzThl6oEQ", "Video")</f>
        <v/>
      </c>
      <c r="B132" t="inlineStr">
        <is>
          <t>0:48</t>
        </is>
      </c>
      <c r="C132" t="inlineStr">
        <is>
          <t>yeah guess you forgotten all about Joey</t>
        </is>
      </c>
      <c r="D132">
        <f>HYPERLINK("https://www.youtube.com/watch?v=vdVzThl6oEQ&amp;t=48s", "Go to time")</f>
        <v/>
      </c>
    </row>
    <row r="133">
      <c r="A133">
        <f>HYPERLINK("https://www.youtube.com/watch?v=-SPzv5UVgwc", "Video")</f>
        <v/>
      </c>
      <c r="B133" t="inlineStr">
        <is>
          <t>8:17</t>
        </is>
      </c>
      <c r="C133" t="inlineStr">
        <is>
          <t>Rachel out in the hall okay let me go</t>
        </is>
      </c>
      <c r="D133">
        <f>HYPERLINK("https://www.youtube.com/watch?v=-SPzv5UVgwc&amp;t=497s", "Go to time")</f>
        <v/>
      </c>
    </row>
    <row r="134">
      <c r="A134">
        <f>HYPERLINK("https://www.youtube.com/watch?v=-SPzv5UVgwc", "Video")</f>
        <v/>
      </c>
      <c r="B134" t="inlineStr">
        <is>
          <t>40:18</t>
        </is>
      </c>
      <c r="C134" t="inlineStr">
        <is>
          <t>guys guess you forgotten all about Joey</t>
        </is>
      </c>
      <c r="D134">
        <f>HYPERLINK("https://www.youtube.com/watch?v=-SPzv5UVgwc&amp;t=2418s", "Go to time")</f>
        <v/>
      </c>
    </row>
    <row r="135">
      <c r="A135">
        <f>HYPERLINK("https://www.youtube.com/watch?v=BAOvJw7FcEU", "Video")</f>
        <v/>
      </c>
      <c r="B135" t="inlineStr">
        <is>
          <t>0:11</t>
        </is>
      </c>
      <c r="C135" t="inlineStr">
        <is>
          <t>go honey I'm sorry they were all out of</t>
        </is>
      </c>
      <c r="D135">
        <f>HYPERLINK("https://www.youtube.com/watch?v=BAOvJw7FcEU&amp;t=11s", "Go to time")</f>
        <v/>
      </c>
    </row>
    <row r="136">
      <c r="A136">
        <f>HYPERLINK("https://www.youtube.com/watch?v=afAtqzDD740", "Video")</f>
        <v/>
      </c>
      <c r="B136" t="inlineStr">
        <is>
          <t>2:15</t>
        </is>
      </c>
      <c r="C136" t="inlineStr">
        <is>
          <t>good I'll let myself out you will all be</t>
        </is>
      </c>
      <c r="D136">
        <f>HYPERLINK("https://www.youtube.com/watch?v=afAtqzDD740&amp;t=135s", "Go to time")</f>
        <v/>
      </c>
    </row>
    <row r="137">
      <c r="A137">
        <f>HYPERLINK("https://www.youtube.com/watch?v=VY_v_7GtnaI", "Video")</f>
        <v/>
      </c>
      <c r="B137" t="inlineStr">
        <is>
          <t>0:20</t>
        </is>
      </c>
      <c r="C137" t="inlineStr">
        <is>
          <t>things were really going to work out for</t>
        </is>
      </c>
      <c r="D137">
        <f>HYPERLINK("https://www.youtube.com/watch?v=VY_v_7GtnaI&amp;t=20s", "Go to time")</f>
        <v/>
      </c>
    </row>
    <row r="138">
      <c r="A138">
        <f>HYPERLINK("https://www.youtube.com/watch?v=xUFB_Znb4yU", "Video")</f>
        <v/>
      </c>
      <c r="B138" t="inlineStr">
        <is>
          <t>13:32</t>
        </is>
      </c>
      <c r="C138" t="inlineStr">
        <is>
          <t>let's go talk about the book we all read</t>
        </is>
      </c>
      <c r="D138">
        <f>HYPERLINK("https://www.youtube.com/watch?v=xUFB_Znb4yU&amp;t=812s", "Go to time")</f>
        <v/>
      </c>
    </row>
    <row r="139">
      <c r="A139">
        <f>HYPERLINK("https://www.youtube.com/watch?v=X5oCPvGe-4M", "Video")</f>
        <v/>
      </c>
      <c r="B139" t="inlineStr">
        <is>
          <t>13:08</t>
        </is>
      </c>
      <c r="C139" t="inlineStr">
        <is>
          <t>to ask you to leave you got a call about</t>
        </is>
      </c>
      <c r="D139">
        <f>HYPERLINK("https://www.youtube.com/watch?v=X5oCPvGe-4M&amp;t=788s", "Go to time")</f>
        <v/>
      </c>
    </row>
    <row r="140">
      <c r="A140">
        <f>HYPERLINK("https://www.youtube.com/watch?v=sIZ91tq8Lr0", "Video")</f>
        <v/>
      </c>
      <c r="B140" t="inlineStr">
        <is>
          <t>3:48</t>
        </is>
      </c>
      <c r="C140" t="inlineStr">
        <is>
          <t>and i got really freaked out and that's</t>
        </is>
      </c>
      <c r="D140">
        <f>HYPERLINK("https://www.youtube.com/watch?v=sIZ91tq8Lr0&amp;t=228s", "Go to time")</f>
        <v/>
      </c>
    </row>
    <row r="141">
      <c r="A141">
        <f>HYPERLINK("https://www.youtube.com/watch?v=bJ2iWghap4c", "Video")</f>
        <v/>
      </c>
      <c r="B141" t="inlineStr">
        <is>
          <t>15:52</t>
        </is>
      </c>
      <c r="C141" t="inlineStr">
        <is>
          <t>going to do this you should go all out</t>
        </is>
      </c>
      <c r="D141">
        <f>HYPERLINK("https://www.youtube.com/watch?v=bJ2iWghap4c&amp;t=952s", "Go to time")</f>
        <v/>
      </c>
    </row>
    <row r="142">
      <c r="A142">
        <f>HYPERLINK("https://www.youtube.com/watch?v=B8x9Q3WsSjE", "Video")</f>
        <v/>
      </c>
      <c r="B142" t="inlineStr">
        <is>
          <t>0:52</t>
        </is>
      </c>
      <c r="C142" t="inlineStr">
        <is>
          <t>got the inside track we can all go out</t>
        </is>
      </c>
      <c r="D142">
        <f>HYPERLINK("https://www.youtube.com/watch?v=B8x9Q3WsSjE&amp;t=52s", "Go to time")</f>
        <v/>
      </c>
    </row>
    <row r="143">
      <c r="A143">
        <f>HYPERLINK("https://www.youtube.com/watch?v=y09eCgWoEu4", "Video")</f>
        <v/>
      </c>
      <c r="B143" t="inlineStr">
        <is>
          <t>0:56</t>
        </is>
      </c>
      <c r="C143" t="inlineStr">
        <is>
          <t>think I feel really good about it</t>
        </is>
      </c>
      <c r="D143">
        <f>HYPERLINK("https://www.youtube.com/watch?v=y09eCgWoEu4&amp;t=56s", "Go to time")</f>
        <v/>
      </c>
    </row>
    <row r="144">
      <c r="A144">
        <f>HYPERLINK("https://www.youtube.com/watch?v=8FOHh9Xm2E8", "Video")</f>
        <v/>
      </c>
      <c r="B144" t="inlineStr">
        <is>
          <t>23:29</t>
        </is>
      </c>
      <c r="C144" t="inlineStr">
        <is>
          <t>so now I've got myself all psyched out</t>
        </is>
      </c>
      <c r="D144">
        <f>HYPERLINK("https://www.youtube.com/watch?v=8FOHh9Xm2E8&amp;t=1409s", "Go to time")</f>
        <v/>
      </c>
    </row>
    <row r="145">
      <c r="A145">
        <f>HYPERLINK("https://www.youtube.com/watch?v=91Hyy7ghh2s", "Video")</f>
        <v/>
      </c>
      <c r="B145" t="inlineStr">
        <is>
          <t>0:28</t>
        </is>
      </c>
      <c r="C145" t="inlineStr">
        <is>
          <t>and totally forgot about the the camera</t>
        </is>
      </c>
      <c r="D145">
        <f>HYPERLINK("https://www.youtube.com/watch?v=91Hyy7ghh2s&amp;t=28s", "Go to time")</f>
        <v/>
      </c>
    </row>
    <row r="146">
      <c r="A146">
        <f>HYPERLINK("https://www.youtube.com/watch?v=g7iAe94z438", "Video")</f>
        <v/>
      </c>
      <c r="B146" t="inlineStr">
        <is>
          <t>2:45</t>
        </is>
      </c>
      <c r="C146" t="inlineStr">
        <is>
          <t>always going out to play basketball with</t>
        </is>
      </c>
      <c r="D146">
        <f>HYPERLINK("https://www.youtube.com/watch?v=g7iAe94z438&amp;t=165s", "Go to time")</f>
        <v/>
      </c>
    </row>
    <row r="147">
      <c r="A147">
        <f>HYPERLINK("https://www.youtube.com/watch?v=g7iAe94z438", "Video")</f>
        <v/>
      </c>
      <c r="B147" t="inlineStr">
        <is>
          <t>17:29</t>
        </is>
      </c>
      <c r="C147" t="inlineStr">
        <is>
          <t>him out he's probably not going to call</t>
        </is>
      </c>
      <c r="D147">
        <f>HYPERLINK("https://www.youtube.com/watch?v=g7iAe94z438&amp;t=1049s", "Go to time")</f>
        <v/>
      </c>
    </row>
    <row r="148">
      <c r="A148">
        <f>HYPERLINK("https://www.youtube.com/watch?v=8m1DQgCk-yI", "Video")</f>
        <v/>
      </c>
      <c r="B148" t="inlineStr">
        <is>
          <t>15:33</t>
        </is>
      </c>
      <c r="C148" t="inlineStr">
        <is>
          <t>I'm always going out with all these</t>
        </is>
      </c>
      <c r="D148">
        <f>HYPERLINK("https://www.youtube.com/watch?v=8m1DQgCk-yI&amp;t=933s", "Go to time")</f>
        <v/>
      </c>
    </row>
    <row r="149">
      <c r="A149">
        <f>HYPERLINK("https://www.youtube.com/watch?v=GQwJD5NM2GY", "Video")</f>
        <v/>
      </c>
      <c r="B149" t="inlineStr">
        <is>
          <t>4:10</t>
        </is>
      </c>
      <c r="C149" t="inlineStr">
        <is>
          <t>I'm always going out with all these</t>
        </is>
      </c>
      <c r="D149">
        <f>HYPERLINK("https://www.youtube.com/watch?v=GQwJD5NM2GY&amp;t=250s", "Go to time")</f>
        <v/>
      </c>
    </row>
    <row r="150">
      <c r="A150">
        <f>HYPERLINK("https://www.youtube.com/watch?v=RZt1Iu3gh3I", "Video")</f>
        <v/>
      </c>
      <c r="B150" t="inlineStr">
        <is>
          <t>15:29</t>
        </is>
      </c>
      <c r="C150" t="inlineStr">
        <is>
          <t>all about going back to the beginning</t>
        </is>
      </c>
      <c r="D150">
        <f>HYPERLINK("https://www.youtube.com/watch?v=RZt1Iu3gh3I&amp;t=929s", "Go to time")</f>
        <v/>
      </c>
    </row>
    <row r="151">
      <c r="A151">
        <f>HYPERLINK("https://www.youtube.com/watch?v=PW4JxE1CoRg", "Video")</f>
        <v/>
      </c>
      <c r="B151" t="inlineStr">
        <is>
          <t>0:08</t>
        </is>
      </c>
      <c r="C151" t="inlineStr">
        <is>
          <t>here we go with another call out of the</t>
        </is>
      </c>
      <c r="D151">
        <f>HYPERLINK("https://www.youtube.com/watch?v=PW4JxE1CoRg&amp;t=8s", "Go to time")</f>
        <v/>
      </c>
    </row>
    <row r="152">
      <c r="A152">
        <f>HYPERLINK("https://www.youtube.com/watch?v=p4stxGV14_E", "Video")</f>
        <v/>
      </c>
      <c r="B152" t="inlineStr">
        <is>
          <t>50:18</t>
        </is>
      </c>
      <c r="C152" t="inlineStr">
        <is>
          <t>goener all right so check that out see</t>
        </is>
      </c>
      <c r="D152">
        <f>HYPERLINK("https://www.youtube.com/watch?v=p4stxGV14_E&amp;t=3018s", "Go to time")</f>
        <v/>
      </c>
    </row>
    <row r="153">
      <c r="A153">
        <f>HYPERLINK("https://www.youtube.com/watch?v=0W081BKGbBA", "Video")</f>
        <v/>
      </c>
      <c r="B153" t="inlineStr">
        <is>
          <t>30:25</t>
        </is>
      </c>
      <c r="C153" t="inlineStr">
        <is>
          <t>think about it oh gosh that's really</t>
        </is>
      </c>
      <c r="D153">
        <f>HYPERLINK("https://www.youtube.com/watch?v=0W081BKGbBA&amp;t=1825s", "Go to time")</f>
        <v/>
      </c>
    </row>
    <row r="154">
      <c r="A154">
        <f>HYPERLINK("https://www.youtube.com/watch?v=TIosb1IWnhA", "Video")</f>
        <v/>
      </c>
      <c r="B154" t="inlineStr">
        <is>
          <t>0:57</t>
        </is>
      </c>
      <c r="C154" t="inlineStr">
        <is>
          <t>talking about Owen goes to Europe all</t>
        </is>
      </c>
      <c r="D154">
        <f>HYPERLINK("https://www.youtube.com/watch?v=TIosb1IWnhA&amp;t=57s", "Go to time")</f>
        <v/>
      </c>
    </row>
    <row r="155">
      <c r="A155">
        <f>HYPERLINK("https://www.youtube.com/watch?v=wxv2VCzc8LQ", "Video")</f>
        <v/>
      </c>
      <c r="B155" t="inlineStr">
        <is>
          <t>0:57</t>
        </is>
      </c>
      <c r="C155" t="inlineStr">
        <is>
          <t>gonna let me back out so all I need you</t>
        </is>
      </c>
      <c r="D155">
        <f>HYPERLINK("https://www.youtube.com/watch?v=wxv2VCzc8LQ&amp;t=57s", "Go to time")</f>
        <v/>
      </c>
    </row>
    <row r="156">
      <c r="A156">
        <f>HYPERLINK("https://www.youtube.com/watch?v=jj4ltJ4eyVU", "Video")</f>
        <v/>
      </c>
      <c r="B156" t="inlineStr">
        <is>
          <t>15:04</t>
        </is>
      </c>
      <c r="C156" t="inlineStr">
        <is>
          <t>and you're I literally forgot about it</t>
        </is>
      </c>
      <c r="D156">
        <f>HYPERLINK("https://www.youtube.com/watch?v=jj4ltJ4eyVU&amp;t=904s", "Go to time")</f>
        <v/>
      </c>
    </row>
    <row r="157">
      <c r="A157">
        <f>HYPERLINK("https://www.youtube.com/watch?v=B99wOEvoKnY", "Video")</f>
        <v/>
      </c>
      <c r="B157" t="inlineStr">
        <is>
          <t>2:04</t>
        </is>
      </c>
      <c r="C157" t="inlineStr">
        <is>
          <t>all right let's go you're out come on</t>
        </is>
      </c>
      <c r="D157">
        <f>HYPERLINK("https://www.youtube.com/watch?v=B99wOEvoKnY&amp;t=124s", "Go to time")</f>
        <v/>
      </c>
    </row>
    <row r="158">
      <c r="A158">
        <f>HYPERLINK("https://www.youtube.com/watch?v=iyzf4ITnMG4", "Video")</f>
        <v/>
      </c>
      <c r="B158" t="inlineStr">
        <is>
          <t>0:46</t>
        </is>
      </c>
      <c r="C158" t="inlineStr">
        <is>
          <t>to go after her no gab no all coming out</t>
        </is>
      </c>
      <c r="D158">
        <f>HYPERLINK("https://www.youtube.com/watch?v=iyzf4ITnMG4&amp;t=46s", "Go to time")</f>
        <v/>
      </c>
    </row>
    <row r="159">
      <c r="A159">
        <f>HYPERLINK("https://www.youtube.com/watch?v=LS3J8e0Ye4k", "Video")</f>
        <v/>
      </c>
      <c r="B159" t="inlineStr">
        <is>
          <t>1:38</t>
        </is>
      </c>
      <c r="C159" t="inlineStr">
        <is>
          <t>about banging on the walls yelling to go</t>
        </is>
      </c>
      <c r="D159">
        <f>HYPERLINK("https://www.youtube.com/watch?v=LS3J8e0Ye4k&amp;t=98s", "Go to time")</f>
        <v/>
      </c>
    </row>
    <row r="160">
      <c r="A160">
        <f>HYPERLINK("https://www.youtube.com/watch?v=xpdiwHchwYQ", "Video")</f>
        <v/>
      </c>
      <c r="B160" t="inlineStr">
        <is>
          <t>3:49</t>
        </is>
      </c>
      <c r="C160" t="inlineStr">
        <is>
          <t>about what's going on with him and all</t>
        </is>
      </c>
      <c r="D160">
        <f>HYPERLINK("https://www.youtube.com/watch?v=xpdiwHchwYQ&amp;t=229s", "Go to time")</f>
        <v/>
      </c>
    </row>
    <row r="161">
      <c r="A161">
        <f>HYPERLINK("https://www.youtube.com/watch?v=xpdiwHchwYQ", "Video")</f>
        <v/>
      </c>
      <c r="B161" t="inlineStr">
        <is>
          <t>4:16</t>
        </is>
      </c>
      <c r="C161" t="inlineStr">
        <is>
          <t>movie about go first of all as we say</t>
        </is>
      </c>
      <c r="D161">
        <f>HYPERLINK("https://www.youtube.com/watch?v=xpdiwHchwYQ&amp;t=256s", "Go to time")</f>
        <v/>
      </c>
    </row>
    <row r="162">
      <c r="A162">
        <f>HYPERLINK("https://www.youtube.com/watch?v=QDZsrAaq1MM", "Video")</f>
        <v/>
      </c>
      <c r="B162" t="inlineStr">
        <is>
          <t>24:32</t>
        </is>
      </c>
      <c r="C162" t="inlineStr">
        <is>
          <t>going out but now you were like actually</t>
        </is>
      </c>
      <c r="D162">
        <f>HYPERLINK("https://www.youtube.com/watch?v=QDZsrAaq1MM&amp;t=1472s", "Go to time")</f>
        <v/>
      </c>
    </row>
    <row r="163">
      <c r="A163">
        <f>HYPERLINK("https://www.youtube.com/watch?v=-ZRcWbNf6wg", "Video")</f>
        <v/>
      </c>
      <c r="B163" t="inlineStr">
        <is>
          <t>23:53</t>
        </is>
      </c>
      <c r="C163" t="inlineStr">
        <is>
          <t>and all of these movies got born out of</t>
        </is>
      </c>
      <c r="D163">
        <f>HYPERLINK("https://www.youtube.com/watch?v=-ZRcWbNf6wg&amp;t=1433s", "Go to time")</f>
        <v/>
      </c>
    </row>
    <row r="164">
      <c r="A164">
        <f>HYPERLINK("https://www.youtube.com/watch?v=-ZRcWbNf6wg", "Video")</f>
        <v/>
      </c>
      <c r="B164" t="inlineStr">
        <is>
          <t>39:45</t>
        </is>
      </c>
      <c r="C164" t="inlineStr">
        <is>
          <t>out we really only were going we we were</t>
        </is>
      </c>
      <c r="D164">
        <f>HYPERLINK("https://www.youtube.com/watch?v=-ZRcWbNf6wg&amp;t=2385s", "Go to time")</f>
        <v/>
      </c>
    </row>
    <row r="165">
      <c r="A165">
        <f>HYPERLINK("https://www.youtube.com/watch?v=O7rxz6r2gPc", "Video")</f>
        <v/>
      </c>
      <c r="B165" t="inlineStr">
        <is>
          <t>1:21</t>
        </is>
      </c>
      <c r="C165" t="inlineStr">
        <is>
          <t>place i got it all figured out</t>
        </is>
      </c>
      <c r="D165">
        <f>HYPERLINK("https://www.youtube.com/watch?v=O7rxz6r2gPc&amp;t=81s", "Go to time")</f>
        <v/>
      </c>
    </row>
    <row r="166">
      <c r="A166">
        <f>HYPERLINK("https://www.youtube.com/watch?v=WOnHL_mSXRY", "Video")</f>
        <v/>
      </c>
      <c r="B166" t="inlineStr">
        <is>
          <t>0:14</t>
        </is>
      </c>
      <c r="C166" t="inlineStr">
        <is>
          <t>just song out now called got to have a</t>
        </is>
      </c>
      <c r="D166">
        <f>HYPERLINK("https://www.youtube.com/watch?v=WOnHL_mSXRY&amp;t=14s", "Go to time")</f>
        <v/>
      </c>
    </row>
    <row r="167">
      <c r="A167">
        <f>HYPERLINK("https://www.youtube.com/watch?v=7HR3LBkNmfw", "Video")</f>
        <v/>
      </c>
      <c r="B167" t="inlineStr">
        <is>
          <t>1:06</t>
        </is>
      </c>
      <c r="C167" t="inlineStr">
        <is>
          <t>my life and finally we got out on the</t>
        </is>
      </c>
      <c r="D167">
        <f>HYPERLINK("https://www.youtube.com/watch?v=7HR3LBkNmfw&amp;t=66s", "Go to time")</f>
        <v/>
      </c>
    </row>
    <row r="168">
      <c r="A168">
        <f>HYPERLINK("https://www.youtube.com/watch?v=1qjRRTjLU4U", "Video")</f>
        <v/>
      </c>
      <c r="B168" t="inlineStr">
        <is>
          <t>1:07</t>
        </is>
      </c>
      <c r="C168" t="inlineStr">
        <is>
          <t>Adonis get out the ring all you gotta do</t>
        </is>
      </c>
      <c r="D168">
        <f>HYPERLINK("https://www.youtube.com/watch?v=1qjRRTjLU4U&amp;t=67s", "Go to time")</f>
        <v/>
      </c>
    </row>
    <row r="169">
      <c r="A169">
        <f>HYPERLINK("https://www.youtube.com/watch?v=GDLMaTIioMc", "Video")</f>
        <v/>
      </c>
      <c r="B169" t="inlineStr">
        <is>
          <t>2:06</t>
        </is>
      </c>
      <c r="C169" t="inlineStr">
        <is>
          <t>now I got it all figured out</t>
        </is>
      </c>
      <c r="D169">
        <f>HYPERLINK("https://www.youtube.com/watch?v=GDLMaTIioMc&amp;t=126s", "Go to time")</f>
        <v/>
      </c>
    </row>
    <row r="170">
      <c r="A170">
        <f>HYPERLINK("https://www.youtube.com/watch?v=QtVEk0oKtkM", "Video")</f>
        <v/>
      </c>
      <c r="B170" t="inlineStr">
        <is>
          <t>0:33</t>
        </is>
      </c>
      <c r="C170" t="inlineStr">
        <is>
          <t>about God isn't he at fault he said all</t>
        </is>
      </c>
      <c r="D170">
        <f>HYPERLINK("https://www.youtube.com/watch?v=QtVEk0oKtkM&amp;t=33s", "Go to time")</f>
        <v/>
      </c>
    </row>
    <row r="171">
      <c r="A171">
        <f>HYPERLINK("https://www.youtube.com/watch?v=muyfZdps68Y", "Video")</f>
        <v/>
      </c>
      <c r="B171" t="inlineStr">
        <is>
          <t>3:54</t>
        </is>
      </c>
      <c r="C171" t="inlineStr">
        <is>
          <t>all I feel the conversation has got out</t>
        </is>
      </c>
      <c r="D171">
        <f>HYPERLINK("https://www.youtube.com/watch?v=muyfZdps68Y&amp;t=234s", "Go to time")</f>
        <v/>
      </c>
    </row>
    <row r="172">
      <c r="A172">
        <f>HYPERLINK("https://www.youtube.com/watch?v=y2C7VNd8xn8", "Video")</f>
        <v/>
      </c>
      <c r="B172" t="inlineStr">
        <is>
          <t>0:31</t>
        </is>
      </c>
      <c r="C172" t="inlineStr">
        <is>
          <t>like when you got the call about this</t>
        </is>
      </c>
      <c r="D172">
        <f>HYPERLINK("https://www.youtube.com/watch?v=y2C7VNd8xn8&amp;t=31s", "Go to time")</f>
        <v/>
      </c>
    </row>
    <row r="173">
      <c r="A173">
        <f>HYPERLINK("https://www.youtube.com/watch?v=HdJ8ei7IeWA", "Video")</f>
        <v/>
      </c>
      <c r="B173" t="inlineStr">
        <is>
          <t>27:25</t>
        </is>
      </c>
      <c r="C173" t="inlineStr">
        <is>
          <t>about people are really going to</t>
        </is>
      </c>
      <c r="D173">
        <f>HYPERLINK("https://www.youtube.com/watch?v=HdJ8ei7IeWA&amp;t=1645s", "Go to time")</f>
        <v/>
      </c>
    </row>
    <row r="174">
      <c r="A174">
        <f>HYPERLINK("https://www.youtube.com/watch?v=HdJ8ei7IeWA", "Video")</f>
        <v/>
      </c>
      <c r="B174" t="inlineStr">
        <is>
          <t>40:26</t>
        </is>
      </c>
      <c r="C174" t="inlineStr">
        <is>
          <t>out all of the the gossip all of the the</t>
        </is>
      </c>
      <c r="D174">
        <f>HYPERLINK("https://www.youtube.com/watch?v=HdJ8ei7IeWA&amp;t=2426s", "Go to time")</f>
        <v/>
      </c>
    </row>
    <row r="175">
      <c r="A175">
        <f>HYPERLINK("https://www.youtube.com/watch?v=JzvhxtnC3W4", "Video")</f>
        <v/>
      </c>
      <c r="B175" t="inlineStr">
        <is>
          <t>12:57</t>
        </is>
      </c>
      <c r="C175" t="inlineStr">
        <is>
          <t>about to all go off to school and</t>
        </is>
      </c>
      <c r="D175">
        <f>HYPERLINK("https://www.youtube.com/watch?v=JzvhxtnC3W4&amp;t=777s", "Go to time")</f>
        <v/>
      </c>
    </row>
    <row r="176">
      <c r="A176">
        <f>HYPERLINK("https://www.youtube.com/watch?v=5wkNg7l0z1A", "Video")</f>
        <v/>
      </c>
      <c r="B176" t="inlineStr">
        <is>
          <t>0:47</t>
        </is>
      </c>
      <c r="C176" t="inlineStr">
        <is>
          <t>to help out y'all still got to do</t>
        </is>
      </c>
      <c r="D176">
        <f>HYPERLINK("https://www.youtube.com/watch?v=5wkNg7l0z1A&amp;t=47s", "Go to time")</f>
        <v/>
      </c>
    </row>
    <row r="177">
      <c r="A177">
        <f>HYPERLINK("https://www.youtube.com/watch?v=zGWwD_qnECM", "Video")</f>
        <v/>
      </c>
      <c r="B177" t="inlineStr">
        <is>
          <t>1:30</t>
        </is>
      </c>
      <c r="C177" t="inlineStr">
        <is>
          <t>go get him out of here go it's all right</t>
        </is>
      </c>
      <c r="D177">
        <f>HYPERLINK("https://www.youtube.com/watch?v=zGWwD_qnECM&amp;t=90s", "Go to time")</f>
        <v/>
      </c>
    </row>
    <row r="178">
      <c r="A178">
        <f>HYPERLINK("https://www.youtube.com/watch?v=r1rT20VGQ5o", "Video")</f>
        <v/>
      </c>
      <c r="B178" t="inlineStr">
        <is>
          <t>17:24</t>
        </is>
      </c>
      <c r="C178" t="inlineStr">
        <is>
          <t>you're going all the way out to</t>
        </is>
      </c>
      <c r="D178">
        <f>HYPERLINK("https://www.youtube.com/watch?v=r1rT20VGQ5o&amp;t=1044s", "Go to time")</f>
        <v/>
      </c>
    </row>
    <row r="179">
      <c r="A179">
        <f>HYPERLINK("https://www.youtube.com/watch?v=AEZ4D5UrJeE", "Video")</f>
        <v/>
      </c>
      <c r="B179" t="inlineStr">
        <is>
          <t>0:41</t>
        </is>
      </c>
      <c r="C179" t="inlineStr">
        <is>
          <t>it's all going to work out according to</t>
        </is>
      </c>
      <c r="D179">
        <f>HYPERLINK("https://www.youtube.com/watch?v=AEZ4D5UrJeE&amp;t=41s", "Go to time")</f>
        <v/>
      </c>
    </row>
    <row r="180">
      <c r="A180">
        <f>HYPERLINK("https://www.youtube.com/watch?v=UlTAPDBxLoY", "Video")</f>
        <v/>
      </c>
      <c r="B180" t="inlineStr">
        <is>
          <t>17:02</t>
        </is>
      </c>
      <c r="C180" t="inlineStr">
        <is>
          <t>officially get out the actress got</t>
        </is>
      </c>
      <c r="D180">
        <f>HYPERLINK("https://www.youtube.com/watch?v=UlTAPDBxLoY&amp;t=1022s", "Go to time")</f>
        <v/>
      </c>
    </row>
    <row r="181">
      <c r="A181">
        <f>HYPERLINK("https://www.youtube.com/watch?v=XUB1vExF61o", "Video")</f>
        <v/>
      </c>
      <c r="B181" t="inlineStr">
        <is>
          <t>24:47</t>
        </is>
      </c>
      <c r="C181" t="inlineStr">
        <is>
          <t>when I got the call about it the the way</t>
        </is>
      </c>
      <c r="D181">
        <f>HYPERLINK("https://www.youtube.com/watch?v=XUB1vExF61o&amp;t=1487s", "Go to time")</f>
        <v/>
      </c>
    </row>
    <row r="182">
      <c r="A182">
        <f>HYPERLINK("https://www.youtube.com/watch?v=Z2vUpClLTfc", "Video")</f>
        <v/>
      </c>
      <c r="B182" t="inlineStr">
        <is>
          <t>1:35</t>
        </is>
      </c>
      <c r="C182" t="inlineStr">
        <is>
          <t>it's made out of Yakir really I got it</t>
        </is>
      </c>
      <c r="D182">
        <f>HYPERLINK("https://www.youtube.com/watch?v=Z2vUpClLTfc&amp;t=95s", "Go to time")</f>
        <v/>
      </c>
    </row>
    <row r="183">
      <c r="A183">
        <f>HYPERLINK("https://www.youtube.com/watch?v=INxwpKQU-u8", "Video")</f>
        <v/>
      </c>
      <c r="B183" t="inlineStr">
        <is>
          <t>24:24</t>
        </is>
      </c>
      <c r="C183" t="inlineStr">
        <is>
          <t>like just go ahead and like call it out</t>
        </is>
      </c>
      <c r="D183">
        <f>HYPERLINK("https://www.youtube.com/watch?v=INxwpKQU-u8&amp;t=1464s", "Go to time")</f>
        <v/>
      </c>
    </row>
    <row r="184">
      <c r="A184">
        <f>HYPERLINK("https://www.youtube.com/watch?v=TTeYANjS8oQ", "Video")</f>
        <v/>
      </c>
      <c r="B184" t="inlineStr">
        <is>
          <t>6:27</t>
        </is>
      </c>
      <c r="C184" t="inlineStr">
        <is>
          <t>it all figured out before you got here</t>
        </is>
      </c>
      <c r="D184">
        <f>HYPERLINK("https://www.youtube.com/watch?v=TTeYANjS8oQ&amp;t=387s", "Go to time")</f>
        <v/>
      </c>
    </row>
    <row r="185">
      <c r="A185">
        <f>HYPERLINK("https://www.youtube.com/watch?v=woWcuxpDIis", "Video")</f>
        <v/>
      </c>
      <c r="B185" t="inlineStr">
        <is>
          <t>6:08</t>
        </is>
      </c>
      <c r="C185" t="inlineStr">
        <is>
          <t>them out yeah we got to say totally</t>
        </is>
      </c>
      <c r="D185">
        <f>HYPERLINK("https://www.youtube.com/watch?v=woWcuxpDIis&amp;t=368s", "Go to time")</f>
        <v/>
      </c>
    </row>
    <row r="186">
      <c r="A186">
        <f>HYPERLINK("https://www.youtube.com/watch?v=lvAORju-Bf4", "Video")</f>
        <v/>
      </c>
      <c r="B186" t="inlineStr">
        <is>
          <t>1:16</t>
        </is>
      </c>
      <c r="C186" t="inlineStr">
        <is>
          <t>doors all right go go R go get out of</t>
        </is>
      </c>
      <c r="D186">
        <f>HYPERLINK("https://www.youtube.com/watch?v=lvAORju-Bf4&amp;t=76s", "Go to time")</f>
        <v/>
      </c>
    </row>
    <row r="187">
      <c r="A187">
        <f>HYPERLINK("https://www.youtube.com/watch?v=gbJ04U3Ymdg", "Video")</f>
        <v/>
      </c>
      <c r="B187" t="inlineStr">
        <is>
          <t>0:09</t>
        </is>
      </c>
      <c r="C187" t="inlineStr">
        <is>
          <t>bunch of really good ones that came out</t>
        </is>
      </c>
      <c r="D187">
        <f>HYPERLINK("https://www.youtube.com/watch?v=gbJ04U3Ymdg&amp;t=9s", "Go to time")</f>
        <v/>
      </c>
    </row>
    <row r="188">
      <c r="A188">
        <f>HYPERLINK("https://www.youtube.com/watch?v=j1SpCauJr2A", "Video")</f>
        <v/>
      </c>
      <c r="B188" t="inlineStr">
        <is>
          <t>0:43</t>
        </is>
      </c>
      <c r="C188" t="inlineStr">
        <is>
          <t>about us they all go through something</t>
        </is>
      </c>
      <c r="D188">
        <f>HYPERLINK("https://www.youtube.com/watch?v=j1SpCauJr2A&amp;t=43s", "Go to time")</f>
        <v/>
      </c>
    </row>
    <row r="189">
      <c r="A189">
        <f>HYPERLINK("https://www.youtube.com/watch?v=Z_oKozOVU4k", "Video")</f>
        <v/>
      </c>
      <c r="B189" t="inlineStr">
        <is>
          <t>14:41</t>
        </is>
      </c>
      <c r="C189" t="inlineStr">
        <is>
          <t>I mean that really got out of hand fast</t>
        </is>
      </c>
      <c r="D189">
        <f>HYPERLINK("https://www.youtube.com/watch?v=Z_oKozOVU4k&amp;t=881s", "Go to time")</f>
        <v/>
      </c>
    </row>
    <row r="190">
      <c r="A190">
        <f>HYPERLINK("https://www.youtube.com/watch?v=FC9AZFwoLVg", "Video")</f>
        <v/>
      </c>
      <c r="B190" t="inlineStr">
        <is>
          <t>1:33</t>
        </is>
      </c>
      <c r="C190" t="inlineStr">
        <is>
          <t>court is all about time hang and I got</t>
        </is>
      </c>
      <c r="D190">
        <f>HYPERLINK("https://www.youtube.com/watch?v=FC9AZFwoLVg&amp;t=93s", "Go to time")</f>
        <v/>
      </c>
    </row>
    <row r="191">
      <c r="A191">
        <f>HYPERLINK("https://www.youtube.com/watch?v=IVlaMfPJOwY", "Video")</f>
        <v/>
      </c>
      <c r="B191" t="inlineStr">
        <is>
          <t>1:52</t>
        </is>
      </c>
      <c r="C191" t="inlineStr">
        <is>
          <t>get out of here all right go i got no</t>
        </is>
      </c>
      <c r="D191">
        <f>HYPERLINK("https://www.youtube.com/watch?v=IVlaMfPJOwY&amp;t=112s", "Go to time")</f>
        <v/>
      </c>
    </row>
    <row r="192">
      <c r="A192">
        <f>HYPERLINK("https://www.youtube.com/watch?v=5gKkKEQPnO4", "Video")</f>
        <v/>
      </c>
      <c r="B192" t="inlineStr">
        <is>
          <t>0:20</t>
        </is>
      </c>
      <c r="C192" t="inlineStr">
        <is>
          <t>we all go to Dark Places I thought about</t>
        </is>
      </c>
      <c r="D192">
        <f>HYPERLINK("https://www.youtube.com/watch?v=5gKkKEQPnO4&amp;t=20s", "Go to time")</f>
        <v/>
      </c>
    </row>
    <row r="193">
      <c r="A193">
        <f>HYPERLINK("https://www.youtube.com/watch?v=QIipv_xknG4", "Video")</f>
        <v/>
      </c>
      <c r="B193" t="inlineStr">
        <is>
          <t>2:00</t>
        </is>
      </c>
      <c r="C193" t="inlineStr">
        <is>
          <t>this out i'm gonna win the call we talk</t>
        </is>
      </c>
      <c r="D193">
        <f>HYPERLINK("https://www.youtube.com/watch?v=QIipv_xknG4&amp;t=120s", "Go to time")</f>
        <v/>
      </c>
    </row>
    <row r="194">
      <c r="A194">
        <f>HYPERLINK("https://www.youtube.com/watch?v=0u5s8U5ggc8", "Video")</f>
        <v/>
      </c>
      <c r="B194" t="inlineStr">
        <is>
          <t>2:06</t>
        </is>
      </c>
      <c r="C194" t="inlineStr">
        <is>
          <t>got to head out soon yeah yeah yeah all</t>
        </is>
      </c>
      <c r="D194">
        <f>HYPERLINK("https://www.youtube.com/watch?v=0u5s8U5ggc8&amp;t=126s", "Go to time")</f>
        <v/>
      </c>
    </row>
    <row r="195">
      <c r="A195">
        <f>HYPERLINK("https://www.youtube.com/watch?v=OdTVVCsIiXk", "Video")</f>
        <v/>
      </c>
      <c r="B195" t="inlineStr">
        <is>
          <t>0:38</t>
        </is>
      </c>
      <c r="C195" t="inlineStr">
        <is>
          <t>all right Train's out of control I got</t>
        </is>
      </c>
      <c r="D195">
        <f>HYPERLINK("https://www.youtube.com/watch?v=OdTVVCsIiXk&amp;t=38s", "Go to time")</f>
        <v/>
      </c>
    </row>
    <row r="196">
      <c r="A196">
        <f>HYPERLINK("https://www.youtube.com/watch?v=CYWwwD2JzeI", "Video")</f>
        <v/>
      </c>
      <c r="B196" t="inlineStr">
        <is>
          <t>1:08</t>
        </is>
      </c>
      <c r="C196" t="inlineStr">
        <is>
          <t>going to come out here take all</t>
        </is>
      </c>
      <c r="D196">
        <f>HYPERLINK("https://www.youtube.com/watch?v=CYWwwD2JzeI&amp;t=68s", "Go to time")</f>
        <v/>
      </c>
    </row>
    <row r="197">
      <c r="A197">
        <f>HYPERLINK("https://www.youtube.com/watch?v=xBI5Rk9qYjU", "Video")</f>
        <v/>
      </c>
      <c r="B197" t="inlineStr">
        <is>
          <t>2:14</t>
        </is>
      </c>
      <c r="C197" t="inlineStr">
        <is>
          <t>man's I got a call about the mortgage we</t>
        </is>
      </c>
      <c r="D197">
        <f>HYPERLINK("https://www.youtube.com/watch?v=xBI5Rk9qYjU&amp;t=134s", "Go to time")</f>
        <v/>
      </c>
    </row>
    <row r="198">
      <c r="A198">
        <f>HYPERLINK("https://www.youtube.com/watch?v=HdCNU26sUaw", "Video")</f>
        <v/>
      </c>
      <c r="B198" t="inlineStr">
        <is>
          <t>0:27</t>
        </is>
      </c>
      <c r="C198" t="inlineStr">
        <is>
          <t>thinking about going all natural</t>
        </is>
      </c>
      <c r="D198">
        <f>HYPERLINK("https://www.youtube.com/watch?v=HdCNU26sUaw&amp;t=27s", "Go to time")</f>
        <v/>
      </c>
    </row>
    <row r="199">
      <c r="A199">
        <f>HYPERLINK("https://www.youtube.com/watch?v=MDUG85dZFdI", "Video")</f>
        <v/>
      </c>
      <c r="B199" t="inlineStr">
        <is>
          <t>2:27</t>
        </is>
      </c>
      <c r="C199" t="inlineStr">
        <is>
          <t>God what was that all about</t>
        </is>
      </c>
      <c r="D199">
        <f>HYPERLINK("https://www.youtube.com/watch?v=MDUG85dZFdI&amp;t=147s", "Go to time")</f>
        <v/>
      </c>
    </row>
    <row r="200">
      <c r="A200">
        <f>HYPERLINK("https://www.youtube.com/watch?v=qnvFsViH7ss", "Video")</f>
        <v/>
      </c>
      <c r="B200" t="inlineStr">
        <is>
          <t>2:16</t>
        </is>
      </c>
      <c r="C200" t="inlineStr">
        <is>
          <t>about a year ago at a small time dealing</t>
        </is>
      </c>
      <c r="D200">
        <f>HYPERLINK("https://www.youtube.com/watch?v=qnvFsViH7ss&amp;t=136s", "Go to time")</f>
        <v/>
      </c>
    </row>
    <row r="201">
      <c r="A201">
        <f>HYPERLINK("https://www.youtube.com/watch?v=kim-p8Eaetw", "Video")</f>
        <v/>
      </c>
      <c r="B201" t="inlineStr">
        <is>
          <t>2:38</t>
        </is>
      </c>
      <c r="C201" t="inlineStr">
        <is>
          <t>eventually it got out to HBO Max</t>
        </is>
      </c>
      <c r="D201">
        <f>HYPERLINK("https://www.youtube.com/watch?v=kim-p8Eaetw&amp;t=158s", "Go to time")</f>
        <v/>
      </c>
    </row>
    <row r="202">
      <c r="A202">
        <f>HYPERLINK("https://www.youtube.com/watch?v=kim-p8Eaetw", "Video")</f>
        <v/>
      </c>
      <c r="B202" t="inlineStr">
        <is>
          <t>26:59</t>
        </is>
      </c>
      <c r="C202" t="inlineStr">
        <is>
          <t>originally had in that got cut out I I</t>
        </is>
      </c>
      <c r="D202">
        <f>HYPERLINK("https://www.youtube.com/watch?v=kim-p8Eaetw&amp;t=1619s", "Go to time")</f>
        <v/>
      </c>
    </row>
    <row r="203">
      <c r="A203">
        <f>HYPERLINK("https://www.youtube.com/watch?v=AJf4E0NTMi8", "Video")</f>
        <v/>
      </c>
      <c r="B203" t="inlineStr">
        <is>
          <t>0:14</t>
        </is>
      </c>
      <c r="C203" t="inlineStr">
        <is>
          <t>forgot all about my family didn't you</t>
        </is>
      </c>
      <c r="D203">
        <f>HYPERLINK("https://www.youtube.com/watch?v=AJf4E0NTMi8&amp;t=14s", "Go to time")</f>
        <v/>
      </c>
    </row>
    <row r="204">
      <c r="A204">
        <f>HYPERLINK("https://www.youtube.com/watch?v=wc0uDYlRyu4", "Video")</f>
        <v/>
      </c>
      <c r="B204" t="inlineStr">
        <is>
          <t>0:04</t>
        </is>
      </c>
      <c r="C204" t="inlineStr">
        <is>
          <t>about my age and he's got all this well</t>
        </is>
      </c>
      <c r="D204">
        <f>HYPERLINK("https://www.youtube.com/watch?v=wc0uDYlRyu4&amp;t=4s", "Go to time")</f>
        <v/>
      </c>
    </row>
    <row r="205">
      <c r="A205">
        <f>HYPERLINK("https://www.youtube.com/watch?v=cfypTAo1nZg", "Video")</f>
        <v/>
      </c>
      <c r="B205" t="inlineStr">
        <is>
          <t>0:57</t>
        </is>
      </c>
      <c r="C205" t="inlineStr">
        <is>
          <t>they got it out got it all out</t>
        </is>
      </c>
      <c r="D205">
        <f>HYPERLINK("https://www.youtube.com/watch?v=cfypTAo1nZg&amp;t=57s", "Go to time")</f>
        <v/>
      </c>
    </row>
    <row r="206">
      <c r="A206">
        <f>HYPERLINK("https://www.youtube.com/watch?v=zQO3q1lSZ4k", "Video")</f>
        <v/>
      </c>
      <c r="B206" t="inlineStr">
        <is>
          <t>15:31</t>
        </is>
      </c>
      <c r="C206" t="inlineStr">
        <is>
          <t>really just going all out on that boat I</t>
        </is>
      </c>
      <c r="D206">
        <f>HYPERLINK("https://www.youtube.com/watch?v=zQO3q1lSZ4k&amp;t=931s", "Go to time")</f>
        <v/>
      </c>
    </row>
    <row r="207">
      <c r="A207">
        <f>HYPERLINK("https://www.youtube.com/watch?v=8vIcT7VLx0U", "Video")</f>
        <v/>
      </c>
      <c r="B207" t="inlineStr">
        <is>
          <t>45:54</t>
        </is>
      </c>
      <c r="C207" t="inlineStr">
        <is>
          <t>goes to you about Rocky IV all right you</t>
        </is>
      </c>
      <c r="D207">
        <f>HYPERLINK("https://www.youtube.com/watch?v=8vIcT7VLx0U&amp;t=2754s", "Go to time")</f>
        <v/>
      </c>
    </row>
    <row r="208">
      <c r="A208">
        <f>HYPERLINK("https://www.youtube.com/watch?v=sbyCqgJ9SO4", "Video")</f>
        <v/>
      </c>
      <c r="B208" t="inlineStr">
        <is>
          <t>1:06</t>
        </is>
      </c>
      <c r="C208" t="inlineStr">
        <is>
          <t>it's going to clean that out really</t>
        </is>
      </c>
      <c r="D208">
        <f>HYPERLINK("https://www.youtube.com/watch?v=sbyCqgJ9SO4&amp;t=66s", "Go to time")</f>
        <v/>
      </c>
    </row>
    <row r="209">
      <c r="A209">
        <f>HYPERLINK("https://www.youtube.com/watch?v=RR7cAM9Exzs", "Video")</f>
        <v/>
      </c>
      <c r="B209" t="inlineStr">
        <is>
          <t>2:19</t>
        </is>
      </c>
      <c r="C209" t="inlineStr">
        <is>
          <t>go out for a smoke all of it giddyup</t>
        </is>
      </c>
      <c r="D209">
        <f>HYPERLINK("https://www.youtube.com/watch?v=RR7cAM9Exzs&amp;t=139s", "Go to time")</f>
        <v/>
      </c>
    </row>
    <row r="210">
      <c r="A210">
        <f>HYPERLINK("https://www.youtube.com/watch?v=-kHTZtWYaDk", "Video")</f>
        <v/>
      </c>
      <c r="B210" t="inlineStr">
        <is>
          <t>0:04</t>
        </is>
      </c>
      <c r="C210" t="inlineStr">
        <is>
          <t>all right how about this okay you've got</t>
        </is>
      </c>
      <c r="D210">
        <f>HYPERLINK("https://www.youtube.com/watch?v=-kHTZtWYaDk&amp;t=4s", "Go to time")</f>
        <v/>
      </c>
    </row>
    <row r="211">
      <c r="A211">
        <f>HYPERLINK("https://www.youtube.com/watch?v=jCEcZSBXZYo", "Video")</f>
        <v/>
      </c>
      <c r="B211" t="inlineStr">
        <is>
          <t>0:44</t>
        </is>
      </c>
      <c r="C211" t="inlineStr">
        <is>
          <t>all right you got me I'm a scout for the</t>
        </is>
      </c>
      <c r="D211">
        <f>HYPERLINK("https://www.youtube.com/watch?v=jCEcZSBXZYo&amp;t=44s", "Go to time")</f>
        <v/>
      </c>
    </row>
    <row r="212">
      <c r="A212">
        <f>HYPERLINK("https://www.youtube.com/watch?v=MRh8TEiJSZo", "Video")</f>
        <v/>
      </c>
      <c r="B212" t="inlineStr">
        <is>
          <t>2:57</t>
        </is>
      </c>
      <c r="C212" t="inlineStr">
        <is>
          <t>actually going to come out after</t>
        </is>
      </c>
      <c r="D212">
        <f>HYPERLINK("https://www.youtube.com/watch?v=MRh8TEiJSZo&amp;t=177s", "Go to time")</f>
        <v/>
      </c>
    </row>
    <row r="213">
      <c r="A213">
        <f>HYPERLINK("https://www.youtube.com/watch?v=CXi7gXsEjMM", "Video")</f>
        <v/>
      </c>
      <c r="B213" t="inlineStr">
        <is>
          <t>1:51</t>
        </is>
      </c>
      <c r="C213" t="inlineStr">
        <is>
          <t>having to call you about a goddamn</t>
        </is>
      </c>
      <c r="D213">
        <f>HYPERLINK("https://www.youtube.com/watch?v=CXi7gXsEjMM&amp;t=111s", "Go to time")</f>
        <v/>
      </c>
    </row>
    <row r="214">
      <c r="A214">
        <f>HYPERLINK("https://www.youtube.com/watch?v=lpqvye5Q1FM", "Video")</f>
        <v/>
      </c>
      <c r="B214" t="inlineStr">
        <is>
          <t>0:22</t>
        </is>
      </c>
      <c r="C214" t="inlineStr">
        <is>
          <t>i'll tell you all about it i'm going to</t>
        </is>
      </c>
      <c r="D214">
        <f>HYPERLINK("https://www.youtube.com/watch?v=lpqvye5Q1FM&amp;t=22s", "Go to time")</f>
        <v/>
      </c>
    </row>
    <row r="215">
      <c r="A215">
        <f>HYPERLINK("https://www.youtube.com/watch?v=nlC99FtWnyA", "Video")</f>
        <v/>
      </c>
      <c r="B215" t="inlineStr">
        <is>
          <t>0:25</t>
        </is>
      </c>
      <c r="C215" t="inlineStr">
        <is>
          <t>King with an SOS going out to all</t>
        </is>
      </c>
      <c r="D215">
        <f>HYPERLINK("https://www.youtube.com/watch?v=nlC99FtWnyA&amp;t=25s", "Go to time")</f>
        <v/>
      </c>
    </row>
    <row r="216">
      <c r="A216">
        <f>HYPERLINK("https://www.youtube.com/watch?v=RwvyQxSrLhs", "Video")</f>
        <v/>
      </c>
      <c r="B216" t="inlineStr">
        <is>
          <t>1:51</t>
        </is>
      </c>
      <c r="C216" t="inlineStr">
        <is>
          <t>wait to find out all right I got time</t>
        </is>
      </c>
      <c r="D216">
        <f>HYPERLINK("https://www.youtube.com/watch?v=RwvyQxSrLhs&amp;t=111s", "Go to time")</f>
        <v/>
      </c>
    </row>
    <row r="217">
      <c r="A217">
        <f>HYPERLINK("https://www.youtube.com/watch?v=S1qXnwq2CSQ", "Video")</f>
        <v/>
      </c>
      <c r="B217" t="inlineStr">
        <is>
          <t>31:18</t>
        </is>
      </c>
      <c r="C217" t="inlineStr">
        <is>
          <t>got all that speak to what you say about</t>
        </is>
      </c>
      <c r="D217">
        <f>HYPERLINK("https://www.youtube.com/watch?v=S1qXnwq2CSQ&amp;t=1878s", "Go to time")</f>
        <v/>
      </c>
    </row>
    <row r="218">
      <c r="A218">
        <f>HYPERLINK("https://www.youtube.com/watch?v=GxxuynByngk", "Video")</f>
        <v/>
      </c>
      <c r="B218" t="inlineStr">
        <is>
          <t>29:03</t>
        </is>
      </c>
      <c r="C218" t="inlineStr">
        <is>
          <t>that all right I am going to get out of</t>
        </is>
      </c>
      <c r="D218">
        <f>HYPERLINK("https://www.youtube.com/watch?v=GxxuynByngk&amp;t=1743s", "Go to time")</f>
        <v/>
      </c>
    </row>
    <row r="219">
      <c r="A219">
        <f>HYPERLINK("https://www.youtube.com/watch?v=R9dmQR1GTlU", "Video")</f>
        <v/>
      </c>
      <c r="B219" t="inlineStr">
        <is>
          <t>0:38</t>
        </is>
      </c>
      <c r="C219" t="inlineStr">
        <is>
          <t>ass I'm going out phoi what Callie I'm</t>
        </is>
      </c>
      <c r="D219">
        <f>HYPERLINK("https://www.youtube.com/watch?v=R9dmQR1GTlU&amp;t=38s", "Go to time")</f>
        <v/>
      </c>
    </row>
    <row r="220">
      <c r="A220">
        <f>HYPERLINK("https://www.youtube.com/watch?v=SCOsb626hwc", "Video")</f>
        <v/>
      </c>
      <c r="B220" t="inlineStr">
        <is>
          <t>0:44</t>
        </is>
      </c>
      <c r="C220" t="inlineStr">
        <is>
          <t>don't worry about it all right you got a</t>
        </is>
      </c>
      <c r="D220">
        <f>HYPERLINK("https://www.youtube.com/watch?v=SCOsb626hwc&amp;t=44s", "Go to time")</f>
        <v/>
      </c>
    </row>
    <row r="221">
      <c r="A221">
        <f>HYPERLINK("https://www.youtube.com/watch?v=wJGJvGpZzxM", "Video")</f>
        <v/>
      </c>
      <c r="B221" t="inlineStr">
        <is>
          <t>2:30</t>
        </is>
      </c>
      <c r="C221" t="inlineStr">
        <is>
          <t>massive it's gonna take us all out</t>
        </is>
      </c>
      <c r="D221">
        <f>HYPERLINK("https://www.youtube.com/watch?v=wJGJvGpZzxM&amp;t=150s", "Go to time")</f>
        <v/>
      </c>
    </row>
    <row r="222">
      <c r="A222">
        <f>HYPERLINK("https://www.youtube.com/watch?v=oKrILOGQwII", "Video")</f>
        <v/>
      </c>
      <c r="B222" t="inlineStr">
        <is>
          <t>2:03</t>
        </is>
      </c>
      <c r="C222" t="inlineStr">
        <is>
          <t>all now kid I gotta get out of here</t>
        </is>
      </c>
      <c r="D222">
        <f>HYPERLINK("https://www.youtube.com/watch?v=oKrILOGQwII&amp;t=123s", "Go to time")</f>
        <v/>
      </c>
    </row>
    <row r="223">
      <c r="A223">
        <f>HYPERLINK("https://www.youtube.com/watch?v=FyXZem9Ra7w", "Video")</f>
        <v/>
      </c>
      <c r="B223" t="inlineStr">
        <is>
          <t>0:39</t>
        </is>
      </c>
      <c r="C223" t="inlineStr">
        <is>
          <t>all good it's good go on get out of</t>
        </is>
      </c>
      <c r="D223">
        <f>HYPERLINK("https://www.youtube.com/watch?v=FyXZem9Ra7w&amp;t=39s", "Go to time")</f>
        <v/>
      </c>
    </row>
    <row r="224">
      <c r="A224">
        <f>HYPERLINK("https://www.youtube.com/watch?v=2zmqXRyMvnw", "Video")</f>
        <v/>
      </c>
      <c r="B224" t="inlineStr">
        <is>
          <t>13:59</t>
        </is>
      </c>
      <c r="C224" t="inlineStr">
        <is>
          <t>about all i feel you sounds good in my</t>
        </is>
      </c>
      <c r="D224">
        <f>HYPERLINK("https://www.youtube.com/watch?v=2zmqXRyMvnw&amp;t=839s", "Go to time")</f>
        <v/>
      </c>
    </row>
    <row r="225">
      <c r="A225">
        <f>HYPERLINK("https://www.youtube.com/watch?v=ojihFR8PZEc", "Video")</f>
        <v/>
      </c>
      <c r="B225" t="inlineStr">
        <is>
          <t>2:04</t>
        </is>
      </c>
      <c r="C225" t="inlineStr">
        <is>
          <t>i got out of bed immediately personally</t>
        </is>
      </c>
      <c r="D225">
        <f>HYPERLINK("https://www.youtube.com/watch?v=ojihFR8PZEc&amp;t=124s", "Go to time")</f>
        <v/>
      </c>
    </row>
    <row r="226">
      <c r="A226">
        <f>HYPERLINK("https://www.youtube.com/watch?v=AAJf0X03SX4", "Video")</f>
        <v/>
      </c>
      <c r="B226" t="inlineStr">
        <is>
          <t>23:33</t>
        </is>
      </c>
      <c r="C226" t="inlineStr">
        <is>
          <t>lot of really good stuff out there i</t>
        </is>
      </c>
      <c r="D226">
        <f>HYPERLINK("https://www.youtube.com/watch?v=AAJf0X03SX4&amp;t=1413s", "Go to time")</f>
        <v/>
      </c>
    </row>
    <row r="227">
      <c r="A227">
        <f>HYPERLINK("https://www.youtube.com/watch?v=BnhpZ0P5iu8", "Video")</f>
        <v/>
      </c>
      <c r="B227" t="inlineStr">
        <is>
          <t>10:53</t>
        </is>
      </c>
      <c r="C227" t="inlineStr">
        <is>
          <t>talking about we're finally going to be</t>
        </is>
      </c>
      <c r="D227">
        <f>HYPERLINK("https://www.youtube.com/watch?v=BnhpZ0P5iu8&amp;t=653s", "Go to time")</f>
        <v/>
      </c>
    </row>
    <row r="228">
      <c r="A228">
        <f>HYPERLINK("https://www.youtube.com/watch?v=2WnRKdwhXSI", "Video")</f>
        <v/>
      </c>
      <c r="B228" t="inlineStr">
        <is>
          <t>0:51</t>
        </is>
      </c>
      <c r="C228" t="inlineStr">
        <is>
          <t>good what's good about it it's all they</t>
        </is>
      </c>
      <c r="D228">
        <f>HYPERLINK("https://www.youtube.com/watch?v=2WnRKdwhXSI&amp;t=51s", "Go to time")</f>
        <v/>
      </c>
    </row>
    <row r="229">
      <c r="A229">
        <f>HYPERLINK("https://www.youtube.com/watch?v=9cEAnPUsQl8", "Video")</f>
        <v/>
      </c>
      <c r="B229" t="inlineStr">
        <is>
          <t>0:45</t>
        </is>
      </c>
      <c r="C229" t="inlineStr">
        <is>
          <t>it's all about my goddamn family if my</t>
        </is>
      </c>
      <c r="D229">
        <f>HYPERLINK("https://www.youtube.com/watch?v=9cEAnPUsQl8&amp;t=45s", "Go to time")</f>
        <v/>
      </c>
    </row>
    <row r="230">
      <c r="A230">
        <f>HYPERLINK("https://www.youtube.com/watch?v=WrGAVjq3aQU", "Video")</f>
        <v/>
      </c>
      <c r="B230" t="inlineStr">
        <is>
          <t>0:28</t>
        </is>
      </c>
      <c r="C230" t="inlineStr">
        <is>
          <t>of so if you would just allow me go out</t>
        </is>
      </c>
      <c r="D230">
        <f>HYPERLINK("https://www.youtube.com/watch?v=WrGAVjq3aQU&amp;t=28s", "Go to time")</f>
        <v/>
      </c>
    </row>
    <row r="231">
      <c r="A231">
        <f>HYPERLINK("https://www.youtube.com/watch?v=WGkTfq3m-js", "Video")</f>
        <v/>
      </c>
      <c r="B231" t="inlineStr">
        <is>
          <t>0:06</t>
        </is>
      </c>
      <c r="C231" t="inlineStr">
        <is>
          <t>really gonna back out now</t>
        </is>
      </c>
      <c r="D231">
        <f>HYPERLINK("https://www.youtube.com/watch?v=WGkTfq3m-js&amp;t=6s", "Go to time")</f>
        <v/>
      </c>
    </row>
    <row r="232">
      <c r="A232">
        <f>HYPERLINK("https://www.youtube.com/watch?v=9SZ_PMiMM3g", "Video")</f>
        <v/>
      </c>
      <c r="B232" t="inlineStr">
        <is>
          <t>2:38</t>
        </is>
      </c>
      <c r="C232" t="inlineStr">
        <is>
          <t>Went Out All the Lights Went Out I got</t>
        </is>
      </c>
      <c r="D232">
        <f>HYPERLINK("https://www.youtube.com/watch?v=9SZ_PMiMM3g&amp;t=158s", "Go to time")</f>
        <v/>
      </c>
    </row>
    <row r="233">
      <c r="A233">
        <f>HYPERLINK("https://www.youtube.com/watch?v=zM_oGLZrwdM", "Video")</f>
        <v/>
      </c>
      <c r="B233" t="inlineStr">
        <is>
          <t>1:40</t>
        </is>
      </c>
      <c r="C233" t="inlineStr">
        <is>
          <t>and all she said was bobby go to timeout</t>
        </is>
      </c>
      <c r="D233">
        <f>HYPERLINK("https://www.youtube.com/watch?v=zM_oGLZrwdM&amp;t=100s", "Go to time")</f>
        <v/>
      </c>
    </row>
    <row r="234">
      <c r="A234">
        <f>HYPERLINK("https://www.youtube.com/watch?v=zM_oGLZrwdM", "Video")</f>
        <v/>
      </c>
      <c r="B234" t="inlineStr">
        <is>
          <t>1:48</t>
        </is>
      </c>
      <c r="C234" t="inlineStr">
        <is>
          <t>go to timeout and all the way to timeout</t>
        </is>
      </c>
      <c r="D234">
        <f>HYPERLINK("https://www.youtube.com/watch?v=zM_oGLZrwdM&amp;t=108s", "Go to time")</f>
        <v/>
      </c>
    </row>
    <row r="235">
      <c r="A235">
        <f>HYPERLINK("https://www.youtube.com/watch?v=r0HSD32DLaI", "Video")</f>
        <v/>
      </c>
      <c r="B235" t="inlineStr">
        <is>
          <t>0:00</t>
        </is>
      </c>
      <c r="C235" t="inlineStr">
        <is>
          <t>all right sir we're going to get you out</t>
        </is>
      </c>
      <c r="D235">
        <f>HYPERLINK("https://www.youtube.com/watch?v=r0HSD32DLaI&amp;t=0s", "Go to time")</f>
        <v/>
      </c>
    </row>
    <row r="236">
      <c r="A236">
        <f>HYPERLINK("https://www.youtube.com/watch?v=r0HSD32DLaI", "Video")</f>
        <v/>
      </c>
      <c r="B236" t="inlineStr">
        <is>
          <t>0:12</t>
        </is>
      </c>
      <c r="C236" t="inlineStr">
        <is>
          <t>out today okay you're going to be all</t>
        </is>
      </c>
      <c r="D236">
        <f>HYPERLINK("https://www.youtube.com/watch?v=r0HSD32DLaI&amp;t=12s", "Go to time")</f>
        <v/>
      </c>
    </row>
    <row r="237">
      <c r="A237">
        <f>HYPERLINK("https://www.youtube.com/watch?v=F4ciZtuuKI0", "Video")</f>
        <v/>
      </c>
      <c r="B237" t="inlineStr">
        <is>
          <t>1:58</t>
        </is>
      </c>
      <c r="C237" t="inlineStr">
        <is>
          <t>never really left like I forgot about it</t>
        </is>
      </c>
      <c r="D237">
        <f>HYPERLINK("https://www.youtube.com/watch?v=F4ciZtuuKI0&amp;t=118s", "Go to time")</f>
        <v/>
      </c>
    </row>
    <row r="238">
      <c r="A238">
        <f>HYPERLINK("https://www.youtube.com/watch?v=9oq360iiCmM", "Video")</f>
        <v/>
      </c>
      <c r="B238" t="inlineStr">
        <is>
          <t>19:18</t>
        </is>
      </c>
      <c r="C238" t="inlineStr">
        <is>
          <t>gordon nanjiani personally reached out</t>
        </is>
      </c>
      <c r="D238">
        <f>HYPERLINK("https://www.youtube.com/watch?v=9oq360iiCmM&amp;t=1158s", "Go to time")</f>
        <v/>
      </c>
    </row>
    <row r="239">
      <c r="A239">
        <f>HYPERLINK("https://www.youtube.com/watch?v=cvtHjFWTcaU", "Video")</f>
        <v/>
      </c>
      <c r="B239" t="inlineStr">
        <is>
          <t>2:56</t>
        </is>
      </c>
      <c r="C239" t="inlineStr">
        <is>
          <t>I go south hallway get out of there din</t>
        </is>
      </c>
      <c r="D239">
        <f>HYPERLINK("https://www.youtube.com/watch?v=cvtHjFWTcaU&amp;t=176s", "Go to time")</f>
        <v/>
      </c>
    </row>
    <row r="240">
      <c r="A240">
        <f>HYPERLINK("https://www.youtube.com/watch?v=zzUYkxN11P4", "Video")</f>
        <v/>
      </c>
      <c r="B240" t="inlineStr">
        <is>
          <t>1:27</t>
        </is>
      </c>
      <c r="C240" t="inlineStr">
        <is>
          <t>actually my roommate is going out of</t>
        </is>
      </c>
      <c r="D240">
        <f>HYPERLINK("https://www.youtube.com/watch?v=zzUYkxN11P4&amp;t=87s", "Go to time")</f>
        <v/>
      </c>
    </row>
    <row r="241">
      <c r="A241">
        <f>HYPERLINK("https://www.youtube.com/watch?v=CC48HudGqVk", "Video")</f>
        <v/>
      </c>
      <c r="B241" t="inlineStr">
        <is>
          <t>47:47</t>
        </is>
      </c>
      <c r="C241" t="inlineStr">
        <is>
          <t>y'all are out there fighting a good</t>
        </is>
      </c>
      <c r="D241">
        <f>HYPERLINK("https://www.youtube.com/watch?v=CC48HudGqVk&amp;t=2867s", "Go to time")</f>
        <v/>
      </c>
    </row>
    <row r="242">
      <c r="A242">
        <f>HYPERLINK("https://www.youtube.com/watch?v=CC48HudGqVk", "Video")</f>
        <v/>
      </c>
      <c r="B242" t="inlineStr">
        <is>
          <t>52:24</t>
        </is>
      </c>
      <c r="C242" t="inlineStr">
        <is>
          <t>about brunch so I got all the brunch</t>
        </is>
      </c>
      <c r="D242">
        <f>HYPERLINK("https://www.youtube.com/watch?v=CC48HudGqVk&amp;t=3144s", "Go to time")</f>
        <v/>
      </c>
    </row>
    <row r="243">
      <c r="A243">
        <f>HYPERLINK("https://www.youtube.com/watch?v=sWEl9ou-2lg", "Video")</f>
        <v/>
      </c>
      <c r="B243" t="inlineStr">
        <is>
          <t>1:01</t>
        </is>
      </c>
      <c r="C243" t="inlineStr">
        <is>
          <t>you got it all figured out don't</t>
        </is>
      </c>
      <c r="D243">
        <f>HYPERLINK("https://www.youtube.com/watch?v=sWEl9ou-2lg&amp;t=61s", "Go to time")</f>
        <v/>
      </c>
    </row>
    <row r="244">
      <c r="A244">
        <f>HYPERLINK("https://www.youtube.com/watch?v=AMEEKZQNbdU", "Video")</f>
        <v/>
      </c>
      <c r="B244" t="inlineStr">
        <is>
          <t>13:08</t>
        </is>
      </c>
      <c r="C244" t="inlineStr">
        <is>
          <t>have to actually go out and live your</t>
        </is>
      </c>
      <c r="D244">
        <f>HYPERLINK("https://www.youtube.com/watch?v=AMEEKZQNbdU&amp;t=788s", "Go to time")</f>
        <v/>
      </c>
    </row>
    <row r="245">
      <c r="A245">
        <f>HYPERLINK("https://www.youtube.com/watch?v=83uW3_8uPt0", "Video")</f>
        <v/>
      </c>
      <c r="B245" t="inlineStr">
        <is>
          <t>1:15</t>
        </is>
      </c>
      <c r="C245" t="inlineStr">
        <is>
          <t>couldn't call out you got to believe</t>
        </is>
      </c>
      <c r="D245">
        <f>HYPERLINK("https://www.youtube.com/watch?v=83uW3_8uPt0&amp;t=75s", "Go to time")</f>
        <v/>
      </c>
    </row>
    <row r="246">
      <c r="A246">
        <f>HYPERLINK("https://www.youtube.com/watch?v=AvYUnszSc1Y", "Video")</f>
        <v/>
      </c>
      <c r="B246" t="inlineStr">
        <is>
          <t>30:16</t>
        </is>
      </c>
      <c r="C246" t="inlineStr">
        <is>
          <t>already seen you in Fallout are going to</t>
        </is>
      </c>
      <c r="D246">
        <f>HYPERLINK("https://www.youtube.com/watch?v=AvYUnszSc1Y&amp;t=1816s", "Go to time")</f>
        <v/>
      </c>
    </row>
    <row r="247">
      <c r="A247">
        <f>HYPERLINK("https://www.youtube.com/watch?v=r2LdMn0z2jI", "Video")</f>
        <v/>
      </c>
      <c r="B247" t="inlineStr">
        <is>
          <t>0:30</t>
        </is>
      </c>
      <c r="C247" t="inlineStr">
        <is>
          <t>i'm gonna need to know about all your</t>
        </is>
      </c>
      <c r="D247">
        <f>HYPERLINK("https://www.youtube.com/watch?v=r2LdMn0z2jI&amp;t=30s", "Go to time")</f>
        <v/>
      </c>
    </row>
    <row r="248">
      <c r="A248">
        <f>HYPERLINK("https://www.youtube.com/watch?v=0fYrvGqiARw", "Video")</f>
        <v/>
      </c>
      <c r="B248" t="inlineStr">
        <is>
          <t>5:30</t>
        </is>
      </c>
      <c r="C248" t="inlineStr">
        <is>
          <t>them all we got to get out of here come</t>
        </is>
      </c>
      <c r="D248">
        <f>HYPERLINK("https://www.youtube.com/watch?v=0fYrvGqiARw&amp;t=330s", "Go to time")</f>
        <v/>
      </c>
    </row>
    <row r="249">
      <c r="A249">
        <f>HYPERLINK("https://www.youtube.com/watch?v=INGcULi_c2U", "Video")</f>
        <v/>
      </c>
      <c r="B249" t="inlineStr">
        <is>
          <t>0:20</t>
        </is>
      </c>
      <c r="C249" t="inlineStr">
        <is>
          <t>literally going out the door right now</t>
        </is>
      </c>
      <c r="D249">
        <f>HYPERLINK("https://www.youtube.com/watch?v=INGcULi_c2U&amp;t=20s", "Go to time")</f>
        <v/>
      </c>
    </row>
    <row r="250">
      <c r="A250">
        <f>HYPERLINK("https://www.youtube.com/watch?v=YH232gAGzbE", "Video")</f>
        <v/>
      </c>
      <c r="B250" t="inlineStr">
        <is>
          <t>6:18</t>
        </is>
      </c>
      <c r="C250" t="inlineStr">
        <is>
          <t>got out of that one all right</t>
        </is>
      </c>
      <c r="D250">
        <f>HYPERLINK("https://www.youtube.com/watch?v=YH232gAGzbE&amp;t=378s", "Go to time")</f>
        <v/>
      </c>
    </row>
    <row r="251">
      <c r="A251">
        <f>HYPERLINK("https://www.youtube.com/watch?v=XEqlq0MJK88", "Video")</f>
        <v/>
      </c>
      <c r="B251" t="inlineStr">
        <is>
          <t>0:11</t>
        </is>
      </c>
      <c r="C251" t="inlineStr">
        <is>
          <t>there all right tomorrow we're going out</t>
        </is>
      </c>
      <c r="D251">
        <f>HYPERLINK("https://www.youtube.com/watch?v=XEqlq0MJK88&amp;t=11s", "Go to time")</f>
        <v/>
      </c>
    </row>
    <row r="252">
      <c r="A252">
        <f>HYPERLINK("https://www.youtube.com/watch?v=h846tnckLFE", "Video")</f>
        <v/>
      </c>
      <c r="B252" t="inlineStr">
        <is>
          <t>1:51</t>
        </is>
      </c>
      <c r="C252" t="inlineStr">
        <is>
          <t>got pregnant when it finally came out my</t>
        </is>
      </c>
      <c r="D252">
        <f>HYPERLINK("https://www.youtube.com/watch?v=h846tnckLFE&amp;t=111s", "Go to time")</f>
        <v/>
      </c>
    </row>
    <row r="253">
      <c r="A253">
        <f>HYPERLINK("https://www.youtube.com/watch?v=Ru-fFAPEKi0", "Video")</f>
        <v/>
      </c>
      <c r="B253" t="inlineStr">
        <is>
          <t>0:58</t>
        </is>
      </c>
      <c r="C253" t="inlineStr">
        <is>
          <t>too we're all gonna hang out duh</t>
        </is>
      </c>
      <c r="D253">
        <f>HYPERLINK("https://www.youtube.com/watch?v=Ru-fFAPEKi0&amp;t=58s", "Go to time")</f>
        <v/>
      </c>
    </row>
    <row r="254">
      <c r="A254">
        <f>HYPERLINK("https://www.youtube.com/watch?v=6QNflNakJaw", "Video")</f>
        <v/>
      </c>
      <c r="B254" t="inlineStr">
        <is>
          <t>48:45</t>
        </is>
      </c>
      <c r="C254" t="inlineStr">
        <is>
          <t>out in theaters all that good stuff and</t>
        </is>
      </c>
      <c r="D254">
        <f>HYPERLINK("https://www.youtube.com/watch?v=6QNflNakJaw&amp;t=2925s", "Go to time")</f>
        <v/>
      </c>
    </row>
    <row r="255">
      <c r="A255">
        <f>HYPERLINK("https://www.youtube.com/watch?v=YqT5fu3Uc7A", "Video")</f>
        <v/>
      </c>
      <c r="B255" t="inlineStr">
        <is>
          <t>0:32</t>
        </is>
      </c>
      <c r="C255" t="inlineStr">
        <is>
          <t>south wing is all clear i've got the</t>
        </is>
      </c>
      <c r="D255">
        <f>HYPERLINK("https://www.youtube.com/watch?v=YqT5fu3Uc7A&amp;t=32s", "Go to time")</f>
        <v/>
      </c>
    </row>
    <row r="256">
      <c r="A256">
        <f>HYPERLINK("https://www.youtube.com/watch?v=eGIOTw-ADUU", "Video")</f>
        <v/>
      </c>
      <c r="B256" t="inlineStr">
        <is>
          <t>1:43</t>
        </is>
      </c>
      <c r="C256" t="inlineStr">
        <is>
          <t>really good without you</t>
        </is>
      </c>
      <c r="D256">
        <f>HYPERLINK("https://www.youtube.com/watch?v=eGIOTw-ADUU&amp;t=103s", "Go to time")</f>
        <v/>
      </c>
    </row>
    <row r="257">
      <c r="A257">
        <f>HYPERLINK("https://www.youtube.com/watch?v=m6E1U3BkHXo", "Video")</f>
        <v/>
      </c>
      <c r="B257" t="inlineStr">
        <is>
          <t>1:28</t>
        </is>
      </c>
      <c r="C257" t="inlineStr">
        <is>
          <t>really about Atlanta you are good it</t>
        </is>
      </c>
      <c r="D257">
        <f>HYPERLINK("https://www.youtube.com/watch?v=m6E1U3BkHXo&amp;t=88s", "Go to time")</f>
        <v/>
      </c>
    </row>
    <row r="258">
      <c r="A258">
        <f>HYPERLINK("https://www.youtube.com/watch?v=m6E1U3BkHXo", "Video")</f>
        <v/>
      </c>
      <c r="B258" t="inlineStr">
        <is>
          <t>2:47</t>
        </is>
      </c>
      <c r="C258" t="inlineStr">
        <is>
          <t>now like you are literally about to go</t>
        </is>
      </c>
      <c r="D258">
        <f>HYPERLINK("https://www.youtube.com/watch?v=m6E1U3BkHXo&amp;t=167s", "Go to time")</f>
        <v/>
      </c>
    </row>
    <row r="259">
      <c r="A259">
        <f>HYPERLINK("https://www.youtube.com/watch?v=uGK4x4tqPIY", "Video")</f>
        <v/>
      </c>
      <c r="B259" t="inlineStr">
        <is>
          <t>1:59</t>
        </is>
      </c>
      <c r="C259" t="inlineStr">
        <is>
          <t>his wife goes out and owes money all</t>
        </is>
      </c>
      <c r="D259">
        <f>HYPERLINK("https://www.youtube.com/watch?v=uGK4x4tqPIY&amp;t=119s", "Go to time")</f>
        <v/>
      </c>
    </row>
    <row r="260">
      <c r="A260">
        <f>HYPERLINK("https://www.youtube.com/watch?v=1ducf3XJJ5c", "Video")</f>
        <v/>
      </c>
      <c r="B260" t="inlineStr">
        <is>
          <t>0:46</t>
        </is>
      </c>
      <c r="C260" t="inlineStr">
        <is>
          <t>particularly youtubing just go to all</t>
        </is>
      </c>
      <c r="D260">
        <f>HYPERLINK("https://www.youtube.com/watch?v=1ducf3XJJ5c&amp;t=46s", "Go to time")</f>
        <v/>
      </c>
    </row>
    <row r="261">
      <c r="A261">
        <f>HYPERLINK("https://www.youtube.com/watch?v=gBfahkZw5Gw", "Video")</f>
        <v/>
      </c>
      <c r="B261" t="inlineStr">
        <is>
          <t>0:35</t>
        </is>
      </c>
      <c r="C261" t="inlineStr">
        <is>
          <t>now this fool gonna call me out he ain't</t>
        </is>
      </c>
      <c r="D261">
        <f>HYPERLINK("https://www.youtube.com/watch?v=gBfahkZw5Gw&amp;t=35s", "Go to time")</f>
        <v/>
      </c>
    </row>
    <row r="262">
      <c r="A262">
        <f>HYPERLINK("https://www.youtube.com/watch?v=LRb23BAeIQY", "Video")</f>
        <v/>
      </c>
      <c r="B262" t="inlineStr">
        <is>
          <t>0:17</t>
        </is>
      </c>
      <c r="C262" t="inlineStr">
        <is>
          <t>shits until this one got all bent out of</t>
        </is>
      </c>
      <c r="D262">
        <f>HYPERLINK("https://www.youtube.com/watch?v=LRb23BAeIQY&amp;t=17s", "Go to time")</f>
        <v/>
      </c>
    </row>
    <row r="263">
      <c r="A263">
        <f>HYPERLINK("https://www.youtube.com/watch?v=DXHPw_SPG3w", "Video")</f>
        <v/>
      </c>
      <c r="B263" t="inlineStr">
        <is>
          <t>4:06</t>
        </is>
      </c>
      <c r="C263" t="inlineStr">
        <is>
          <t>fair right lay him out ain't got all dad</t>
        </is>
      </c>
      <c r="D263">
        <f>HYPERLINK("https://www.youtube.com/watch?v=DXHPw_SPG3w&amp;t=246s", "Go to time")</f>
        <v/>
      </c>
    </row>
    <row r="264">
      <c r="A264">
        <f>HYPERLINK("https://www.youtube.com/watch?v=93FxYWijoZ0", "Video")</f>
        <v/>
      </c>
      <c r="B264" t="inlineStr">
        <is>
          <t>3:32</t>
        </is>
      </c>
      <c r="C264" t="inlineStr">
        <is>
          <t>I think you're only trauma is figuring out how you're going to spend all that shit ton of money that you're stealing.</t>
        </is>
      </c>
      <c r="D264">
        <f>HYPERLINK("https://www.youtube.com/watch?v=93FxYWijoZ0&amp;t=212s", "Go to time")</f>
        <v/>
      </c>
    </row>
    <row r="265">
      <c r="A265">
        <f>HYPERLINK("https://www.youtube.com/watch?v=CXXwPPM8DFc", "Video")</f>
        <v/>
      </c>
      <c r="B265" t="inlineStr">
        <is>
          <t>0:22</t>
        </is>
      </c>
      <c r="C265" t="inlineStr">
        <is>
          <t>In Hollywood, normally, the goal is to stand out.</t>
        </is>
      </c>
      <c r="D265">
        <f>HYPERLINK("https://www.youtube.com/watch?v=CXXwPPM8DFc&amp;t=22s", "Go to time")</f>
        <v/>
      </c>
    </row>
    <row r="266">
      <c r="A266">
        <f>HYPERLINK("https://www.youtube.com/watch?v=hswSCF1toMY", "Video")</f>
        <v/>
      </c>
      <c r="B266" t="inlineStr">
        <is>
          <t>4:44</t>
        </is>
      </c>
      <c r="C266" t="inlineStr">
        <is>
          <t>paper route. All right, good night,</t>
        </is>
      </c>
      <c r="D266">
        <f>HYPERLINK("https://www.youtube.com/watch?v=hswSCF1toMY&amp;t=284s", "Go to time")</f>
        <v/>
      </c>
    </row>
    <row r="267">
      <c r="A267">
        <f>HYPERLINK("https://www.youtube.com/watch?v=bmAFaf71DRc", "Video")</f>
        <v/>
      </c>
      <c r="B267" t="inlineStr">
        <is>
          <t>1:48</t>
        </is>
      </c>
      <c r="C267" t="inlineStr">
        <is>
          <t>Detective, you really shouldn't have gone out
of your way.</t>
        </is>
      </c>
      <c r="D267">
        <f>HYPERLINK("https://www.youtube.com/watch?v=bmAFaf71DRc&amp;t=108s", "Go to time")</f>
        <v/>
      </c>
    </row>
    <row r="268">
      <c r="A268">
        <f>HYPERLINK("https://www.youtube.com/watch?v=OxrMUdMxuXc", "Video")</f>
        <v/>
      </c>
      <c r="B268" t="inlineStr">
        <is>
          <t>3:49</t>
        </is>
      </c>
      <c r="C268" t="inlineStr">
        <is>
          <t>This is all is this all word of mouth like,
oh, Judd's a good person.</t>
        </is>
      </c>
      <c r="D268">
        <f>HYPERLINK("https://www.youtube.com/watch?v=OxrMUdMxuXc&amp;t=229s", "Go to time")</f>
        <v/>
      </c>
    </row>
    <row r="269">
      <c r="A269">
        <f>HYPERLINK("https://www.youtube.com/watch?v=99_X-YawmgI", "Video")</f>
        <v/>
      </c>
      <c r="B269" t="inlineStr">
        <is>
          <t>1:25</t>
        </is>
      </c>
      <c r="C269" t="inlineStr">
        <is>
          <t>Boy, my shallow empty lifestyle is looking
pretty good right about now.</t>
        </is>
      </c>
      <c r="D269">
        <f>HYPERLINK("https://www.youtube.com/watch?v=99_X-YawmgI&amp;t=85s", "Go to time")</f>
        <v/>
      </c>
    </row>
    <row r="270">
      <c r="A270">
        <f>HYPERLINK("https://www.youtube.com/watch?v=loaiNiVZ2Is", "Video")</f>
        <v/>
      </c>
      <c r="B270" t="inlineStr">
        <is>
          <t>1:18</t>
        </is>
      </c>
      <c r="C270" t="inlineStr">
        <is>
          <t>Well, honey, we can't get the deposit back on
the hall, and the invitations have gone out,</t>
        </is>
      </c>
      <c r="D270">
        <f>HYPERLINK("https://www.youtube.com/watch?v=loaiNiVZ2Is&amp;t=78s", "Go to time")</f>
        <v/>
      </c>
    </row>
    <row r="271">
      <c r="A271">
        <f>HYPERLINK("https://www.youtube.com/watch?v=NUb0U_U3vOE", "Video")</f>
        <v/>
      </c>
      <c r="B271" t="inlineStr">
        <is>
          <t>0:12</t>
        </is>
      </c>
      <c r="C271" t="inlineStr">
        <is>
          <t>my goal is to find out what really</t>
        </is>
      </c>
      <c r="D271">
        <f>HYPERLINK("https://www.youtube.com/watch?v=NUb0U_U3vOE&amp;t=12s", "Go to time")</f>
        <v/>
      </c>
    </row>
    <row r="272">
      <c r="A272">
        <f>HYPERLINK("https://www.youtube.com/watch?v=1kdu2JQaqdM", "Video")</f>
        <v/>
      </c>
      <c r="B272" t="inlineStr">
        <is>
          <t>0:51</t>
        </is>
      </c>
      <c r="C272" t="inlineStr">
        <is>
          <t>going on about all of his dark secrets</t>
        </is>
      </c>
      <c r="D272">
        <f>HYPERLINK("https://www.youtube.com/watch?v=1kdu2JQaqdM&amp;t=51s", "Go to time")</f>
        <v/>
      </c>
    </row>
    <row r="273">
      <c r="A273">
        <f>HYPERLINK("https://www.youtube.com/watch?v=hSs6ESPYfGA", "Video")</f>
        <v/>
      </c>
      <c r="B273" t="inlineStr">
        <is>
          <t>2:36</t>
        </is>
      </c>
      <c r="C273" t="inlineStr">
        <is>
          <t>or we can go out there leave it all on</t>
        </is>
      </c>
      <c r="D273">
        <f>HYPERLINK("https://www.youtube.com/watch?v=hSs6ESPYfGA&amp;t=156s", "Go to time")</f>
        <v/>
      </c>
    </row>
    <row r="274">
      <c r="A274">
        <f>HYPERLINK("https://www.youtube.com/watch?v=DbbeOub0AwE", "Video")</f>
        <v/>
      </c>
      <c r="B274" t="inlineStr">
        <is>
          <t>8:52</t>
        </is>
      </c>
      <c r="C274" t="inlineStr">
        <is>
          <t>all go home and pass out I want to say</t>
        </is>
      </c>
      <c r="D274">
        <f>HYPERLINK("https://www.youtube.com/watch?v=DbbeOub0AwE&amp;t=532s", "Go to time")</f>
        <v/>
      </c>
    </row>
    <row r="275">
      <c r="A275">
        <f>HYPERLINK("https://www.youtube.com/watch?v=6xonRI8jlBc", "Video")</f>
        <v/>
      </c>
      <c r="B275" t="inlineStr">
        <is>
          <t>1:29</t>
        </is>
      </c>
      <c r="C275" t="inlineStr">
        <is>
          <t>well what about about all your goals for</t>
        </is>
      </c>
      <c r="D275">
        <f>HYPERLINK("https://www.youtube.com/watch?v=6xonRI8jlBc&amp;t=89s", "Go to time")</f>
        <v/>
      </c>
    </row>
    <row r="276">
      <c r="A276">
        <f>HYPERLINK("https://www.youtube.com/watch?v=YnG54e-ATb8", "Video")</f>
        <v/>
      </c>
      <c r="B276" t="inlineStr">
        <is>
          <t>1:32</t>
        </is>
      </c>
      <c r="C276" t="inlineStr">
        <is>
          <t>What? I mean, you're really gonna talk about</t>
        </is>
      </c>
      <c r="D276">
        <f>HYPERLINK("https://www.youtube.com/watch?v=YnG54e-ATb8&amp;t=92s", "Go to time")</f>
        <v/>
      </c>
    </row>
    <row r="277">
      <c r="A277">
        <f>HYPERLINK("https://www.youtube.com/watch?v=vxWSlYCz0WA", "Video")</f>
        <v/>
      </c>
      <c r="B277" t="inlineStr">
        <is>
          <t>0:24</t>
        </is>
      </c>
      <c r="C277" t="inlineStr">
        <is>
          <t>All right, I'm going to get out of your hair.</t>
        </is>
      </c>
      <c r="D277">
        <f>HYPERLINK("https://www.youtube.com/watch?v=vxWSlYCz0WA&amp;t=24s", "Go to time")</f>
        <v/>
      </c>
    </row>
    <row r="278">
      <c r="A278">
        <f>HYPERLINK("https://www.youtube.com/watch?v=Q1MyomXOurA", "Video")</f>
        <v/>
      </c>
      <c r="B278" t="inlineStr">
        <is>
          <t>2:55</t>
        </is>
      </c>
      <c r="C278" t="inlineStr">
        <is>
          <t>Now, if you want a really good deal, you
park your butt out here, play on your</t>
        </is>
      </c>
      <c r="D278">
        <f>HYPERLINK("https://www.youtube.com/watch?v=Q1MyomXOurA&amp;t=175s", "Go to time")</f>
        <v/>
      </c>
    </row>
    <row r="279">
      <c r="A279">
        <f>HYPERLINK("https://www.youtube.com/watch?v=VX8AklaBXKQ", "Video")</f>
        <v/>
      </c>
      <c r="B279" t="inlineStr">
        <is>
          <t>3:27</t>
        </is>
      </c>
      <c r="C279" t="inlineStr">
        <is>
          <t>All of a sudden, about a week ago, I start</t>
        </is>
      </c>
      <c r="D279">
        <f>HYPERLINK("https://www.youtube.com/watch?v=VX8AklaBXKQ&amp;t=207s", "Go to time")</f>
        <v/>
      </c>
    </row>
    <row r="280">
      <c r="A280">
        <f>HYPERLINK("https://www.youtube.com/watch?v=EKnilMm-Gwc", "Video")</f>
        <v/>
      </c>
      <c r="B280" t="inlineStr">
        <is>
          <t>6:30</t>
        </is>
      </c>
      <c r="C280" t="inlineStr">
        <is>
          <t>i'm going to just lay it all out on the</t>
        </is>
      </c>
      <c r="D280">
        <f>HYPERLINK("https://www.youtube.com/watch?v=EKnilMm-Gwc&amp;t=390s", "Go to time")</f>
        <v/>
      </c>
    </row>
    <row r="281">
      <c r="A281">
        <f>HYPERLINK("https://www.youtube.com/watch?v=EKnilMm-Gwc", "Video")</f>
        <v/>
      </c>
      <c r="B281" t="inlineStr">
        <is>
          <t>21:58</t>
        </is>
      </c>
      <c r="C281" t="inlineStr">
        <is>
          <t>i'm going to call myself right out right</t>
        </is>
      </c>
      <c r="D281">
        <f>HYPERLINK("https://www.youtube.com/watch?v=EKnilMm-Gwc&amp;t=1318s", "Go to time")</f>
        <v/>
      </c>
    </row>
    <row r="282">
      <c r="A282">
        <f>HYPERLINK("https://www.youtube.com/watch?v=iomr6nLJj_Q", "Video")</f>
        <v/>
      </c>
      <c r="B282" t="inlineStr">
        <is>
          <t>0:50</t>
        </is>
      </c>
      <c r="C282" t="inlineStr">
        <is>
          <t>we're all going out of here together and</t>
        </is>
      </c>
      <c r="D282">
        <f>HYPERLINK("https://www.youtube.com/watch?v=iomr6nLJj_Q&amp;t=50s", "Go to time")</f>
        <v/>
      </c>
    </row>
    <row r="283">
      <c r="A283">
        <f>HYPERLINK("https://www.youtube.com/watch?v=m5282zXJdBo", "Video")</f>
        <v/>
      </c>
      <c r="B283" t="inlineStr">
        <is>
          <t>13:55</t>
        </is>
      </c>
      <c r="C283" t="inlineStr">
        <is>
          <t>okay let's go all right let's go get out</t>
        </is>
      </c>
      <c r="D283">
        <f>HYPERLINK("https://www.youtube.com/watch?v=m5282zXJdBo&amp;t=835s", "Go to time")</f>
        <v/>
      </c>
    </row>
    <row r="284">
      <c r="A284">
        <f>HYPERLINK("https://www.youtube.com/watch?v=RXNSW-Cy0Mo", "Video")</f>
        <v/>
      </c>
      <c r="B284" t="inlineStr">
        <is>
          <t>12:54</t>
        </is>
      </c>
      <c r="C284" t="inlineStr">
        <is>
          <t>when is he going to come out what we all</t>
        </is>
      </c>
      <c r="D284">
        <f>HYPERLINK("https://www.youtube.com/watch?v=RXNSW-Cy0Mo&amp;t=774s", "Go to time")</f>
        <v/>
      </c>
    </row>
    <row r="285">
      <c r="A285">
        <f>HYPERLINK("https://www.youtube.com/watch?v=1dCeXbQCLvA", "Video")</f>
        <v/>
      </c>
      <c r="B285" t="inlineStr">
        <is>
          <t>2:27</t>
        </is>
      </c>
      <c r="C285" t="inlineStr">
        <is>
          <t>He says, okay, well, I want you to go out in
the hall, take a look at this.</t>
        </is>
      </c>
      <c r="D285">
        <f>HYPERLINK("https://www.youtube.com/watch?v=1dCeXbQCLvA&amp;t=147s", "Go to time")</f>
        <v/>
      </c>
    </row>
    <row r="286">
      <c r="A286">
        <f>HYPERLINK("https://www.youtube.com/watch?v=2Urs9QY68xE", "Video")</f>
        <v/>
      </c>
      <c r="B286" t="inlineStr">
        <is>
          <t>0:18</t>
        </is>
      </c>
      <c r="C286" t="inlineStr">
        <is>
          <t>say went out we got word on all this I</t>
        </is>
      </c>
      <c r="D286">
        <f>HYPERLINK("https://www.youtube.com/watch?v=2Urs9QY68xE&amp;t=18s", "Go to time")</f>
        <v/>
      </c>
    </row>
    <row r="287">
      <c r="A287">
        <f>HYPERLINK("https://www.youtube.com/watch?v=2Urs9QY68xE", "Video")</f>
        <v/>
      </c>
      <c r="B287" t="inlineStr">
        <is>
          <t>13:36</t>
        </is>
      </c>
      <c r="C287" t="inlineStr">
        <is>
          <t>small you're gonna get this brush out</t>
        </is>
      </c>
      <c r="D287">
        <f>HYPERLINK("https://www.youtube.com/watch?v=2Urs9QY68xE&amp;t=816s", "Go to time")</f>
        <v/>
      </c>
    </row>
    <row r="288">
      <c r="A288">
        <f>HYPERLINK("https://www.youtube.com/watch?v=QrIB2V-6tPw", "Video")</f>
        <v/>
      </c>
      <c r="B288" t="inlineStr">
        <is>
          <t>1:28</t>
        </is>
      </c>
      <c r="C288" t="inlineStr">
        <is>
          <t>coming out What are we going to do all</t>
        </is>
      </c>
      <c r="D288">
        <f>HYPERLINK("https://www.youtube.com/watch?v=QrIB2V-6tPw&amp;t=88s", "Go to time")</f>
        <v/>
      </c>
    </row>
    <row r="289">
      <c r="A289">
        <f>HYPERLINK("https://www.youtube.com/watch?v=rn_Gxu_bqzI", "Video")</f>
        <v/>
      </c>
      <c r="B289" t="inlineStr">
        <is>
          <t>9:42</t>
        </is>
      </c>
      <c r="C289" t="inlineStr">
        <is>
          <t>talk out here not at all what's going on</t>
        </is>
      </c>
      <c r="D289">
        <f>HYPERLINK("https://www.youtube.com/watch?v=rn_Gxu_bqzI&amp;t=582s", "Go to time")</f>
        <v/>
      </c>
    </row>
    <row r="290">
      <c r="A290">
        <f>HYPERLINK("https://www.youtube.com/watch?v=TdabOog0INQ", "Video")</f>
        <v/>
      </c>
      <c r="B290" t="inlineStr">
        <is>
          <t>0:26</t>
        </is>
      </c>
      <c r="C290" t="inlineStr">
        <is>
          <t>You gon' see what
all the fuss is about.</t>
        </is>
      </c>
      <c r="D290">
        <f>HYPERLINK("https://www.youtube.com/watch?v=TdabOog0INQ&amp;t=26s", "Go to time")</f>
        <v/>
      </c>
    </row>
    <row r="291">
      <c r="A291">
        <f>HYPERLINK("https://www.youtube.com/watch?v=WCmgMtdBfNg", "Video")</f>
        <v/>
      </c>
      <c r="B291" t="inlineStr">
        <is>
          <t>0:02</t>
        </is>
      </c>
      <c r="C291" t="inlineStr">
        <is>
          <t>You're gonna fall right out of your seat.</t>
        </is>
      </c>
      <c r="D291">
        <f>HYPERLINK("https://www.youtube.com/watch?v=WCmgMtdBfNg&amp;t=2s", "Go to time")</f>
        <v/>
      </c>
    </row>
    <row r="292">
      <c r="A292">
        <f>HYPERLINK("https://www.youtube.com/watch?v=WCmgMtdBfNg", "Video")</f>
        <v/>
      </c>
      <c r="B292" t="inlineStr">
        <is>
          <t>1:02</t>
        </is>
      </c>
      <c r="C292" t="inlineStr">
        <is>
          <t>What do you think about going down 
and getting the football?</t>
        </is>
      </c>
      <c r="D292">
        <f>HYPERLINK("https://www.youtube.com/watch?v=WCmgMtdBfNg&amp;t=62s", "Go to time")</f>
        <v/>
      </c>
    </row>
    <row r="293">
      <c r="A293">
        <f>HYPERLINK("https://www.youtube.com/watch?v=EcqkHpSMEHk", "Video")</f>
        <v/>
      </c>
      <c r="B293" t="inlineStr">
        <is>
          <t>2:38</t>
        </is>
      </c>
      <c r="C293" t="inlineStr">
        <is>
          <t>I was actually going to run out and get my</t>
        </is>
      </c>
      <c r="D293">
        <f>HYPERLINK("https://www.youtube.com/watch?v=EcqkHpSMEHk&amp;t=158s", "Go to time")</f>
        <v/>
      </c>
    </row>
    <row r="294">
      <c r="A294">
        <f>HYPERLINK("https://www.youtube.com/watch?v=B2-enE1ICJA", "Video")</f>
        <v/>
      </c>
      <c r="B294" t="inlineStr">
        <is>
          <t>3:56</t>
        </is>
      </c>
      <c r="C294" t="inlineStr">
        <is>
          <t>okay red ball side out here we go</t>
        </is>
      </c>
      <c r="D294">
        <f>HYPERLINK("https://www.youtube.com/watch?v=B2-enE1ICJA&amp;t=236s", "Go to time")</f>
        <v/>
      </c>
    </row>
    <row r="295">
      <c r="A295">
        <f>HYPERLINK("https://www.youtube.com/watch?v=A5rPXpQ29MI", "Video")</f>
        <v/>
      </c>
      <c r="B295" t="inlineStr">
        <is>
          <t>1:43</t>
        </is>
      </c>
      <c r="C295" t="inlineStr">
        <is>
          <t>All right. Fine. We got kicked out.</t>
        </is>
      </c>
      <c r="D295">
        <f>HYPERLINK("https://www.youtube.com/watch?v=A5rPXpQ29MI&amp;t=103s", "Go to time")</f>
        <v/>
      </c>
    </row>
    <row r="296">
      <c r="A296">
        <f>HYPERLINK("https://www.youtube.com/watch?v=G9gc_6jomtI", "Video")</f>
        <v/>
      </c>
      <c r="B296" t="inlineStr">
        <is>
          <t>0:26</t>
        </is>
      </c>
      <c r="C296" t="inlineStr">
        <is>
          <t>actually got me excited about today</t>
        </is>
      </c>
      <c r="D296">
        <f>HYPERLINK("https://www.youtube.com/watch?v=G9gc_6jomtI&amp;t=26s", "Go to time")</f>
        <v/>
      </c>
    </row>
    <row r="297">
      <c r="A297">
        <f>HYPERLINK("https://www.youtube.com/watch?v=Mbby4LgfiDU", "Video")</f>
        <v/>
      </c>
      <c r="B297" t="inlineStr">
        <is>
          <t>2:45</t>
        </is>
      </c>
      <c r="C297" t="inlineStr">
        <is>
          <t>Great. Plus, I already called him and told
him that you were dying to go out with him.</t>
        </is>
      </c>
      <c r="D297">
        <f>HYPERLINK("https://www.youtube.com/watch?v=Mbby4LgfiDU&amp;t=165s", "Go to time")</f>
        <v/>
      </c>
    </row>
    <row r="298">
      <c r="A298">
        <f>HYPERLINK("https://www.youtube.com/watch?v=UBBEY1IlTO0", "Video")</f>
        <v/>
      </c>
      <c r="B298" t="inlineStr">
        <is>
          <t>0:34</t>
        </is>
      </c>
      <c r="C298" t="inlineStr">
        <is>
          <t>is going to open called the new south is</t>
        </is>
      </c>
      <c r="D298">
        <f>HYPERLINK("https://www.youtube.com/watch?v=UBBEY1IlTO0&amp;t=34s", "Go to time")</f>
        <v/>
      </c>
    </row>
    <row r="299">
      <c r="A299">
        <f>HYPERLINK("https://www.youtube.com/watch?v=MRiZxs_4BLQ", "Video")</f>
        <v/>
      </c>
      <c r="B299" t="inlineStr">
        <is>
          <t>2:17</t>
        </is>
      </c>
      <c r="C299" t="inlineStr">
        <is>
          <t>That's pretty good. No, I call it Andy's
mouth surprise.</t>
        </is>
      </c>
      <c r="D299">
        <f>HYPERLINK("https://www.youtube.com/watch?v=MRiZxs_4BLQ&amp;t=137s", "Go to time")</f>
        <v/>
      </c>
    </row>
    <row r="300">
      <c r="A300">
        <f>HYPERLINK("https://www.youtube.com/watch?v=7rV1P8PYpPs", "Video")</f>
        <v/>
      </c>
      <c r="B300" t="inlineStr">
        <is>
          <t>11:16</t>
        </is>
      </c>
      <c r="C300" t="inlineStr">
        <is>
          <t>It's going to be freezing out there, and I'm too old to sit on the concrete all night.</t>
        </is>
      </c>
      <c r="D300">
        <f>HYPERLINK("https://www.youtube.com/watch?v=7rV1P8PYpPs&amp;t=676s", "Go to time")</f>
        <v/>
      </c>
    </row>
    <row r="301">
      <c r="A301">
        <f>HYPERLINK("https://www.youtube.com/watch?v=vw7gFIWspTQ", "Video")</f>
        <v/>
      </c>
      <c r="B301" t="inlineStr">
        <is>
          <t>6:37</t>
        </is>
      </c>
      <c r="C301" t="inlineStr">
        <is>
          <t>oh my god are you really gonna go out</t>
        </is>
      </c>
      <c r="D301">
        <f>HYPERLINK("https://www.youtube.com/watch?v=vw7gFIWspTQ&amp;t=397s", "Go to time")</f>
        <v/>
      </c>
    </row>
    <row r="302">
      <c r="A302">
        <f>HYPERLINK("https://www.youtube.com/watch?v=C-YZqQnCFDQ", "Video")</f>
        <v/>
      </c>
      <c r="B302" t="inlineStr">
        <is>
          <t>1:45</t>
        </is>
      </c>
      <c r="C302" t="inlineStr">
        <is>
          <t>I'm going to call Cece
She knows about this stuff.</t>
        </is>
      </c>
      <c r="D302">
        <f>HYPERLINK("https://www.youtube.com/watch?v=C-YZqQnCFDQ&amp;t=105s", "Go to time")</f>
        <v/>
      </c>
    </row>
    <row r="303">
      <c r="A303">
        <f>HYPERLINK("https://www.youtube.com/watch?v=N3tyZ4-pBdE", "Video")</f>
        <v/>
      </c>
      <c r="B303" t="inlineStr">
        <is>
          <t>4:06</t>
        </is>
      </c>
      <c r="C303" t="inlineStr">
        <is>
          <t>oh actually I think I might go out with</t>
        </is>
      </c>
      <c r="D303">
        <f>HYPERLINK("https://www.youtube.com/watch?v=N3tyZ4-pBdE&amp;t=246s", "Go to time")</f>
        <v/>
      </c>
    </row>
    <row r="304">
      <c r="A304">
        <f>HYPERLINK("https://www.youtube.com/watch?v=Dp1iTtTWj_A", "Video")</f>
        <v/>
      </c>
      <c r="B304" t="inlineStr">
        <is>
          <t>0:23</t>
        </is>
      </c>
      <c r="C304" t="inlineStr">
        <is>
          <t>Then go out there, and show
them all what you've got.</t>
        </is>
      </c>
      <c r="D304">
        <f>HYPERLINK("https://www.youtube.com/watch?v=Dp1iTtTWj_A&amp;t=23s", "Go to time")</f>
        <v/>
      </c>
    </row>
    <row r="305">
      <c r="A305">
        <f>HYPERLINK("https://www.youtube.com/watch?v=HoRDp5ZDSzk", "Video")</f>
        <v/>
      </c>
      <c r="B305" t="inlineStr">
        <is>
          <t>2:13</t>
        </is>
      </c>
      <c r="C305" t="inlineStr">
        <is>
          <t>Relax. Okay. I'm gonna call Luke, find out</t>
        </is>
      </c>
      <c r="D305">
        <f>HYPERLINK("https://www.youtube.com/watch?v=HoRDp5ZDSzk&amp;t=133s", "Go to time")</f>
        <v/>
      </c>
    </row>
    <row r="306">
      <c r="A306">
        <f>HYPERLINK("https://www.youtube.com/watch?v=uXRwPZ75990", "Video")</f>
        <v/>
      </c>
      <c r="B306" t="inlineStr">
        <is>
          <t>1:45</t>
        </is>
      </c>
      <c r="C306" t="inlineStr">
        <is>
          <t>We got something like, literally planned it
out that way, like come real quick.</t>
        </is>
      </c>
      <c r="D306">
        <f>HYPERLINK("https://www.youtube.com/watch?v=uXRwPZ75990&amp;t=105s", "Go to time")</f>
        <v/>
      </c>
    </row>
    <row r="307">
      <c r="A307">
        <f>HYPERLINK("https://www.youtube.com/watch?v=x9pmEr6cVQc", "Video")</f>
        <v/>
      </c>
      <c r="B307" t="inlineStr">
        <is>
          <t>1:42</t>
        </is>
      </c>
      <c r="C307" t="inlineStr">
        <is>
          <t>oh i'm all about good energy thank you</t>
        </is>
      </c>
      <c r="D307">
        <f>HYPERLINK("https://www.youtube.com/watch?v=x9pmEr6cVQc&amp;t=102s", "Go to time")</f>
        <v/>
      </c>
    </row>
    <row r="308">
      <c r="A308">
        <f>HYPERLINK("https://www.youtube.com/watch?v=PKAfydDIfrg", "Video")</f>
        <v/>
      </c>
      <c r="B308" t="inlineStr">
        <is>
          <t>1:07</t>
        </is>
      </c>
      <c r="C308" t="inlineStr">
        <is>
          <t>oh god generally i like to stay out of</t>
        </is>
      </c>
      <c r="D308">
        <f>HYPERLINK("https://www.youtube.com/watch?v=PKAfydDIfrg&amp;t=67s", "Go to time")</f>
        <v/>
      </c>
    </row>
    <row r="309">
      <c r="A309">
        <f>HYPERLINK("https://www.youtube.com/watch?v=w4VMSDyqoeA", "Video")</f>
        <v/>
      </c>
      <c r="B309" t="inlineStr">
        <is>
          <t>5:38</t>
        </is>
      </c>
      <c r="C309" t="inlineStr">
        <is>
          <t>alive was to call him out I was going</t>
        </is>
      </c>
      <c r="D309">
        <f>HYPERLINK("https://www.youtube.com/watch?v=w4VMSDyqoeA&amp;t=338s", "Go to time")</f>
        <v/>
      </c>
    </row>
    <row r="310">
      <c r="A310">
        <f>HYPERLINK("https://www.youtube.com/watch?v=HTPxhhCFmMQ", "Video")</f>
        <v/>
      </c>
      <c r="B310" t="inlineStr">
        <is>
          <t>1:12</t>
        </is>
      </c>
      <c r="C310" t="inlineStr">
        <is>
          <t>Oh, you all got the tick tock in by Bridget
from Quibi sent out for her matcha pop up on</t>
        </is>
      </c>
      <c r="D310">
        <f>HYPERLINK("https://www.youtube.com/watch?v=HTPxhhCFmMQ&amp;t=72s", "Go to time")</f>
        <v/>
      </c>
    </row>
    <row r="311">
      <c r="A311">
        <f>HYPERLINK("https://www.youtube.com/watch?v=p7U1mbcAKR8", "Video")</f>
        <v/>
      </c>
      <c r="B311" t="inlineStr">
        <is>
          <t>3:06</t>
        </is>
      </c>
      <c r="C311" t="inlineStr">
        <is>
          <t>go figure it out it's called a whodunit</t>
        </is>
      </c>
      <c r="D311">
        <f>HYPERLINK("https://www.youtube.com/watch?v=p7U1mbcAKR8&amp;t=186s", "Go to time")</f>
        <v/>
      </c>
    </row>
    <row r="312">
      <c r="A312">
        <f>HYPERLINK("https://www.youtube.com/watch?v=aZmirvVHvjg", "Video")</f>
        <v/>
      </c>
      <c r="B312" t="inlineStr">
        <is>
          <t>5:11</t>
        </is>
      </c>
      <c r="C312" t="inlineStr">
        <is>
          <t>- Pretty good workout actually.</t>
        </is>
      </c>
      <c r="D312">
        <f>HYPERLINK("https://www.youtube.com/watch?v=aZmirvVHvjg&amp;t=311s", "Go to time")</f>
        <v/>
      </c>
    </row>
    <row r="313">
      <c r="A313">
        <f>HYPERLINK("https://www.youtube.com/watch?v=HmeA1p4Z4is", "Video")</f>
        <v/>
      </c>
      <c r="B313" t="inlineStr">
        <is>
          <t>0:53</t>
        </is>
      </c>
      <c r="C313" t="inlineStr">
        <is>
          <t>it she going to forget all about him</t>
        </is>
      </c>
      <c r="D313">
        <f>HYPERLINK("https://www.youtube.com/watch?v=HmeA1p4Z4is&amp;t=53s", "Go to time")</f>
        <v/>
      </c>
    </row>
    <row r="314">
      <c r="A314">
        <f>HYPERLINK("https://www.youtube.com/watch?v=htx9t-3NvWM", "Video")</f>
        <v/>
      </c>
      <c r="B314" t="inlineStr">
        <is>
          <t>1:25</t>
        </is>
      </c>
      <c r="C314" t="inlineStr">
        <is>
          <t>Well, if we're gonna figure out if I'm actually Jesus, we at least got to skim it.</t>
        </is>
      </c>
      <c r="D314">
        <f>HYPERLINK("https://www.youtube.com/watch?v=htx9t-3NvWM&amp;t=85s", "Go to time")</f>
        <v/>
      </c>
    </row>
    <row r="315">
      <c r="A315">
        <f>HYPERLINK("https://www.youtube.com/watch?v=t7CNldc_Utc", "Video")</f>
        <v/>
      </c>
      <c r="B315" t="inlineStr">
        <is>
          <t>1:48</t>
        </is>
      </c>
      <c r="C315" t="inlineStr">
        <is>
          <t>all the time outside of chicago south</t>
        </is>
      </c>
      <c r="D315">
        <f>HYPERLINK("https://www.youtube.com/watch?v=t7CNldc_Utc&amp;t=108s", "Go to time")</f>
        <v/>
      </c>
    </row>
    <row r="316">
      <c r="A316">
        <f>HYPERLINK("https://www.youtube.com/watch?v=IewjfC-jI24", "Video")</f>
        <v/>
      </c>
      <c r="B316" t="inlineStr">
        <is>
          <t>1:50</t>
        </is>
      </c>
      <c r="C316" t="inlineStr">
        <is>
          <t>sneaking out and going to all these</t>
        </is>
      </c>
      <c r="D316">
        <f>HYPERLINK("https://www.youtube.com/watch?v=IewjfC-jI24&amp;t=110s", "Go to time")</f>
        <v/>
      </c>
    </row>
    <row r="317">
      <c r="A317">
        <f>HYPERLINK("https://www.youtube.com/watch?v=KnUONCZXWs4", "Video")</f>
        <v/>
      </c>
      <c r="B317" t="inlineStr">
        <is>
          <t>6:29</t>
        </is>
      </c>
      <c r="C317" t="inlineStr">
        <is>
          <t>- I called out Rob, and I got into
a big thing with him at the Round Table.</t>
        </is>
      </c>
      <c r="D317">
        <f>HYPERLINK("https://www.youtube.com/watch?v=KnUONCZXWs4&amp;t=389s", "Go to time")</f>
        <v/>
      </c>
    </row>
    <row r="318">
      <c r="A318">
        <f>HYPERLINK("https://www.youtube.com/watch?v=9yW9ptXad74", "Video")</f>
        <v/>
      </c>
      <c r="B318" t="inlineStr">
        <is>
          <t>0:39</t>
        </is>
      </c>
      <c r="C318" t="inlineStr">
        <is>
          <t>good so this worked out well for all</t>
        </is>
      </c>
      <c r="D318">
        <f>HYPERLINK("https://www.youtube.com/watch?v=9yW9ptXad74&amp;t=39s", "Go to time")</f>
        <v/>
      </c>
    </row>
    <row r="319">
      <c r="A319">
        <f>HYPERLINK("https://www.youtube.com/watch?v=dM_ZDZrQliA", "Video")</f>
        <v/>
      </c>
      <c r="B319" t="inlineStr">
        <is>
          <t>9:52</t>
        </is>
      </c>
      <c r="C319" t="inlineStr">
        <is>
          <t>all right okay okay good you're out of</t>
        </is>
      </c>
      <c r="D319">
        <f>HYPERLINK("https://www.youtube.com/watch?v=dM_ZDZrQliA&amp;t=592s", "Go to time")</f>
        <v/>
      </c>
    </row>
    <row r="320">
      <c r="A320">
        <f>HYPERLINK("https://www.youtube.com/watch?v=TPzwOtjiHaw", "Video")</f>
        <v/>
      </c>
      <c r="B320" t="inlineStr">
        <is>
          <t>15:26</t>
        </is>
      </c>
      <c r="C320" t="inlineStr">
        <is>
          <t>You ain't got to drive all the way out here.</t>
        </is>
      </c>
      <c r="D320">
        <f>HYPERLINK("https://www.youtube.com/watch?v=TPzwOtjiHaw&amp;t=926s", "Go to time")</f>
        <v/>
      </c>
    </row>
    <row r="321">
      <c r="A321">
        <f>HYPERLINK("https://www.youtube.com/watch?v=2QHBYMh2eOw", "Video")</f>
        <v/>
      </c>
      <c r="B321" t="inlineStr">
        <is>
          <t>3:14</t>
        </is>
      </c>
      <c r="C321" t="inlineStr">
        <is>
          <t>i'm gonna call adam's parents about this</t>
        </is>
      </c>
      <c r="D321">
        <f>HYPERLINK("https://www.youtube.com/watch?v=2QHBYMh2eOw&amp;t=194s", "Go to time")</f>
        <v/>
      </c>
    </row>
    <row r="322">
      <c r="A322">
        <f>HYPERLINK("https://www.youtube.com/watch?v=Pj23D9kSmQE", "Video")</f>
        <v/>
      </c>
      <c r="B322" t="inlineStr">
        <is>
          <t>6:21</t>
        </is>
      </c>
      <c r="C322" t="inlineStr">
        <is>
          <t>well it actually before i go out and</t>
        </is>
      </c>
      <c r="D322">
        <f>HYPERLINK("https://www.youtube.com/watch?v=Pj23D9kSmQE&amp;t=381s", "Go to time")</f>
        <v/>
      </c>
    </row>
    <row r="323">
      <c r="A323">
        <f>HYPERLINK("https://www.youtube.com/watch?v=p3onNNtztfg", "Video")</f>
        <v/>
      </c>
      <c r="B323" t="inlineStr">
        <is>
          <t>1:11</t>
        </is>
      </c>
      <c r="C323" t="inlineStr">
        <is>
          <t>I'm gonna get out of here, actually, I think.</t>
        </is>
      </c>
      <c r="D323">
        <f>HYPERLINK("https://www.youtube.com/watch?v=p3onNNtztfg&amp;t=71s", "Go to time")</f>
        <v/>
      </c>
    </row>
    <row r="324">
      <c r="A324">
        <f>HYPERLINK("https://www.youtube.com/watch?v=c1sAbrTVL3o", "Video")</f>
        <v/>
      </c>
      <c r="B324" t="inlineStr">
        <is>
          <t>17:59</t>
        </is>
      </c>
      <c r="C324" t="inlineStr">
        <is>
          <t>basically i'm going out having fun i</t>
        </is>
      </c>
      <c r="D324">
        <f>HYPERLINK("https://www.youtube.com/watch?v=c1sAbrTVL3o&amp;t=1079s", "Go to time")</f>
        <v/>
      </c>
    </row>
    <row r="325">
      <c r="A325">
        <f>HYPERLINK("https://www.youtube.com/watch?v=qEFjE2X1eWY", "Video")</f>
        <v/>
      </c>
      <c r="B325" t="inlineStr">
        <is>
          <t>2:12</t>
        </is>
      </c>
      <c r="C325" t="inlineStr">
        <is>
          <t>the ball's out of the picture it's going</t>
        </is>
      </c>
      <c r="D325">
        <f>HYPERLINK("https://www.youtube.com/watch?v=qEFjE2X1eWY&amp;t=132s", "Go to time")</f>
        <v/>
      </c>
    </row>
    <row r="326">
      <c r="A326">
        <f>HYPERLINK("https://www.youtube.com/watch?v=U0WtMEEzR2o", "Video")</f>
        <v/>
      </c>
      <c r="B326" t="inlineStr">
        <is>
          <t>2:20</t>
        </is>
      </c>
      <c r="C326" t="inlineStr">
        <is>
          <t>really good today I love his outfit yeah</t>
        </is>
      </c>
      <c r="D326">
        <f>HYPERLINK("https://www.youtube.com/watch?v=U0WtMEEzR2o&amp;t=140s", "Go to time")</f>
        <v/>
      </c>
    </row>
    <row r="327">
      <c r="A327">
        <f>HYPERLINK("https://www.youtube.com/watch?v=M5gTs7w85W8", "Video")</f>
        <v/>
      </c>
      <c r="B327" t="inlineStr">
        <is>
          <t>1:51</t>
        </is>
      </c>
      <c r="C327" t="inlineStr">
        <is>
          <t>So if I'm required to stay late or go out of
town, that doesn't really present a problem</t>
        </is>
      </c>
      <c r="D327">
        <f>HYPERLINK("https://www.youtube.com/watch?v=M5gTs7w85W8&amp;t=111s", "Go to time")</f>
        <v/>
      </c>
    </row>
    <row r="328">
      <c r="A328">
        <f>HYPERLINK("https://www.youtube.com/watch?v=7KYQR7b8M0g", "Video")</f>
        <v/>
      </c>
      <c r="B328" t="inlineStr">
        <is>
          <t>11:21</t>
        </is>
      </c>
      <c r="C328" t="inlineStr">
        <is>
          <t>and all the not so good stuff about each</t>
        </is>
      </c>
      <c r="D328">
        <f>HYPERLINK("https://www.youtube.com/watch?v=7KYQR7b8M0g&amp;t=681s", "Go to time")</f>
        <v/>
      </c>
    </row>
    <row r="329">
      <c r="A329">
        <f>HYPERLINK("https://www.youtube.com/watch?v=S4oGN9JXC0s", "Video")</f>
        <v/>
      </c>
      <c r="B329" t="inlineStr">
        <is>
          <t>1:44</t>
        </is>
      </c>
      <c r="C329" t="inlineStr">
        <is>
          <t>gonna measure that out already all right</t>
        </is>
      </c>
      <c r="D329">
        <f>HYPERLINK("https://www.youtube.com/watch?v=S4oGN9JXC0s&amp;t=104s", "Go to time")</f>
        <v/>
      </c>
    </row>
    <row r="330">
      <c r="A330">
        <f>HYPERLINK("https://www.youtube.com/watch?v=iPoSnIGzC3o", "Video")</f>
        <v/>
      </c>
      <c r="B330" t="inlineStr">
        <is>
          <t>0:57</t>
        </is>
      </c>
      <c r="C330" t="inlineStr">
        <is>
          <t>out you think that harbin's really going</t>
        </is>
      </c>
      <c r="D330">
        <f>HYPERLINK("https://www.youtube.com/watch?v=iPoSnIGzC3o&amp;t=57s", "Go to time")</f>
        <v/>
      </c>
    </row>
    <row r="331">
      <c r="A331">
        <f>HYPERLINK("https://www.youtube.com/watch?v=mcu7MWu8Ol8", "Video")</f>
        <v/>
      </c>
      <c r="B331" t="inlineStr">
        <is>
          <t>9:03</t>
        </is>
      </c>
      <c r="C331" t="inlineStr">
        <is>
          <t>he has personally got me out of more</t>
        </is>
      </c>
      <c r="D331">
        <f>HYPERLINK("https://www.youtube.com/watch?v=mcu7MWu8Ol8&amp;t=543s", "Go to time")</f>
        <v/>
      </c>
    </row>
    <row r="332">
      <c r="A332">
        <f>HYPERLINK("https://www.youtube.com/watch?v=tVWG5jH_rw4", "Video")</f>
        <v/>
      </c>
      <c r="B332" t="inlineStr">
        <is>
          <t>13:10</t>
        </is>
      </c>
      <c r="C332" t="inlineStr">
        <is>
          <t>outgoing call to me all on the basis of</t>
        </is>
      </c>
      <c r="D332">
        <f>HYPERLINK("https://www.youtube.com/watch?v=tVWG5jH_rw4&amp;t=790s", "Go to time")</f>
        <v/>
      </c>
    </row>
    <row r="333">
      <c r="A333">
        <f>HYPERLINK("https://www.youtube.com/watch?v=sIVECbgqrzI", "Video")</f>
        <v/>
      </c>
      <c r="B333" t="inlineStr">
        <is>
          <t>3:11</t>
        </is>
      </c>
      <c r="C333" t="inlineStr">
        <is>
          <t>gonna ask him about baseball do not ask</t>
        </is>
      </c>
      <c r="D333">
        <f>HYPERLINK("https://www.youtube.com/watch?v=sIVECbgqrzI&amp;t=191s", "Go to time")</f>
        <v/>
      </c>
    </row>
    <row r="334">
      <c r="A334">
        <f>HYPERLINK("https://www.youtube.com/watch?v=5Wvhz-Of3DE", "Video")</f>
        <v/>
      </c>
      <c r="B334" t="inlineStr">
        <is>
          <t>5:17</t>
        </is>
      </c>
      <c r="C334" t="inlineStr">
        <is>
          <t>and we're gonna talk all night about the</t>
        </is>
      </c>
      <c r="D334">
        <f>HYPERLINK("https://www.youtube.com/watch?v=5Wvhz-Of3DE&amp;t=317s", "Go to time")</f>
        <v/>
      </c>
    </row>
    <row r="335">
      <c r="A335">
        <f>HYPERLINK("https://www.youtube.com/watch?v=wUh9jomHZp4", "Video")</f>
        <v/>
      </c>
      <c r="B335" t="inlineStr">
        <is>
          <t>3:29</t>
        </is>
      </c>
      <c r="C335" t="inlineStr">
        <is>
          <t>gonna ask him about baseball do not ask</t>
        </is>
      </c>
      <c r="D335">
        <f>HYPERLINK("https://www.youtube.com/watch?v=wUh9jomHZp4&amp;t=209s", "Go to time")</f>
        <v/>
      </c>
    </row>
    <row r="336">
      <c r="A336">
        <f>HYPERLINK("https://www.youtube.com/watch?v=lsyqGN8r0LE", "Video")</f>
        <v/>
      </c>
      <c r="B336" t="inlineStr">
        <is>
          <t>3:18</t>
        </is>
      </c>
      <c r="C336" t="inlineStr">
        <is>
          <t>go I know all about your dirty dealings</t>
        </is>
      </c>
      <c r="D336">
        <f>HYPERLINK("https://www.youtube.com/watch?v=lsyqGN8r0LE&amp;t=198s", "Go to time")</f>
        <v/>
      </c>
    </row>
    <row r="337">
      <c r="A337">
        <f>HYPERLINK("https://www.youtube.com/watch?v=dkfbIh5Ihrw", "Video")</f>
        <v/>
      </c>
      <c r="B337" t="inlineStr">
        <is>
          <t>3:52</t>
        </is>
      </c>
      <c r="C337" t="inlineStr">
        <is>
          <t>it was all good what about his temper</t>
        </is>
      </c>
      <c r="D337">
        <f>HYPERLINK("https://www.youtube.com/watch?v=dkfbIh5Ihrw&amp;t=232s", "Go to time")</f>
        <v/>
      </c>
    </row>
    <row r="338">
      <c r="A338">
        <f>HYPERLINK("https://www.youtube.com/watch?v=HO2Al1LNSNE", "Video")</f>
        <v/>
      </c>
      <c r="B338" t="inlineStr">
        <is>
          <t>7:53</t>
        </is>
      </c>
      <c r="C338" t="inlineStr">
        <is>
          <t>actually did show up about half hour ago</t>
        </is>
      </c>
      <c r="D338">
        <f>HYPERLINK("https://www.youtube.com/watch?v=HO2Al1LNSNE&amp;t=473s", "Go to time")</f>
        <v/>
      </c>
    </row>
    <row r="339">
      <c r="A339">
        <f>HYPERLINK("https://www.youtube.com/watch?v=HO2Al1LNSNE", "Video")</f>
        <v/>
      </c>
      <c r="B339" t="inlineStr">
        <is>
          <t>12:29</t>
        </is>
      </c>
      <c r="C339" t="inlineStr">
        <is>
          <t>I got a call about an article on Mike</t>
        </is>
      </c>
      <c r="D339">
        <f>HYPERLINK("https://www.youtube.com/watch?v=HO2Al1LNSNE&amp;t=749s", "Go to time")</f>
        <v/>
      </c>
    </row>
    <row r="340">
      <c r="A340">
        <f>HYPERLINK("https://www.youtube.com/watch?v=KM7mSYxLv_g", "Video")</f>
        <v/>
      </c>
      <c r="B340" t="inlineStr">
        <is>
          <t>8:07</t>
        </is>
      </c>
      <c r="C340" t="inlineStr">
        <is>
          <t>going to find out all I did was produce</t>
        </is>
      </c>
      <c r="D340">
        <f>HYPERLINK("https://www.youtube.com/watch?v=KM7mSYxLv_g&amp;t=487s", "Go to time")</f>
        <v/>
      </c>
    </row>
    <row r="341">
      <c r="A341">
        <f>HYPERLINK("https://www.youtube.com/watch?v=L0kTlBe_ymg", "Video")</f>
        <v/>
      </c>
      <c r="B341" t="inlineStr">
        <is>
          <t>4:58</t>
        </is>
      </c>
      <c r="C341" t="inlineStr">
        <is>
          <t>forgotten all about you</t>
        </is>
      </c>
      <c r="D341">
        <f>HYPERLINK("https://www.youtube.com/watch?v=L0kTlBe_ymg&amp;t=298s", "Go to time")</f>
        <v/>
      </c>
    </row>
    <row r="342">
      <c r="A342">
        <f>HYPERLINK("https://www.youtube.com/watch?v=L0kTlBe_ymg", "Video")</f>
        <v/>
      </c>
      <c r="B342" t="inlineStr">
        <is>
          <t>10:51</t>
        </is>
      </c>
      <c r="C342" t="inlineStr">
        <is>
          <t>with an outgoing call to me all on the</t>
        </is>
      </c>
      <c r="D342">
        <f>HYPERLINK("https://www.youtube.com/watch?v=L0kTlBe_ymg&amp;t=651s", "Go to time")</f>
        <v/>
      </c>
    </row>
    <row r="343">
      <c r="A343">
        <f>HYPERLINK("https://www.youtube.com/watch?v=IkhGi6RlEcA", "Video")</f>
        <v/>
      </c>
      <c r="B343" t="inlineStr">
        <is>
          <t>0:04</t>
        </is>
      </c>
      <c r="C343" t="inlineStr">
        <is>
          <t>actually going out to dinner with Lewis</t>
        </is>
      </c>
      <c r="D343">
        <f>HYPERLINK("https://www.youtube.com/watch?v=IkhGi6RlEcA&amp;t=4s", "Go to time")</f>
        <v/>
      </c>
    </row>
    <row r="344">
      <c r="A344">
        <f>HYPERLINK("https://www.youtube.com/watch?v=pOMJgOl-72w", "Video")</f>
        <v/>
      </c>
      <c r="B344" t="inlineStr">
        <is>
          <t>1:48</t>
        </is>
      </c>
      <c r="C344" t="inlineStr">
        <is>
          <t>that's all i'm going to say about it</t>
        </is>
      </c>
      <c r="D344">
        <f>HYPERLINK("https://www.youtube.com/watch?v=pOMJgOl-72w&amp;t=108s", "Go to time")</f>
        <v/>
      </c>
    </row>
    <row r="345">
      <c r="A345">
        <f>HYPERLINK("https://www.youtube.com/watch?v=hShkYk6q5HI", "Video")</f>
        <v/>
      </c>
      <c r="B345" t="inlineStr">
        <is>
          <t>4:20</t>
        </is>
      </c>
      <c r="C345" t="inlineStr">
        <is>
          <t>yet um actually I I got married about 3</t>
        </is>
      </c>
      <c r="D345">
        <f>HYPERLINK("https://www.youtube.com/watch?v=hShkYk6q5HI&amp;t=260s", "Go to time")</f>
        <v/>
      </c>
    </row>
    <row r="346">
      <c r="A346">
        <f>HYPERLINK("https://www.youtube.com/watch?v=h2K2PMJmeKY", "Video")</f>
        <v/>
      </c>
      <c r="B346" t="inlineStr">
        <is>
          <t>1:33</t>
        </is>
      </c>
      <c r="C346" t="inlineStr">
        <is>
          <t>going out like this jessica if all you</t>
        </is>
      </c>
      <c r="D346">
        <f>HYPERLINK("https://www.youtube.com/watch?v=h2K2PMJmeKY&amp;t=93s", "Go to time")</f>
        <v/>
      </c>
    </row>
    <row r="347">
      <c r="A347">
        <f>HYPERLINK("https://www.youtube.com/watch?v=8SAoXC3KBBA", "Video")</f>
        <v/>
      </c>
      <c r="B347" t="inlineStr">
        <is>
          <t>12:37</t>
        </is>
      </c>
      <c r="C347" t="inlineStr">
        <is>
          <t>ways out of this good cuz all we need is</t>
        </is>
      </c>
      <c r="D347">
        <f>HYPERLINK("https://www.youtube.com/watch?v=8SAoXC3KBBA&amp;t=757s", "Go to time")</f>
        <v/>
      </c>
    </row>
    <row r="348">
      <c r="A348">
        <f>HYPERLINK("https://www.youtube.com/watch?v=_CeEFAFyHzY", "Video")</f>
        <v/>
      </c>
      <c r="B348" t="inlineStr">
        <is>
          <t>4:30</t>
        </is>
      </c>
      <c r="C348" t="inlineStr">
        <is>
          <t>figure that out eventually you're going</t>
        </is>
      </c>
      <c r="D348">
        <f>HYPERLINK("https://www.youtube.com/watch?v=_CeEFAFyHzY&amp;t=270s", "Go to time")</f>
        <v/>
      </c>
    </row>
    <row r="349">
      <c r="A349">
        <f>HYPERLINK("https://www.youtube.com/watch?v=g99avxNMeTw", "Video")</f>
        <v/>
      </c>
      <c r="B349" t="inlineStr">
        <is>
          <t>5:00</t>
        </is>
      </c>
      <c r="C349" t="inlineStr">
        <is>
          <t>would go all I care about is my life and</t>
        </is>
      </c>
      <c r="D349">
        <f>HYPERLINK("https://www.youtube.com/watch?v=g99avxNMeTw&amp;t=300s", "Go to time")</f>
        <v/>
      </c>
    </row>
    <row r="350">
      <c r="A350">
        <f>HYPERLINK("https://www.youtube.com/watch?v=vAklFgJ2XxE", "Video")</f>
        <v/>
      </c>
      <c r="B350" t="inlineStr">
        <is>
          <t>1:48</t>
        </is>
      </c>
      <c r="C350" t="inlineStr">
        <is>
          <t>and that's all I'm going to say about it</t>
        </is>
      </c>
      <c r="D350">
        <f>HYPERLINK("https://www.youtube.com/watch?v=vAklFgJ2XxE&amp;t=108s", "Go to time")</f>
        <v/>
      </c>
    </row>
    <row r="351">
      <c r="A351">
        <f>HYPERLINK("https://www.youtube.com/watch?v=k-Y12a_Cr7U", "Video")</f>
        <v/>
      </c>
      <c r="B351" t="inlineStr">
        <is>
          <t>3:04</t>
        </is>
      </c>
      <c r="C351" t="inlineStr">
        <is>
          <t>i got a call about an article on mike</t>
        </is>
      </c>
      <c r="D351">
        <f>HYPERLINK("https://www.youtube.com/watch?v=k-Y12a_Cr7U&amp;t=184s", "Go to time")</f>
        <v/>
      </c>
    </row>
    <row r="352">
      <c r="A352">
        <f>HYPERLINK("https://www.youtube.com/watch?v=ImEnWAVRLU0", "Video")</f>
        <v/>
      </c>
      <c r="B352" t="inlineStr">
        <is>
          <t>6:54</t>
        </is>
      </c>
      <c r="C352" t="inlineStr">
        <is>
          <t>without going to Wall Street okay look</t>
        </is>
      </c>
      <c r="D352">
        <f>HYPERLINK("https://www.youtube.com/watch?v=ImEnWAVRLU0&amp;t=414s", "Go to time")</f>
        <v/>
      </c>
    </row>
    <row r="353">
      <c r="A353">
        <f>HYPERLINK("https://www.youtube.com/watch?v=4wf2k82-OTQ", "Video")</f>
        <v/>
      </c>
      <c r="B353" t="inlineStr">
        <is>
          <t>0:56</t>
        </is>
      </c>
      <c r="C353" t="inlineStr">
        <is>
          <t>all anybody will know about 12 years ago</t>
        </is>
      </c>
      <c r="D353">
        <f>HYPERLINK("https://www.youtube.com/watch?v=4wf2k82-OTQ&amp;t=56s", "Go to time")</f>
        <v/>
      </c>
    </row>
    <row r="354">
      <c r="A354">
        <f>HYPERLINK("https://www.youtube.com/watch?v=MFO97tt0paQ", "Video")</f>
        <v/>
      </c>
      <c r="B354" t="inlineStr">
        <is>
          <t>7:03</t>
        </is>
      </c>
      <c r="C354" t="inlineStr">
        <is>
          <t>all come out well it's all going to come</t>
        </is>
      </c>
      <c r="D354">
        <f>HYPERLINK("https://www.youtube.com/watch?v=MFO97tt0paQ&amp;t=423s", "Go to time")</f>
        <v/>
      </c>
    </row>
    <row r="355">
      <c r="A355">
        <f>HYPERLINK("https://www.youtube.com/watch?v=WmxHq_Jr-zg", "Video")</f>
        <v/>
      </c>
      <c r="B355" t="inlineStr">
        <is>
          <t>0:04</t>
        </is>
      </c>
      <c r="C355" t="inlineStr">
        <is>
          <t>actually going out to dinner with Louis</t>
        </is>
      </c>
      <c r="D355">
        <f>HYPERLINK("https://www.youtube.com/watch?v=WmxHq_Jr-zg&amp;t=4s", "Go to time")</f>
        <v/>
      </c>
    </row>
    <row r="356">
      <c r="A356">
        <f>HYPERLINK("https://www.youtube.com/watch?v=w2W_IX8a6E4", "Video")</f>
        <v/>
      </c>
      <c r="B356" t="inlineStr">
        <is>
          <t>1:52</t>
        </is>
      </c>
      <c r="C356" t="inlineStr">
        <is>
          <t>gonna goddamn find out cut it out all</t>
        </is>
      </c>
      <c r="D356">
        <f>HYPERLINK("https://www.youtube.com/watch?v=w2W_IX8a6E4&amp;t=112s", "Go to time")</f>
        <v/>
      </c>
    </row>
    <row r="357">
      <c r="A357">
        <f>HYPERLINK("https://www.youtube.com/watch?v=JdR9Fw5sE44", "Video")</f>
        <v/>
      </c>
      <c r="B357" t="inlineStr">
        <is>
          <t>2:50</t>
        </is>
      </c>
      <c r="C357" t="inlineStr">
        <is>
          <t>I got a call about an article on Mike</t>
        </is>
      </c>
      <c r="D357">
        <f>HYPERLINK("https://www.youtube.com/watch?v=JdR9Fw5sE44&amp;t=170s", "Go to time")</f>
        <v/>
      </c>
    </row>
    <row r="358">
      <c r="A358">
        <f>HYPERLINK("https://www.youtube.com/watch?v=rLnhTXRWJYI", "Video")</f>
        <v/>
      </c>
      <c r="B358" t="inlineStr">
        <is>
          <t>5:41</t>
        </is>
      </c>
      <c r="C358" t="inlineStr">
        <is>
          <t>father about all this you're not going</t>
        </is>
      </c>
      <c r="D358">
        <f>HYPERLINK("https://www.youtube.com/watch?v=rLnhTXRWJYI&amp;t=341s", "Go to time")</f>
        <v/>
      </c>
    </row>
    <row r="359">
      <c r="A359">
        <f>HYPERLINK("https://www.youtube.com/watch?v=6F7IaNjpIlg", "Video")</f>
        <v/>
      </c>
      <c r="B359" t="inlineStr">
        <is>
          <t>2:50</t>
        </is>
      </c>
      <c r="C359" t="inlineStr">
        <is>
          <t>i got a call about an article on mike</t>
        </is>
      </c>
      <c r="D359">
        <f>HYPERLINK("https://www.youtube.com/watch?v=6F7IaNjpIlg&amp;t=170s", "Go to time")</f>
        <v/>
      </c>
    </row>
    <row r="360">
      <c r="A360">
        <f>HYPERLINK("https://www.youtube.com/watch?v=oBsUZ7dE6lM", "Video")</f>
        <v/>
      </c>
      <c r="B360" t="inlineStr">
        <is>
          <t>1:20</t>
        </is>
      </c>
      <c r="C360" t="inlineStr">
        <is>
          <t>Harvey nothing to worry about all good</t>
        </is>
      </c>
      <c r="D360">
        <f>HYPERLINK("https://www.youtube.com/watch?v=oBsUZ7dE6lM&amp;t=80s", "Go to time")</f>
        <v/>
      </c>
    </row>
    <row r="361">
      <c r="A361">
        <f>HYPERLINK("https://www.youtube.com/watch?v=TZ0aPN78k6E", "Video")</f>
        <v/>
      </c>
      <c r="B361" t="inlineStr">
        <is>
          <t>13:03</t>
        </is>
      </c>
      <c r="C361" t="inlineStr">
        <is>
          <t>forgotten all about you you had enough</t>
        </is>
      </c>
      <c r="D361">
        <f>HYPERLINK("https://www.youtube.com/watch?v=TZ0aPN78k6E&amp;t=783s", "Go to time")</f>
        <v/>
      </c>
    </row>
    <row r="362">
      <c r="A362">
        <f>HYPERLINK("https://www.youtube.com/watch?v=JcoC6BWsmeA", "Video")</f>
        <v/>
      </c>
      <c r="B362" t="inlineStr">
        <is>
          <t>1:39</t>
        </is>
      </c>
      <c r="C362" t="inlineStr">
        <is>
          <t>and that's all I'm going to say about it</t>
        </is>
      </c>
      <c r="D362">
        <f>HYPERLINK("https://www.youtube.com/watch?v=JcoC6BWsmeA&amp;t=99s", "Go to time")</f>
        <v/>
      </c>
    </row>
    <row r="363">
      <c r="A363">
        <f>HYPERLINK("https://www.youtube.com/watch?v=l1WPxTLTp6U", "Video")</f>
        <v/>
      </c>
      <c r="B363" t="inlineStr">
        <is>
          <t>1:18</t>
        </is>
      </c>
      <c r="C363" t="inlineStr">
        <is>
          <t>actually going out to dinner with Louis</t>
        </is>
      </c>
      <c r="D363">
        <f>HYPERLINK("https://www.youtube.com/watch?v=l1WPxTLTp6U&amp;t=78s", "Go to time")</f>
        <v/>
      </c>
    </row>
    <row r="364">
      <c r="A364">
        <f>HYPERLINK("https://www.youtube.com/watch?v=-Xf9IYwy7bU", "Video")</f>
        <v/>
      </c>
      <c r="B364" t="inlineStr">
        <is>
          <t>4:20</t>
        </is>
      </c>
      <c r="C364" t="inlineStr">
        <is>
          <t>Jessica hears about it all I'm going to</t>
        </is>
      </c>
      <c r="D364">
        <f>HYPERLINK("https://www.youtube.com/watch?v=-Xf9IYwy7bU&amp;t=260s", "Go to time")</f>
        <v/>
      </c>
    </row>
    <row r="365">
      <c r="A365">
        <f>HYPERLINK("https://www.youtube.com/watch?v=NqBFR8n-rAQ", "Video")</f>
        <v/>
      </c>
      <c r="B365" t="inlineStr">
        <is>
          <t>0:03</t>
        </is>
      </c>
      <c r="C365" t="inlineStr">
        <is>
          <t>i'm actually going out to dinner with</t>
        </is>
      </c>
      <c r="D365">
        <f>HYPERLINK("https://www.youtube.com/watch?v=NqBFR8n-rAQ&amp;t=3s", "Go to time")</f>
        <v/>
      </c>
    </row>
    <row r="366">
      <c r="A366">
        <f>HYPERLINK("https://www.youtube.com/watch?v=OvSTa9mWjgM", "Video")</f>
        <v/>
      </c>
      <c r="B366" t="inlineStr">
        <is>
          <t>8:16</t>
        </is>
      </c>
      <c r="C366" t="inlineStr">
        <is>
          <t>actually did show up about half hour ago</t>
        </is>
      </c>
      <c r="D366">
        <f>HYPERLINK("https://www.youtube.com/watch?v=OvSTa9mWjgM&amp;t=496s", "Go to time")</f>
        <v/>
      </c>
    </row>
    <row r="367">
      <c r="A367">
        <f>HYPERLINK("https://www.youtube.com/watch?v=FjwwggIjApg", "Video")</f>
        <v/>
      </c>
      <c r="B367" t="inlineStr">
        <is>
          <t>5:32</t>
        </is>
      </c>
      <c r="C367" t="inlineStr">
        <is>
          <t>all right let's go it's about time not</t>
        </is>
      </c>
      <c r="D367">
        <f>HYPERLINK("https://www.youtube.com/watch?v=FjwwggIjApg&amp;t=332s", "Go to time")</f>
        <v/>
      </c>
    </row>
    <row r="368">
      <c r="A368">
        <f>HYPERLINK("https://www.youtube.com/watch?v=ddAOQwxzq1o", "Video")</f>
        <v/>
      </c>
      <c r="B368" t="inlineStr">
        <is>
          <t>5:25</t>
        </is>
      </c>
      <c r="C368" t="inlineStr">
        <is>
          <t>forgotten all about you you had enough</t>
        </is>
      </c>
      <c r="D368">
        <f>HYPERLINK("https://www.youtube.com/watch?v=ddAOQwxzq1o&amp;t=325s", "Go to time")</f>
        <v/>
      </c>
    </row>
    <row r="369">
      <c r="A369">
        <f>HYPERLINK("https://www.youtube.com/watch?v=ZPQaQbj4G1c", "Video")</f>
        <v/>
      </c>
      <c r="B369" t="inlineStr">
        <is>
          <t>6:47</t>
        </is>
      </c>
      <c r="C369" t="inlineStr">
        <is>
          <t>actually going out to dinner with lisis</t>
        </is>
      </c>
      <c r="D369">
        <f>HYPERLINK("https://www.youtube.com/watch?v=ZPQaQbj4G1c&amp;t=407s", "Go to time")</f>
        <v/>
      </c>
    </row>
    <row r="370">
      <c r="A370">
        <f>HYPERLINK("https://www.youtube.com/watch?v=K4oLLAGqQ8k", "Video")</f>
        <v/>
      </c>
      <c r="B370" t="inlineStr">
        <is>
          <t>5:43</t>
        </is>
      </c>
      <c r="C370" t="inlineStr">
        <is>
          <t>forgotten all about you</t>
        </is>
      </c>
      <c r="D370">
        <f>HYPERLINK("https://www.youtube.com/watch?v=K4oLLAGqQ8k&amp;t=343s", "Go to time")</f>
        <v/>
      </c>
    </row>
    <row r="371">
      <c r="A371">
        <f>HYPERLINK("https://www.youtube.com/watch?v=SNwN7RTF6w8", "Video")</f>
        <v/>
      </c>
      <c r="B371" t="inlineStr">
        <is>
          <t>0:46</t>
        </is>
      </c>
      <c r="C371" t="inlineStr">
        <is>
          <t>it I'm going to ask him about baseball</t>
        </is>
      </c>
      <c r="D371">
        <f>HYPERLINK("https://www.youtube.com/watch?v=SNwN7RTF6w8&amp;t=46s", "Go to time")</f>
        <v/>
      </c>
    </row>
    <row r="372">
      <c r="A372">
        <f>HYPERLINK("https://www.youtube.com/watch?v=06Lz1GQPYOM", "Video")</f>
        <v/>
      </c>
      <c r="B372" t="inlineStr">
        <is>
          <t>12:18</t>
        </is>
      </c>
      <c r="C372" t="inlineStr">
        <is>
          <t>out and if all you're going to do is</t>
        </is>
      </c>
      <c r="D372">
        <f>HYPERLINK("https://www.youtube.com/watch?v=06Lz1GQPYOM&amp;t=738s", "Go to time")</f>
        <v/>
      </c>
    </row>
    <row r="373">
      <c r="A373">
        <f>HYPERLINK("https://www.youtube.com/watch?v=m7W3MvKOIjk", "Video")</f>
        <v/>
      </c>
      <c r="B373" t="inlineStr">
        <is>
          <t>6:20</t>
        </is>
      </c>
      <c r="C373" t="inlineStr">
        <is>
          <t>of the Fallout trust me before you got</t>
        </is>
      </c>
      <c r="D373">
        <f>HYPERLINK("https://www.youtube.com/watch?v=m7W3MvKOIjk&amp;t=380s", "Go to time")</f>
        <v/>
      </c>
    </row>
    <row r="374">
      <c r="A374">
        <f>HYPERLINK("https://www.youtube.com/watch?v=m7W3MvKOIjk", "Video")</f>
        <v/>
      </c>
      <c r="B374" t="inlineStr">
        <is>
          <t>7:15</t>
        </is>
      </c>
      <c r="C374" t="inlineStr">
        <is>
          <t>Gallow is going to take him out at the</t>
        </is>
      </c>
      <c r="D374">
        <f>HYPERLINK("https://www.youtube.com/watch?v=m7W3MvKOIjk&amp;t=435s", "Go to time")</f>
        <v/>
      </c>
    </row>
    <row r="375">
      <c r="A375">
        <f>HYPERLINK("https://www.youtube.com/watch?v=rxs2EcSmFBY", "Video")</f>
        <v/>
      </c>
      <c r="B375" t="inlineStr">
        <is>
          <t>1:59</t>
        </is>
      </c>
      <c r="C375" t="inlineStr">
        <is>
          <t>about this she's gonna go ballistic damn</t>
        </is>
      </c>
      <c r="D375">
        <f>HYPERLINK("https://www.youtube.com/watch?v=rxs2EcSmFBY&amp;t=119s", "Go to time")</f>
        <v/>
      </c>
    </row>
    <row r="376">
      <c r="A376">
        <f>HYPERLINK("https://www.youtube.com/watch?v=-dfvdKf-KR0", "Video")</f>
        <v/>
      </c>
      <c r="B376" t="inlineStr">
        <is>
          <t>34:11</t>
        </is>
      </c>
      <c r="C376" t="inlineStr">
        <is>
          <t>the ball staff out I'm sure you're going</t>
        </is>
      </c>
      <c r="D376">
        <f>HYPERLINK("https://www.youtube.com/watch?v=-dfvdKf-KR0&amp;t=2051s", "Go to time")</f>
        <v/>
      </c>
    </row>
    <row r="377">
      <c r="A377">
        <f>HYPERLINK("https://www.youtube.com/watch?v=Wl7W_8w8_5w", "Video")</f>
        <v/>
      </c>
      <c r="B377" t="inlineStr">
        <is>
          <t>3:26</t>
        </is>
      </c>
      <c r="C377" t="inlineStr">
        <is>
          <t>all about it but like i said i've got a</t>
        </is>
      </c>
      <c r="D377">
        <f>HYPERLINK("https://www.youtube.com/watch?v=Wl7W_8w8_5w&amp;t=206s", "Go to time")</f>
        <v/>
      </c>
    </row>
    <row r="378">
      <c r="A378">
        <f>HYPERLINK("https://www.youtube.com/watch?v=ExJ57ts4gnA", "Video")</f>
        <v/>
      </c>
      <c r="B378" t="inlineStr">
        <is>
          <t>4:46</t>
        </is>
      </c>
      <c r="C378" t="inlineStr">
        <is>
          <t>he called you out yeah he's good yeah</t>
        </is>
      </c>
      <c r="D378">
        <f>HYPERLINK("https://www.youtube.com/watch?v=ExJ57ts4gnA&amp;t=286s", "Go to time")</f>
        <v/>
      </c>
    </row>
    <row r="379">
      <c r="A379">
        <f>HYPERLINK("https://www.youtube.com/watch?v=NU4lzrsF5do", "Video")</f>
        <v/>
      </c>
      <c r="B379" t="inlineStr">
        <is>
          <t>22:23</t>
        </is>
      </c>
      <c r="C379" t="inlineStr">
        <is>
          <t>Harvey nothing to worry about all good</t>
        </is>
      </c>
      <c r="D379">
        <f>HYPERLINK("https://www.youtube.com/watch?v=NU4lzrsF5do&amp;t=1343s", "Go to time")</f>
        <v/>
      </c>
    </row>
    <row r="380">
      <c r="A380">
        <f>HYPERLINK("https://www.youtube.com/watch?v=VLi2JdFEKJY", "Video")</f>
        <v/>
      </c>
      <c r="B380" t="inlineStr">
        <is>
          <t>9:23</t>
        </is>
      </c>
      <c r="C380" t="inlineStr">
        <is>
          <t>actually going out to dinner with ls and</t>
        </is>
      </c>
      <c r="D380">
        <f>HYPERLINK("https://www.youtube.com/watch?v=VLi2JdFEKJY&amp;t=563s", "Go to time")</f>
        <v/>
      </c>
    </row>
    <row r="381">
      <c r="A381">
        <f>HYPERLINK("https://www.youtube.com/watch?v=JBpjsCTNAbY", "Video")</f>
        <v/>
      </c>
      <c r="B381" t="inlineStr">
        <is>
          <t>0:44</t>
        </is>
      </c>
      <c r="C381" t="inlineStr">
        <is>
          <t>attorney he has personally got me out of</t>
        </is>
      </c>
      <c r="D381">
        <f>HYPERLINK("https://www.youtube.com/watch?v=JBpjsCTNAbY&amp;t=44s", "Go to time")</f>
        <v/>
      </c>
    </row>
    <row r="382">
      <c r="A382">
        <f>HYPERLINK("https://www.youtube.com/watch?v=EZyOWkb5Q4s", "Video")</f>
        <v/>
      </c>
      <c r="B382" t="inlineStr">
        <is>
          <t>0:19</t>
        </is>
      </c>
      <c r="C382" t="inlineStr">
        <is>
          <t>We got out, they was throwin'
like little snowballs</t>
        </is>
      </c>
      <c r="D382">
        <f>HYPERLINK("https://www.youtube.com/watch?v=EZyOWkb5Q4s&amp;t=19s", "Go to time")</f>
        <v/>
      </c>
    </row>
    <row r="383">
      <c r="A383">
        <f>HYPERLINK("https://www.youtube.com/watch?v=PQj1mP43AZ4", "Video")</f>
        <v/>
      </c>
      <c r="B383" t="inlineStr">
        <is>
          <t>3:34</t>
        </is>
      </c>
      <c r="C383" t="inlineStr">
        <is>
          <t>Now you know it. All right, go out there,
attack it, attack it like you tell Cayenne on</t>
        </is>
      </c>
      <c r="D383">
        <f>HYPERLINK("https://www.youtube.com/watch?v=PQj1mP43AZ4&amp;t=214s", "Go to time")</f>
        <v/>
      </c>
    </row>
    <row r="384">
      <c r="A384">
        <f>HYPERLINK("https://www.youtube.com/watch?v=BGvWYKqiF6k", "Video")</f>
        <v/>
      </c>
      <c r="B384" t="inlineStr">
        <is>
          <t>0:04</t>
        </is>
      </c>
      <c r="C384" t="inlineStr">
        <is>
          <t>It's all about learning to let go.</t>
        </is>
      </c>
      <c r="D384">
        <f>HYPERLINK("https://www.youtube.com/watch?v=BGvWYKqiF6k&amp;t=4s", "Go to time")</f>
        <v/>
      </c>
    </row>
    <row r="385">
      <c r="A385">
        <f>HYPERLINK("https://www.youtube.com/watch?v=q4mOgqQqRos", "Video")</f>
        <v/>
      </c>
      <c r="B385" t="inlineStr">
        <is>
          <t>0:11</t>
        </is>
      </c>
      <c r="C385" t="inlineStr">
        <is>
          <t>Knuckles and come out told we'd all go</t>
        </is>
      </c>
      <c r="D385">
        <f>HYPERLINK("https://www.youtube.com/watch?v=q4mOgqQqRos&amp;t=11s", "Go to time")</f>
        <v/>
      </c>
    </row>
    <row r="386">
      <c r="A386">
        <f>HYPERLINK("https://www.youtube.com/watch?v=2_aHGh6sYOM", "Video")</f>
        <v/>
      </c>
      <c r="B386" t="inlineStr">
        <is>
          <t>3:02</t>
        </is>
      </c>
      <c r="C386" t="inlineStr">
        <is>
          <t>your ego is out of control oh really</t>
        </is>
      </c>
      <c r="D386">
        <f>HYPERLINK("https://www.youtube.com/watch?v=2_aHGh6sYOM&amp;t=182s", "Go to time")</f>
        <v/>
      </c>
    </row>
    <row r="387">
      <c r="A387">
        <f>HYPERLINK("https://www.youtube.com/watch?v=tXT2zxkobdc", "Video")</f>
        <v/>
      </c>
      <c r="B387" t="inlineStr">
        <is>
          <t>5:02</t>
        </is>
      </c>
      <c r="C387" t="inlineStr">
        <is>
          <t>Yes. All until Ric Knox
got taken out the low</t>
        </is>
      </c>
      <c r="D387">
        <f>HYPERLINK("https://www.youtube.com/watch?v=tXT2zxkobdc&amp;t=302s", "Go to time")</f>
        <v/>
      </c>
    </row>
    <row r="388">
      <c r="A388">
        <f>HYPERLINK("https://www.youtube.com/watch?v=Sz2wSUG0cTg", "Video")</f>
        <v/>
      </c>
      <c r="B388" t="inlineStr">
        <is>
          <t>1:23</t>
        </is>
      </c>
      <c r="C388" t="inlineStr">
        <is>
          <t>I've got us totally prepared
to ride out the storm.</t>
        </is>
      </c>
      <c r="D388">
        <f>HYPERLINK("https://www.youtube.com/watch?v=Sz2wSUG0cTg&amp;t=83s", "Go to time")</f>
        <v/>
      </c>
    </row>
    <row r="389">
      <c r="A389">
        <f>HYPERLINK("https://www.youtube.com/watch?v=OdOSLX48gns", "Video")</f>
        <v/>
      </c>
      <c r="B389" t="inlineStr">
        <is>
          <t>0:07</t>
        </is>
      </c>
      <c r="C389" t="inlineStr">
        <is>
          <t>one hundo on what's really good out here</t>
        </is>
      </c>
      <c r="D389">
        <f>HYPERLINK("https://www.youtube.com/watch?v=OdOSLX48gns&amp;t=7s", "Go to time")</f>
        <v/>
      </c>
    </row>
    <row r="390">
      <c r="A390">
        <f>HYPERLINK("https://www.youtube.com/watch?v=5DLLnsh-D3M", "Video")</f>
        <v/>
      </c>
      <c r="B390" t="inlineStr">
        <is>
          <t>2:21</t>
        </is>
      </c>
      <c r="C390" t="inlineStr">
        <is>
          <t>Okay, red ball, side out. Here we go.</t>
        </is>
      </c>
      <c r="D390">
        <f>HYPERLINK("https://www.youtube.com/watch?v=5DLLnsh-D3M&amp;t=141s", "Go to time")</f>
        <v/>
      </c>
    </row>
    <row r="391">
      <c r="A391">
        <f>HYPERLINK("https://www.youtube.com/watch?v=Vo1N791Sndc", "Video")</f>
        <v/>
      </c>
      <c r="B391" t="inlineStr">
        <is>
          <t>0:04</t>
        </is>
      </c>
      <c r="C391" t="inlineStr">
        <is>
          <t>thicker and this goes out to all the</t>
        </is>
      </c>
      <c r="D391">
        <f>HYPERLINK("https://www.youtube.com/watch?v=Vo1N791Sndc&amp;t=4s", "Go to time")</f>
        <v/>
      </c>
    </row>
    <row r="392">
      <c r="A392">
        <f>HYPERLINK("https://www.youtube.com/watch?v=3CJSEnbQ6So", "Video")</f>
        <v/>
      </c>
      <c r="B392" t="inlineStr">
        <is>
          <t>2:54</t>
        </is>
      </c>
      <c r="C392" t="inlineStr">
        <is>
          <t>You ain't got alligators
out here?
[exhales]</t>
        </is>
      </c>
      <c r="D392">
        <f>HYPERLINK("https://www.youtube.com/watch?v=3CJSEnbQ6So&amp;t=174s", "Go to time")</f>
        <v/>
      </c>
    </row>
    <row r="393">
      <c r="A393">
        <f>HYPERLINK("https://www.youtube.com/watch?v=vr2_Y9dNJTc", "Video")</f>
        <v/>
      </c>
      <c r="B393" t="inlineStr">
        <is>
          <t>2:09</t>
        </is>
      </c>
      <c r="C393" t="inlineStr">
        <is>
          <t>I'm going to wait out in the hall in case the dude comes out.</t>
        </is>
      </c>
      <c r="D393">
        <f>HYPERLINK("https://www.youtube.com/watch?v=vr2_Y9dNJTc&amp;t=129s", "Go to time")</f>
        <v/>
      </c>
    </row>
    <row r="394">
      <c r="A394">
        <f>HYPERLINK("https://www.youtube.com/watch?v=Vep4Q-BbIf0", "Video")</f>
        <v/>
      </c>
      <c r="B394" t="inlineStr">
        <is>
          <t>6:33</t>
        </is>
      </c>
      <c r="C394" t="inlineStr">
        <is>
          <t>I totally forgot why I came out here.</t>
        </is>
      </c>
      <c r="D394">
        <f>HYPERLINK("https://www.youtube.com/watch?v=Vep4Q-BbIf0&amp;t=393s", "Go to time")</f>
        <v/>
      </c>
    </row>
    <row r="395">
      <c r="A395">
        <f>HYPERLINK("https://www.youtube.com/watch?v=0toM-16KF0A", "Video")</f>
        <v/>
      </c>
      <c r="B395" t="inlineStr">
        <is>
          <t>7:47</t>
        </is>
      </c>
      <c r="C395" t="inlineStr">
        <is>
          <t>All right, now they're going outside.</t>
        </is>
      </c>
      <c r="D395">
        <f>HYPERLINK("https://www.youtube.com/watch?v=0toM-16KF0A&amp;t=467s", "Go to time")</f>
        <v/>
      </c>
    </row>
    <row r="396">
      <c r="A396">
        <f>HYPERLINK("https://www.youtube.com/watch?v=kVZX4NPxsUQ", "Video")</f>
        <v/>
      </c>
      <c r="B396" t="inlineStr">
        <is>
          <t>4:56</t>
        </is>
      </c>
      <c r="C396" t="inlineStr">
        <is>
          <t>I'll be rooting for you and cheering you on
to go out and all in and win that world</t>
        </is>
      </c>
      <c r="D396">
        <f>HYPERLINK("https://www.youtube.com/watch?v=kVZX4NPxsUQ&amp;t=296s", "Go to time")</f>
        <v/>
      </c>
    </row>
    <row r="397">
      <c r="A397">
        <f>HYPERLINK("https://www.youtube.com/watch?v=aD3p9iNGBPI", "Video")</f>
        <v/>
      </c>
      <c r="B397" t="inlineStr">
        <is>
          <t>0:09</t>
        </is>
      </c>
      <c r="C397" t="inlineStr">
        <is>
          <t>out where I thought y'all was going to a</t>
        </is>
      </c>
      <c r="D397">
        <f>HYPERLINK("https://www.youtube.com/watch?v=aD3p9iNGBPI&amp;t=9s", "Go to time")</f>
        <v/>
      </c>
    </row>
    <row r="398">
      <c r="A398">
        <f>HYPERLINK("https://www.youtube.com/watch?v=uBstq-_zaYk", "Video")</f>
        <v/>
      </c>
      <c r="B398" t="inlineStr">
        <is>
          <t>1:17</t>
        </is>
      </c>
      <c r="C398" t="inlineStr">
        <is>
          <t>I'm gonna call him up
and I'm going to ask him out.</t>
        </is>
      </c>
      <c r="D398">
        <f>HYPERLINK("https://www.youtube.com/watch?v=uBstq-_zaYk&amp;t=77s", "Go to time")</f>
        <v/>
      </c>
    </row>
    <row r="399">
      <c r="A399">
        <f>HYPERLINK("https://www.youtube.com/watch?v=oEB9PmTOWzg", "Video")</f>
        <v/>
      </c>
      <c r="B399" t="inlineStr">
        <is>
          <t>0:21</t>
        </is>
      </c>
      <c r="C399" t="inlineStr">
        <is>
          <t>the head he got a near fall out of it</t>
        </is>
      </c>
      <c r="D399">
        <f>HYPERLINK("https://www.youtube.com/watch?v=oEB9PmTOWzg&amp;t=21s", "Go to time")</f>
        <v/>
      </c>
    </row>
    <row r="400">
      <c r="A400">
        <f>HYPERLINK("https://www.youtube.com/watch?v=nYzTbmDpLNg", "Video")</f>
        <v/>
      </c>
      <c r="B400" t="inlineStr">
        <is>
          <t>1:55</t>
        </is>
      </c>
      <c r="C400" t="inlineStr">
        <is>
          <t>Now, if you're gonna get
all sensitive about it.</t>
        </is>
      </c>
      <c r="D400">
        <f>HYPERLINK("https://www.youtube.com/watch?v=nYzTbmDpLNg&amp;t=115s", "Go to time")</f>
        <v/>
      </c>
    </row>
    <row r="401">
      <c r="A401">
        <f>HYPERLINK("https://www.youtube.com/watch?v=6PaVLbIjt2k", "Video")</f>
        <v/>
      </c>
      <c r="B401" t="inlineStr">
        <is>
          <t>8:08</t>
        </is>
      </c>
      <c r="C401" t="inlineStr">
        <is>
          <t>All I care about and all I'm focused on I'm
going for is that AEW World Championship.</t>
        </is>
      </c>
      <c r="D401">
        <f>HYPERLINK("https://www.youtube.com/watch?v=6PaVLbIjt2k&amp;t=488s", "Go to time")</f>
        <v/>
      </c>
    </row>
    <row r="402">
      <c r="A402">
        <f>HYPERLINK("https://www.youtube.com/watch?v=ZQtxsb1s9IQ", "Video")</f>
        <v/>
      </c>
      <c r="B402" t="inlineStr">
        <is>
          <t>3:16</t>
        </is>
      </c>
      <c r="C402" t="inlineStr">
        <is>
          <t>Good right now. Make no mistake about it, if you are involved in any way, shape or form with All</t>
        </is>
      </c>
      <c r="D402">
        <f>HYPERLINK("https://www.youtube.com/watch?v=ZQtxsb1s9IQ&amp;t=196s", "Go to time")</f>
        <v/>
      </c>
    </row>
    <row r="403">
      <c r="A403">
        <f>HYPERLINK("https://www.youtube.com/watch?v=ZQtxsb1s9IQ", "Video")</f>
        <v/>
      </c>
      <c r="B403" t="inlineStr">
        <is>
          <t>5:58</t>
        </is>
      </c>
      <c r="C403" t="inlineStr">
        <is>
          <t>It's all good. Let's get out of here.</t>
        </is>
      </c>
      <c r="D403">
        <f>HYPERLINK("https://www.youtube.com/watch?v=ZQtxsb1s9IQ&amp;t=358s", "Go to time")</f>
        <v/>
      </c>
    </row>
    <row r="404">
      <c r="A404">
        <f>HYPERLINK("https://www.youtube.com/watch?v=zBXwfmUpHOA", "Video")</f>
        <v/>
      </c>
      <c r="B404" t="inlineStr">
        <is>
          <t>0:54</t>
        </is>
      </c>
      <c r="C404" t="inlineStr">
        <is>
          <t>all go out together you know she'll see</t>
        </is>
      </c>
      <c r="D404">
        <f>HYPERLINK("https://www.youtube.com/watch?v=zBXwfmUpHOA&amp;t=54s", "Go to time")</f>
        <v/>
      </c>
    </row>
    <row r="405">
      <c r="A405">
        <f>HYPERLINK("https://www.youtube.com/watch?v=QPem0bp6Ttw", "Video")</f>
        <v/>
      </c>
      <c r="B405" t="inlineStr">
        <is>
          <t>0:22</t>
        </is>
      </c>
      <c r="C405" t="inlineStr">
        <is>
          <t>you got your natural out and that's all</t>
        </is>
      </c>
      <c r="D405">
        <f>HYPERLINK("https://www.youtube.com/watch?v=QPem0bp6Ttw&amp;t=22s", "Go to time")</f>
        <v/>
      </c>
    </row>
    <row r="406">
      <c r="A406">
        <f>HYPERLINK("https://www.youtube.com/watch?v=dBrfMa1nFtU", "Video")</f>
        <v/>
      </c>
      <c r="B406" t="inlineStr">
        <is>
          <t>4:00</t>
        </is>
      </c>
      <c r="C406" t="inlineStr">
        <is>
          <t>All right? You want to go inside 
and talk about this like two adults?</t>
        </is>
      </c>
      <c r="D406">
        <f>HYPERLINK("https://www.youtube.com/watch?v=dBrfMa1nFtU&amp;t=240s", "Go to time")</f>
        <v/>
      </c>
    </row>
    <row r="407">
      <c r="A407">
        <f>HYPERLINK("https://www.youtube.com/watch?v=Z3S4Rp8t1jA", "Video")</f>
        <v/>
      </c>
      <c r="B407" t="inlineStr">
        <is>
          <t>1:42</t>
        </is>
      </c>
      <c r="C407" t="inlineStr">
        <is>
          <t>dentists and it got blown all out of</t>
        </is>
      </c>
      <c r="D407">
        <f>HYPERLINK("https://www.youtube.com/watch?v=Z3S4Rp8t1jA&amp;t=102s", "Go to time")</f>
        <v/>
      </c>
    </row>
    <row r="408">
      <c r="A408">
        <f>HYPERLINK("https://www.youtube.com/watch?v=CobeQgu4boM", "Video")</f>
        <v/>
      </c>
      <c r="B408" t="inlineStr">
        <is>
          <t>2:02</t>
        </is>
      </c>
      <c r="C408" t="inlineStr">
        <is>
          <t>Julia Hart has finally got back into the ring after a battle on the outside with Jamie Hayter.</t>
        </is>
      </c>
      <c r="D408">
        <f>HYPERLINK("https://www.youtube.com/watch?v=CobeQgu4boM&amp;t=122s", "Go to time")</f>
        <v/>
      </c>
    </row>
    <row r="409">
      <c r="A409">
        <f>HYPERLINK("https://www.youtube.com/watch?v=QUVW8B-VZTM", "Video")</f>
        <v/>
      </c>
      <c r="B409" t="inlineStr">
        <is>
          <t>0:10</t>
        </is>
      </c>
      <c r="C409" t="inlineStr">
        <is>
          <t>thicker and this goes out to all the</t>
        </is>
      </c>
      <c r="D409">
        <f>HYPERLINK("https://www.youtube.com/watch?v=QUVW8B-VZTM&amp;t=10s", "Go to time")</f>
        <v/>
      </c>
    </row>
    <row r="410">
      <c r="A410">
        <f>HYPERLINK("https://www.youtube.com/watch?v=IhSTpk71D04", "Video")</f>
        <v/>
      </c>
      <c r="B410" t="inlineStr">
        <is>
          <t>2:33</t>
        </is>
      </c>
      <c r="C410" t="inlineStr">
        <is>
          <t>- If they're really
God's gift to "Wipeout,"</t>
        </is>
      </c>
      <c r="D410">
        <f>HYPERLINK("https://www.youtube.com/watch?v=IhSTpk71D04&amp;t=153s", "Go to time")</f>
        <v/>
      </c>
    </row>
    <row r="411">
      <c r="A411">
        <f>HYPERLINK("https://www.youtube.com/watch?v=HDVdrKyEbCU", "Video")</f>
        <v/>
      </c>
      <c r="B411" t="inlineStr">
        <is>
          <t>0:41</t>
        </is>
      </c>
      <c r="C411" t="inlineStr">
        <is>
          <t>Now that the big show is all planned, 
maybe it's a good time to talk about the future.</t>
        </is>
      </c>
      <c r="D411">
        <f>HYPERLINK("https://www.youtube.com/watch?v=HDVdrKyEbCU&amp;t=41s", "Go to time")</f>
        <v/>
      </c>
    </row>
    <row r="412">
      <c r="A412">
        <f>HYPERLINK("https://www.youtube.com/watch?v=Z4rqA0H42YU", "Video")</f>
        <v/>
      </c>
      <c r="B412" t="inlineStr">
        <is>
          <t>0:06</t>
        </is>
      </c>
      <c r="C412" t="inlineStr">
        <is>
          <t>All you've got to do is go out there and build a team.</t>
        </is>
      </c>
      <c r="D412">
        <f>HYPERLINK("https://www.youtube.com/watch?v=Z4rqA0H42YU&amp;t=6s", "Go to time")</f>
        <v/>
      </c>
    </row>
    <row r="413">
      <c r="A413">
        <f>HYPERLINK("https://www.youtube.com/watch?v=r3tWCH--2mU", "Video")</f>
        <v/>
      </c>
      <c r="B413" t="inlineStr">
        <is>
          <t>0:02</t>
        </is>
      </c>
      <c r="C413" t="inlineStr">
        <is>
          <t>Now, in order to answer all of your questions about my grand design, we're going to take a</t>
        </is>
      </c>
      <c r="D413">
        <f>HYPERLINK("https://www.youtube.com/watch?v=r3tWCH--2mU&amp;t=2s", "Go to time")</f>
        <v/>
      </c>
    </row>
    <row r="414">
      <c r="A414">
        <f>HYPERLINK("https://www.youtube.com/watch?v=_ugEN0tp37Q", "Video")</f>
        <v/>
      </c>
      <c r="B414" t="inlineStr">
        <is>
          <t>0:45</t>
        </is>
      </c>
      <c r="C414" t="inlineStr">
        <is>
          <t>you want to get the jam out all you got</t>
        </is>
      </c>
      <c r="D414">
        <f>HYPERLINK("https://www.youtube.com/watch?v=_ugEN0tp37Q&amp;t=45s", "Go to time")</f>
        <v/>
      </c>
    </row>
    <row r="415">
      <c r="A415">
        <f>HYPERLINK("https://www.youtube.com/watch?v=PiTlmROF56I", "Video")</f>
        <v/>
      </c>
      <c r="B415" t="inlineStr">
        <is>
          <t>0:51</t>
        </is>
      </c>
      <c r="C415" t="inlineStr">
        <is>
          <t>because the ball is going down
as you're pulling out.</t>
        </is>
      </c>
      <c r="D415">
        <f>HYPERLINK("https://www.youtube.com/watch?v=PiTlmROF56I&amp;t=51s", "Go to time")</f>
        <v/>
      </c>
    </row>
    <row r="416">
      <c r="A416">
        <f>HYPERLINK("https://www.youtube.com/watch?v=59cYAAzYgY4", "Video")</f>
        <v/>
      </c>
      <c r="B416" t="inlineStr">
        <is>
          <t>3:03</t>
        </is>
      </c>
      <c r="C416" t="inlineStr">
        <is>
          <t>You really got to give a lot of credit to
Strickland kicking out of that.</t>
        </is>
      </c>
      <c r="D416">
        <f>HYPERLINK("https://www.youtube.com/watch?v=59cYAAzYgY4&amp;t=183s", "Go to time")</f>
        <v/>
      </c>
    </row>
    <row r="417">
      <c r="A417">
        <f>HYPERLINK("https://www.youtube.com/watch?v=UtdotNbmjxU", "Video")</f>
        <v/>
      </c>
      <c r="B417" t="inlineStr">
        <is>
          <t>2:22</t>
        </is>
      </c>
      <c r="C417" t="inlineStr">
        <is>
          <t>Okay, now you eat up and then we're all gonna go out back and play some thanksgiving touch football, excuse me</t>
        </is>
      </c>
      <c r="D417">
        <f>HYPERLINK("https://www.youtube.com/watch?v=UtdotNbmjxU&amp;t=142s", "Go to time")</f>
        <v/>
      </c>
    </row>
    <row r="418">
      <c r="A418">
        <f>HYPERLINK("https://www.youtube.com/watch?v=YTVxwEPFRlw", "Video")</f>
        <v/>
      </c>
      <c r="B418" t="inlineStr">
        <is>
          <t>0:23</t>
        </is>
      </c>
      <c r="C418" t="inlineStr">
        <is>
          <t>do well all of us going out together is</t>
        </is>
      </c>
      <c r="D418">
        <f>HYPERLINK("https://www.youtube.com/watch?v=YTVxwEPFRlw&amp;t=23s", "Go to time")</f>
        <v/>
      </c>
    </row>
    <row r="419">
      <c r="A419">
        <f>HYPERLINK("https://www.youtube.com/watch?v=B-BHkV_FVA4", "Video")</f>
        <v/>
      </c>
      <c r="B419" t="inlineStr">
        <is>
          <t>1:49</t>
        </is>
      </c>
      <c r="C419" t="inlineStr">
        <is>
          <t>Gonna peruse smokers
outside the bowling alley.</t>
        </is>
      </c>
      <c r="D419">
        <f>HYPERLINK("https://www.youtube.com/watch?v=B-BHkV_FVA4&amp;t=109s", "Go to time")</f>
        <v/>
      </c>
    </row>
    <row r="420">
      <c r="A420">
        <f>HYPERLINK("https://www.youtube.com/watch?v=0vyGmZ0K1ns", "Video")</f>
        <v/>
      </c>
      <c r="B420" t="inlineStr">
        <is>
          <t>0:27</t>
        </is>
      </c>
      <c r="C420" t="inlineStr">
        <is>
          <t>All right, Joey, we've sent in a list of fake
names that you're gonna have to call out one by one. Don't look ahead now.</t>
        </is>
      </c>
      <c r="D420">
        <f>HYPERLINK("https://www.youtube.com/watch?v=0vyGmZ0K1ns&amp;t=27s", "Go to time")</f>
        <v/>
      </c>
    </row>
    <row r="421">
      <c r="A421">
        <f>HYPERLINK("https://www.youtube.com/watch?v=RiJ8SJQpE44", "Video")</f>
        <v/>
      </c>
      <c r="B421" t="inlineStr">
        <is>
          <t>4:37</t>
        </is>
      </c>
      <c r="C421" t="inlineStr">
        <is>
          <t>You wanted to go over there. You wanted to learn 
more about being able to actually execute that</t>
        </is>
      </c>
      <c r="D421">
        <f>HYPERLINK("https://www.youtube.com/watch?v=RiJ8SJQpE44&amp;t=277s", "Go to time")</f>
        <v/>
      </c>
    </row>
    <row r="422">
      <c r="A422">
        <f>HYPERLINK("https://www.youtube.com/watch?v=RiJ8SJQpE44", "Video")</f>
        <v/>
      </c>
      <c r="B422" t="inlineStr">
        <is>
          <t>12:40</t>
        </is>
      </c>
      <c r="C422" t="inlineStr">
        <is>
          <t>You can, you know, have dreams and believe it. But 
to actually go out there and chase it,</t>
        </is>
      </c>
      <c r="D422">
        <f>HYPERLINK("https://www.youtube.com/watch?v=RiJ8SJQpE44&amp;t=760s", "Go to time")</f>
        <v/>
      </c>
    </row>
    <row r="423">
      <c r="A423">
        <f>HYPERLINK("https://www.youtube.com/watch?v=WLw0tr-EYLo", "Video")</f>
        <v/>
      </c>
      <c r="B423" t="inlineStr">
        <is>
          <t>9:29</t>
        </is>
      </c>
      <c r="C423" t="inlineStr">
        <is>
          <t>at All Out, Danny. I am
going to send you</t>
        </is>
      </c>
      <c r="D423">
        <f>HYPERLINK("https://www.youtube.com/watch?v=WLw0tr-EYLo&amp;t=569s", "Go to time")</f>
        <v/>
      </c>
    </row>
    <row r="424">
      <c r="A424">
        <f>HYPERLINK("https://www.youtube.com/watch?v=HUgmA_wF4UU", "Video")</f>
        <v/>
      </c>
      <c r="B424" t="inlineStr">
        <is>
          <t>1:29</t>
        </is>
      </c>
      <c r="C424" t="inlineStr">
        <is>
          <t>You're not going to actually send these out, are you?</t>
        </is>
      </c>
      <c r="D424">
        <f>HYPERLINK("https://www.youtube.com/watch?v=HUgmA_wF4UU&amp;t=89s", "Go to time")</f>
        <v/>
      </c>
    </row>
    <row r="425">
      <c r="A425">
        <f>HYPERLINK("https://www.youtube.com/watch?v=7MIpiumaynI", "Video")</f>
        <v/>
      </c>
      <c r="B425" t="inlineStr">
        <is>
          <t>1:49</t>
        </is>
      </c>
      <c r="C425" t="inlineStr">
        <is>
          <t>Got three points. All the same whether it's a count out a pinfall or submission.</t>
        </is>
      </c>
      <c r="D425">
        <f>HYPERLINK("https://www.youtube.com/watch?v=7MIpiumaynI&amp;t=109s", "Go to time")</f>
        <v/>
      </c>
    </row>
    <row r="426">
      <c r="A426">
        <f>HYPERLINK("https://www.youtube.com/watch?v=skprvknQE8o", "Video")</f>
        <v/>
      </c>
      <c r="B426" t="inlineStr">
        <is>
          <t>6:10</t>
        </is>
      </c>
      <c r="C426" t="inlineStr">
        <is>
          <t>go out and like really change things and</t>
        </is>
      </c>
      <c r="D426">
        <f>HYPERLINK("https://www.youtube.com/watch?v=skprvknQE8o&amp;t=370s", "Go to time")</f>
        <v/>
      </c>
    </row>
    <row r="427">
      <c r="A427">
        <f>HYPERLINK("https://www.youtube.com/watch?v=Wl1kjzh4ZBA", "Video")</f>
        <v/>
      </c>
      <c r="B427" t="inlineStr">
        <is>
          <t>1:11</t>
        </is>
      </c>
      <c r="C427" t="inlineStr">
        <is>
          <t>We are gonna have to rip out all
that plumbing.</t>
        </is>
      </c>
      <c r="D427">
        <f>HYPERLINK("https://www.youtube.com/watch?v=Wl1kjzh4ZBA&amp;t=71s", "Go to time")</f>
        <v/>
      </c>
    </row>
    <row r="428">
      <c r="A428">
        <f>HYPERLINK("https://www.youtube.com/watch?v=UFW6N6LyGrM", "Video")</f>
        <v/>
      </c>
      <c r="B428" t="inlineStr">
        <is>
          <t>6:20</t>
        </is>
      </c>
      <c r="C428" t="inlineStr">
        <is>
          <t>Oh my gosh. Usually I want to go out to the ring
with you guys sometimes after he's.</t>
        </is>
      </c>
      <c r="D428">
        <f>HYPERLINK("https://www.youtube.com/watch?v=UFW6N6LyGrM&amp;t=380s", "Go to time")</f>
        <v/>
      </c>
    </row>
    <row r="429">
      <c r="A429">
        <f>HYPERLINK("https://www.youtube.com/watch?v=DhtFm1wNfvU", "Video")</f>
        <v/>
      </c>
      <c r="B429" t="inlineStr">
        <is>
          <t>1:35</t>
        </is>
      </c>
      <c r="C429" t="inlineStr">
        <is>
          <t>out to us all right I've got a landline</t>
        </is>
      </c>
      <c r="D429">
        <f>HYPERLINK("https://www.youtube.com/watch?v=DhtFm1wNfvU&amp;t=95s", "Go to time")</f>
        <v/>
      </c>
    </row>
    <row r="430">
      <c r="A430">
        <f>HYPERLINK("https://www.youtube.com/watch?v=lfUpcRxXUh8", "Video")</f>
        <v/>
      </c>
      <c r="B430" t="inlineStr">
        <is>
          <t>1:47</t>
        </is>
      </c>
      <c r="C430" t="inlineStr">
        <is>
          <t>I'm feeling really
good about it.</t>
        </is>
      </c>
      <c r="D430">
        <f>HYPERLINK("https://www.youtube.com/watch?v=lfUpcRxXUh8&amp;t=107s", "Go to time")</f>
        <v/>
      </c>
    </row>
    <row r="431">
      <c r="A431">
        <f>HYPERLINK("https://www.youtube.com/watch?v=ilnl_B11vZ8", "Video")</f>
        <v/>
      </c>
      <c r="B431" t="inlineStr">
        <is>
          <t>2:46</t>
        </is>
      </c>
      <c r="C431" t="inlineStr">
        <is>
          <t>All right. Okay. In about an hour, 
a train goes through town that will get us close to Pebble Beach.</t>
        </is>
      </c>
      <c r="D431">
        <f>HYPERLINK("https://www.youtube.com/watch?v=ilnl_B11vZ8&amp;t=166s", "Go to time")</f>
        <v/>
      </c>
    </row>
    <row r="432">
      <c r="A432">
        <f>HYPERLINK("https://www.youtube.com/watch?v=Bg4JXXVB4uU", "Video")</f>
        <v/>
      </c>
      <c r="B432" t="inlineStr">
        <is>
          <t>0:10</t>
        </is>
      </c>
      <c r="C432" t="inlineStr">
        <is>
          <t>Valley oh uh so anyway we go out on one</t>
        </is>
      </c>
      <c r="D432">
        <f>HYPERLINK("https://www.youtube.com/watch?v=Bg4JXXVB4uU&amp;t=10s", "Go to time")</f>
        <v/>
      </c>
    </row>
    <row r="433">
      <c r="A433">
        <f>HYPERLINK("https://www.youtube.com/watch?v=aDq7A6Am3t8", "Video")</f>
        <v/>
      </c>
      <c r="B433" t="inlineStr">
        <is>
          <t>1:29</t>
        </is>
      </c>
      <c r="C433" t="inlineStr">
        <is>
          <t>First of all, he's never going to tell her
how he feels about her.</t>
        </is>
      </c>
      <c r="D433">
        <f>HYPERLINK("https://www.youtube.com/watch?v=aDq7A6Am3t8&amp;t=89s", "Go to time")</f>
        <v/>
      </c>
    </row>
    <row r="434">
      <c r="A434">
        <f>HYPERLINK("https://www.youtube.com/watch?v=Z_E2DXiPqy8", "Video")</f>
        <v/>
      </c>
      <c r="B434" t="inlineStr">
        <is>
          <t>0:20</t>
        </is>
      </c>
      <c r="C434" t="inlineStr">
        <is>
          <t>How do you think I got out of eating all those
salads?</t>
        </is>
      </c>
      <c r="D434">
        <f>HYPERLINK("https://www.youtube.com/watch?v=Z_E2DXiPqy8&amp;t=20s", "Go to time")</f>
        <v/>
      </c>
    </row>
    <row r="435">
      <c r="A435">
        <f>HYPERLINK("https://www.youtube.com/watch?v=Z_E2DXiPqy8", "Video")</f>
        <v/>
      </c>
      <c r="B435" t="inlineStr">
        <is>
          <t>2:08</t>
        </is>
      </c>
      <c r="C435" t="inlineStr">
        <is>
          <t>Okay, okay, I got a bottle of fake blood out of
the Halloween supplies.</t>
        </is>
      </c>
      <c r="D435">
        <f>HYPERLINK("https://www.youtube.com/watch?v=Z_E2DXiPqy8&amp;t=128s", "Go to time")</f>
        <v/>
      </c>
    </row>
    <row r="436">
      <c r="A436">
        <f>HYPERLINK("https://www.youtube.com/watch?v=HEpMNugk58I", "Video")</f>
        <v/>
      </c>
      <c r="B436" t="inlineStr">
        <is>
          <t>0:16</t>
        </is>
      </c>
      <c r="C436" t="inlineStr">
        <is>
          <t>And then we got to rally everybody else in
the room to walk out with you.</t>
        </is>
      </c>
      <c r="D436">
        <f>HYPERLINK("https://www.youtube.com/watch?v=HEpMNugk58I&amp;t=16s", "Go to time")</f>
        <v/>
      </c>
    </row>
    <row r="437">
      <c r="A437">
        <f>HYPERLINK("https://www.youtube.com/watch?v=HEpMNugk58I", "Video")</f>
        <v/>
      </c>
      <c r="B437" t="inlineStr">
        <is>
          <t>3:54</t>
        </is>
      </c>
      <c r="C437" t="inlineStr">
        <is>
          <t>[Q] Go ahead, Sally boy. Fill your mouth with
that soup.</t>
        </is>
      </c>
      <c r="D437">
        <f>HYPERLINK("https://www.youtube.com/watch?v=HEpMNugk58I&amp;t=234s", "Go to time")</f>
        <v/>
      </c>
    </row>
    <row r="438">
      <c r="A438">
        <f>HYPERLINK("https://www.youtube.com/watch?v=UACM199oZj4", "Video")</f>
        <v/>
      </c>
      <c r="B438" t="inlineStr">
        <is>
          <t>1:22</t>
        </is>
      </c>
      <c r="C438" t="inlineStr">
        <is>
          <t>Two incredible athletes just going all out.</t>
        </is>
      </c>
      <c r="D438">
        <f>HYPERLINK("https://www.youtube.com/watch?v=UACM199oZj4&amp;t=82s", "Go to time")</f>
        <v/>
      </c>
    </row>
    <row r="439">
      <c r="A439">
        <f>HYPERLINK("https://www.youtube.com/watch?v=9BGy_E06BRw", "Video")</f>
        <v/>
      </c>
      <c r="B439" t="inlineStr">
        <is>
          <t>6:49</t>
        </is>
      </c>
      <c r="C439" t="inlineStr">
        <is>
          <t>my God D Callis Has Come Out Security is</t>
        </is>
      </c>
      <c r="D439">
        <f>HYPERLINK("https://www.youtube.com/watch?v=9BGy_E06BRw&amp;t=409s", "Go to time")</f>
        <v/>
      </c>
    </row>
    <row r="440">
      <c r="A440">
        <f>HYPERLINK("https://www.youtube.com/watch?v=9BGy_E06BRw", "Video")</f>
        <v/>
      </c>
      <c r="B440" t="inlineStr">
        <is>
          <t>8:16</t>
        </is>
      </c>
      <c r="C440" t="inlineStr">
        <is>
          <t>really got worn out by UDA but captured</t>
        </is>
      </c>
      <c r="D440">
        <f>HYPERLINK("https://www.youtube.com/watch?v=9BGy_E06BRw&amp;t=496s", "Go to time")</f>
        <v/>
      </c>
    </row>
    <row r="441">
      <c r="A441">
        <f>HYPERLINK("https://www.youtube.com/watch?v=OgVnE7HOvBs", "Video")</f>
        <v/>
      </c>
      <c r="B441" t="inlineStr">
        <is>
          <t>0:07</t>
        </is>
      </c>
      <c r="C441" t="inlineStr">
        <is>
          <t>hundo on what's really good out here</t>
        </is>
      </c>
      <c r="D441">
        <f>HYPERLINK("https://www.youtube.com/watch?v=OgVnE7HOvBs&amp;t=7s", "Go to time")</f>
        <v/>
      </c>
    </row>
    <row r="442">
      <c r="A442">
        <f>HYPERLINK("https://www.youtube.com/watch?v=Ro8Yd5uXwhs", "Video")</f>
        <v/>
      </c>
      <c r="B442" t="inlineStr">
        <is>
          <t>1:54</t>
        </is>
      </c>
      <c r="C442" t="inlineStr">
        <is>
          <t>it and when they finally got it open millions and 
millions and millions of bugs came pouring out and</t>
        </is>
      </c>
      <c r="D442">
        <f>HYPERLINK("https://www.youtube.com/watch?v=Ro8Yd5uXwhs&amp;t=114s", "Go to time")</f>
        <v/>
      </c>
    </row>
    <row r="443">
      <c r="A443">
        <f>HYPERLINK("https://www.youtube.com/watch?v=wOfyx_2Pt-A", "Video")</f>
        <v/>
      </c>
      <c r="B443" t="inlineStr">
        <is>
          <t>1:19</t>
        </is>
      </c>
      <c r="C443" t="inlineStr">
        <is>
          <t>Be a boy, go outside, kick
a ball, steal something.</t>
        </is>
      </c>
      <c r="D443">
        <f>HYPERLINK("https://www.youtube.com/watch?v=wOfyx_2Pt-A&amp;t=79s", "Go to time")</f>
        <v/>
      </c>
    </row>
    <row r="444">
      <c r="A444">
        <f>HYPERLINK("https://www.youtube.com/watch?v=S4hn9_dp5l8", "Video")</f>
        <v/>
      </c>
      <c r="B444" t="inlineStr">
        <is>
          <t>0:03</t>
        </is>
      </c>
      <c r="C444" t="inlineStr">
        <is>
          <t>all right rod we're going to bring out a</t>
        </is>
      </c>
      <c r="D444">
        <f>HYPERLINK("https://www.youtube.com/watch?v=S4hn9_dp5l8&amp;t=3s", "Go to time")</f>
        <v/>
      </c>
    </row>
    <row r="445">
      <c r="A445">
        <f>HYPERLINK("https://www.youtube.com/watch?v=h_G_A1Yv3x0", "Video")</f>
        <v/>
      </c>
      <c r="B445" t="inlineStr">
        <is>
          <t>1:14</t>
        </is>
      </c>
      <c r="C445" t="inlineStr">
        <is>
          <t>Malloy and I am happy about that good</t>
        </is>
      </c>
      <c r="D445">
        <f>HYPERLINK("https://www.youtube.com/watch?v=h_G_A1Yv3x0&amp;t=74s", "Go to time")</f>
        <v/>
      </c>
    </row>
    <row r="446">
      <c r="A446">
        <f>HYPERLINK("https://www.youtube.com/watch?v=p_V7pDsiqWc", "Video")</f>
        <v/>
      </c>
      <c r="B446" t="inlineStr">
        <is>
          <t>2:02</t>
        </is>
      </c>
      <c r="C446" t="inlineStr">
        <is>
          <t>Okay. All of this is going in the audiobook, pal,
so you better watch out.</t>
        </is>
      </c>
      <c r="D446">
        <f>HYPERLINK("https://www.youtube.com/watch?v=p_V7pDsiqWc&amp;t=122s", "Go to time")</f>
        <v/>
      </c>
    </row>
    <row r="447">
      <c r="A447">
        <f>HYPERLINK("https://www.youtube.com/watch?v=pa_g7IRmZmU", "Video")</f>
        <v/>
      </c>
      <c r="B447" t="inlineStr">
        <is>
          <t>7:18</t>
        </is>
      </c>
      <c r="C447" t="inlineStr">
        <is>
          <t>[Renee] All right. How many brows are you going to
give this out of?</t>
        </is>
      </c>
      <c r="D447">
        <f>HYPERLINK("https://www.youtube.com/watch?v=pa_g7IRmZmU&amp;t=438s", "Go to time")</f>
        <v/>
      </c>
    </row>
    <row r="448">
      <c r="A448">
        <f>HYPERLINK("https://www.youtube.com/watch?v=pa_g7IRmZmU", "Video")</f>
        <v/>
      </c>
      <c r="B448" t="inlineStr">
        <is>
          <t>19:58</t>
        </is>
      </c>
      <c r="C448" t="inlineStr">
        <is>
          <t>[Renee] These guys are cooking.
[Eddie] All right, well, I don't know about you, but I can go.</t>
        </is>
      </c>
      <c r="D448">
        <f>HYPERLINK("https://www.youtube.com/watch?v=pa_g7IRmZmU&amp;t=1198s", "Go to time")</f>
        <v/>
      </c>
    </row>
    <row r="449">
      <c r="A449">
        <f>HYPERLINK("https://www.youtube.com/watch?v=uO9WmuYQtUg", "Video")</f>
        <v/>
      </c>
      <c r="B449" t="inlineStr">
        <is>
          <t>1:45</t>
        </is>
      </c>
      <c r="C449" t="inlineStr">
        <is>
          <t>oh my god that's all i think about just</t>
        </is>
      </c>
      <c r="D449">
        <f>HYPERLINK("https://www.youtube.com/watch?v=uO9WmuYQtUg&amp;t=105s", "Go to time")</f>
        <v/>
      </c>
    </row>
    <row r="450">
      <c r="A450">
        <f>HYPERLINK("https://www.youtube.com/watch?v=CHSJE5nCCnE", "Video")</f>
        <v/>
      </c>
      <c r="B450" t="inlineStr">
        <is>
          <t>1:41</t>
        </is>
      </c>
      <c r="C450" t="inlineStr">
        <is>
          <t>Well, when I was curious about myself, 
Hayley got me a book all about my body and me.</t>
        </is>
      </c>
      <c r="D450">
        <f>HYPERLINK("https://www.youtube.com/watch?v=CHSJE5nCCnE&amp;t=101s", "Go to time")</f>
        <v/>
      </c>
    </row>
    <row r="451">
      <c r="A451">
        <f>HYPERLINK("https://www.youtube.com/watch?v=TPgVPFicZqc", "Video")</f>
        <v/>
      </c>
      <c r="B451" t="inlineStr">
        <is>
          <t>1:22</t>
        </is>
      </c>
      <c r="C451" t="inlineStr">
        <is>
          <t>Y'all got to talk
about the timing.</t>
        </is>
      </c>
      <c r="D451">
        <f>HYPERLINK("https://www.youtube.com/watch?v=TPgVPFicZqc&amp;t=82s", "Go to time")</f>
        <v/>
      </c>
    </row>
    <row r="452">
      <c r="A452">
        <f>HYPERLINK("https://www.youtube.com/watch?v=CIr_558Zb44", "Video")</f>
        <v/>
      </c>
      <c r="B452" t="inlineStr">
        <is>
          <t>0:25</t>
        </is>
      </c>
      <c r="C452" t="inlineStr">
        <is>
          <t>all out on the line we got to lay it all</t>
        </is>
      </c>
      <c r="D452">
        <f>HYPERLINK("https://www.youtube.com/watch?v=CIr_558Zb44&amp;t=25s", "Go to time")</f>
        <v/>
      </c>
    </row>
    <row r="453">
      <c r="A453">
        <f>HYPERLINK("https://www.youtube.com/watch?v=AyTrJzFcLYE", "Video")</f>
        <v/>
      </c>
      <c r="B453" t="inlineStr">
        <is>
          <t>1:08</t>
        </is>
      </c>
      <c r="C453" t="inlineStr">
        <is>
          <t>- And he takes out Smallsy.
That's got to feel good.</t>
        </is>
      </c>
      <c r="D453">
        <f>HYPERLINK("https://www.youtube.com/watch?v=AyTrJzFcLYE&amp;t=68s", "Go to time")</f>
        <v/>
      </c>
    </row>
    <row r="454">
      <c r="A454">
        <f>HYPERLINK("https://www.youtube.com/watch?v=lNMBw3kkNSA", "Video")</f>
        <v/>
      </c>
      <c r="B454" t="inlineStr">
        <is>
          <t>0:49</t>
        </is>
      </c>
      <c r="C454" t="inlineStr">
        <is>
          <t>...I'm gonna tell you
about all the times</t>
        </is>
      </c>
      <c r="D454">
        <f>HYPERLINK("https://www.youtube.com/watch?v=lNMBw3kkNSA&amp;t=49s", "Go to time")</f>
        <v/>
      </c>
    </row>
    <row r="455">
      <c r="A455">
        <f>HYPERLINK("https://www.youtube.com/watch?v=MoY4yPt_PkM", "Video")</f>
        <v/>
      </c>
      <c r="B455" t="inlineStr">
        <is>
          <t>3:38</t>
        </is>
      </c>
      <c r="C455" t="inlineStr">
        <is>
          <t>This is what "The Go-Big Show"
is all about.</t>
        </is>
      </c>
      <c r="D455">
        <f>HYPERLINK("https://www.youtube.com/watch?v=MoY4yPt_PkM&amp;t=218s", "Go to time")</f>
        <v/>
      </c>
    </row>
    <row r="456">
      <c r="A456">
        <f>HYPERLINK("https://www.youtube.com/watch?v=1zsAArx0fOI", "Video")</f>
        <v/>
      </c>
      <c r="B456" t="inlineStr">
        <is>
          <t>8:16</t>
        </is>
      </c>
      <c r="C456" t="inlineStr">
        <is>
          <t>going he's calling teesa out te called</t>
        </is>
      </c>
      <c r="D456">
        <f>HYPERLINK("https://www.youtube.com/watch?v=1zsAArx0fOI&amp;t=496s", "Go to time")</f>
        <v/>
      </c>
    </row>
    <row r="457">
      <c r="A457">
        <f>HYPERLINK("https://www.youtube.com/watch?v=1YqsZy2Y_qE", "Video")</f>
        <v/>
      </c>
      <c r="B457" t="inlineStr">
        <is>
          <t>1:37</t>
        </is>
      </c>
      <c r="C457" t="inlineStr">
        <is>
          <t>- All right, go to the car.
I'll meet you out there. Okay?</t>
        </is>
      </c>
      <c r="D457">
        <f>HYPERLINK("https://www.youtube.com/watch?v=1YqsZy2Y_qE&amp;t=97s", "Go to time")</f>
        <v/>
      </c>
    </row>
    <row r="458">
      <c r="A458">
        <f>HYPERLINK("https://www.youtube.com/watch?v=94V95NJBIw0", "Video")</f>
        <v/>
      </c>
      <c r="B458" t="inlineStr">
        <is>
          <t>0:01</t>
        </is>
      </c>
      <c r="C458" t="inlineStr">
        <is>
          <t>Turns out Mitchell really had forgotten his wallet,</t>
        </is>
      </c>
      <c r="D458">
        <f>HYPERLINK("https://www.youtube.com/watch?v=94V95NJBIw0&amp;t=1s", "Go to time")</f>
        <v/>
      </c>
    </row>
    <row r="459">
      <c r="A459">
        <f>HYPERLINK("https://www.youtube.com/watch?v=SxraGXW_L_M", "Video")</f>
        <v/>
      </c>
      <c r="B459" t="inlineStr">
        <is>
          <t>1:00</t>
        </is>
      </c>
      <c r="C459" t="inlineStr">
        <is>
          <t>get it all out that must feel good I</t>
        </is>
      </c>
      <c r="D459">
        <f>HYPERLINK("https://www.youtube.com/watch?v=SxraGXW_L_M&amp;t=60s", "Go to time")</f>
        <v/>
      </c>
    </row>
    <row r="460">
      <c r="A460">
        <f>HYPERLINK("https://www.youtube.com/watch?v=t4qgZ9ojNg0", "Video")</f>
        <v/>
      </c>
      <c r="B460" t="inlineStr">
        <is>
          <t>4:21</t>
        </is>
      </c>
      <c r="C460" t="inlineStr">
        <is>
          <t>There are just some things going on
at home, and I'm not allowed to talk about it.</t>
        </is>
      </c>
      <c r="D460">
        <f>HYPERLINK("https://www.youtube.com/watch?v=t4qgZ9ojNg0&amp;t=261s", "Go to time")</f>
        <v/>
      </c>
    </row>
    <row r="461">
      <c r="A461">
        <f>HYPERLINK("https://www.youtube.com/watch?v=G-LfY9dNDqE", "Video")</f>
        <v/>
      </c>
      <c r="B461" t="inlineStr">
        <is>
          <t>0:50</t>
        </is>
      </c>
      <c r="C461" t="inlineStr">
        <is>
          <t>going to get dropped out every challenge</t>
        </is>
      </c>
      <c r="D461">
        <f>HYPERLINK("https://www.youtube.com/watch?v=G-LfY9dNDqE&amp;t=50s", "Go to time")</f>
        <v/>
      </c>
    </row>
    <row r="462">
      <c r="A462">
        <f>HYPERLINK("https://www.youtube.com/watch?v=J9qioKU5Nko", "Video")</f>
        <v/>
      </c>
      <c r="B462" t="inlineStr">
        <is>
          <t>5:23</t>
        </is>
      </c>
      <c r="C462" t="inlineStr">
        <is>
          <t>He's gone out to the alley and Jack Perry.</t>
        </is>
      </c>
      <c r="D462">
        <f>HYPERLINK("https://www.youtube.com/watch?v=J9qioKU5Nko&amp;t=323s", "Go to time")</f>
        <v/>
      </c>
    </row>
    <row r="463">
      <c r="A463">
        <f>HYPERLINK("https://www.youtube.com/watch?v=5s6y4r-xamk", "Video")</f>
        <v/>
      </c>
      <c r="B463" t="inlineStr">
        <is>
          <t>0:00</t>
        </is>
      </c>
      <c r="C463" t="inlineStr">
        <is>
          <t>All right, Sal, you're out there. You've got 
to upsell people as they check in.</t>
        </is>
      </c>
      <c r="D463">
        <f>HYPERLINK("https://www.youtube.com/watch?v=5s6y4r-xamk&amp;t=0s", "Go to time")</f>
        <v/>
      </c>
    </row>
    <row r="464">
      <c r="A464">
        <f>HYPERLINK("https://www.youtube.com/watch?v=byVebaucGDU", "Video")</f>
        <v/>
      </c>
      <c r="B464" t="inlineStr">
        <is>
          <t>1:31</t>
        </is>
      </c>
      <c r="C464" t="inlineStr">
        <is>
          <t>good choice she's stying me out totally</t>
        </is>
      </c>
      <c r="D464">
        <f>HYPERLINK("https://www.youtube.com/watch?v=byVebaucGDU&amp;t=91s", "Go to time")</f>
        <v/>
      </c>
    </row>
    <row r="465">
      <c r="A465">
        <f>HYPERLINK("https://www.youtube.com/watch?v=l7QtmMsDFAc", "Video")</f>
        <v/>
      </c>
      <c r="B465" t="inlineStr">
        <is>
          <t>0:03</t>
        </is>
      </c>
      <c r="C465" t="inlineStr">
        <is>
          <t>So all we gotta do
is figure out</t>
        </is>
      </c>
      <c r="D465">
        <f>HYPERLINK("https://www.youtube.com/watch?v=l7QtmMsDFAc&amp;t=3s", "Go to time")</f>
        <v/>
      </c>
    </row>
    <row r="466">
      <c r="A466">
        <f>HYPERLINK("https://www.youtube.com/watch?v=GQ_ilGh0gd4", "Video")</f>
        <v/>
      </c>
      <c r="B466" t="inlineStr">
        <is>
          <t>0:49</t>
        </is>
      </c>
      <c r="C466" t="inlineStr">
        <is>
          <t>out no that's good that's actually a</t>
        </is>
      </c>
      <c r="D466">
        <f>HYPERLINK("https://www.youtube.com/watch?v=GQ_ilGh0gd4&amp;t=49s", "Go to time")</f>
        <v/>
      </c>
    </row>
    <row r="467">
      <c r="A467">
        <f>HYPERLINK("https://www.youtube.com/watch?v=fbFUMICE7EY", "Video")</f>
        <v/>
      </c>
      <c r="B467" t="inlineStr">
        <is>
          <t>4:56</t>
        </is>
      </c>
      <c r="C467" t="inlineStr">
        <is>
          <t>Emily is gonna cut the elite out of all</t>
        </is>
      </c>
      <c r="D467">
        <f>HYPERLINK("https://www.youtube.com/watch?v=fbFUMICE7EY&amp;t=296s", "Go to time")</f>
        <v/>
      </c>
    </row>
    <row r="468">
      <c r="A468">
        <f>HYPERLINK("https://www.youtube.com/watch?v=pMeEjt9h7cM", "Video")</f>
        <v/>
      </c>
      <c r="B468" t="inlineStr">
        <is>
          <t>1:35</t>
        </is>
      </c>
      <c r="C468" t="inlineStr">
        <is>
          <t>Okay, I'm actually gonna
delete it even out of the</t>
        </is>
      </c>
      <c r="D468">
        <f>HYPERLINK("https://www.youtube.com/watch?v=pMeEjt9h7cM&amp;t=95s", "Go to time")</f>
        <v/>
      </c>
    </row>
    <row r="469">
      <c r="A469">
        <f>HYPERLINK("https://www.youtube.com/watch?v=e-gdb4kGdnQ", "Video")</f>
        <v/>
      </c>
      <c r="B469" t="inlineStr">
        <is>
          <t>1:16</t>
        </is>
      </c>
      <c r="C469" t="inlineStr">
        <is>
          <t>- Despite their age,
they're going all out.</t>
        </is>
      </c>
      <c r="D469">
        <f>HYPERLINK("https://www.youtube.com/watch?v=e-gdb4kGdnQ&amp;t=76s", "Go to time")</f>
        <v/>
      </c>
    </row>
    <row r="470">
      <c r="A470">
        <f>HYPERLINK("https://www.youtube.com/watch?v=COhCCjB0Ha4", "Video")</f>
        <v/>
      </c>
      <c r="B470" t="inlineStr">
        <is>
          <t>0:50</t>
        </is>
      </c>
      <c r="C470" t="inlineStr">
        <is>
          <t>Yeah. Hey, we totally forgot about lunch,
huh?</t>
        </is>
      </c>
      <c r="D470">
        <f>HYPERLINK("https://www.youtube.com/watch?v=COhCCjB0Ha4&amp;t=50s", "Go to time")</f>
        <v/>
      </c>
    </row>
    <row r="471">
      <c r="A471">
        <f>HYPERLINK("https://www.youtube.com/watch?v=Wo1c0Yrs57Q", "Video")</f>
        <v/>
      </c>
      <c r="B471" t="inlineStr">
        <is>
          <t>0:23</t>
        </is>
      </c>
      <c r="C471" t="inlineStr">
        <is>
          <t>got we can't really talk about the</t>
        </is>
      </c>
      <c r="D471">
        <f>HYPERLINK("https://www.youtube.com/watch?v=Wo1c0Yrs57Q&amp;t=23s", "Go to time")</f>
        <v/>
      </c>
    </row>
    <row r="472">
      <c r="A472">
        <f>HYPERLINK("https://www.youtube.com/watch?v=I5uYaqF-ucY", "Video")</f>
        <v/>
      </c>
      <c r="B472" t="inlineStr">
        <is>
          <t>2:14</t>
        </is>
      </c>
      <c r="C472" t="inlineStr">
        <is>
          <t>and so that all works out i got two dogs</t>
        </is>
      </c>
      <c r="D472">
        <f>HYPERLINK("https://www.youtube.com/watch?v=I5uYaqF-ucY&amp;t=134s", "Go to time")</f>
        <v/>
      </c>
    </row>
    <row r="473">
      <c r="A473">
        <f>HYPERLINK("https://www.youtube.com/watch?v=xHe5k4WLb9o", "Video")</f>
        <v/>
      </c>
      <c r="B473" t="inlineStr">
        <is>
          <t>3:21</t>
        </is>
      </c>
      <c r="C473" t="inlineStr">
        <is>
          <t>it's all about that championship goal</t>
        </is>
      </c>
      <c r="D473">
        <f>HYPERLINK("https://www.youtube.com/watch?v=xHe5k4WLb9o&amp;t=201s", "Go to time")</f>
        <v/>
      </c>
    </row>
    <row r="474">
      <c r="A474">
        <f>HYPERLINK("https://www.youtube.com/watch?v=juqSXzPs36M", "Video")</f>
        <v/>
      </c>
      <c r="B474" t="inlineStr">
        <is>
          <t>1:43</t>
        </is>
      </c>
      <c r="C474" t="inlineStr">
        <is>
          <t>He has his whole script in his head, 
but that's not how it's really going to play out.</t>
        </is>
      </c>
      <c r="D474">
        <f>HYPERLINK("https://www.youtube.com/watch?v=juqSXzPs36M&amp;t=103s", "Go to time")</f>
        <v/>
      </c>
    </row>
    <row r="475">
      <c r="A475">
        <f>HYPERLINK("https://www.youtube.com/watch?v=GxU7mji8jC0", "Video")</f>
        <v/>
      </c>
      <c r="B475" t="inlineStr">
        <is>
          <t>3:05</t>
        </is>
      </c>
      <c r="C475" t="inlineStr">
        <is>
          <t>Stan told me he got into Scientology and cut all 
the suppressive people out of his life.</t>
        </is>
      </c>
      <c r="D475">
        <f>HYPERLINK("https://www.youtube.com/watch?v=GxU7mji8jC0&amp;t=185s", "Go to time")</f>
        <v/>
      </c>
    </row>
    <row r="476">
      <c r="A476">
        <f>HYPERLINK("https://www.youtube.com/watch?v=AoKErz_HtGA", "Video")</f>
        <v/>
      </c>
      <c r="B476" t="inlineStr">
        <is>
          <t>0:17</t>
        </is>
      </c>
      <c r="C476" t="inlineStr">
        <is>
          <t>are all out of proportion you you got</t>
        </is>
      </c>
      <c r="D476">
        <f>HYPERLINK("https://www.youtube.com/watch?v=AoKErz_HtGA&amp;t=17s", "Go to time")</f>
        <v/>
      </c>
    </row>
    <row r="477">
      <c r="A477">
        <f>HYPERLINK("https://www.youtube.com/watch?v=W5tpm92TO14", "Video")</f>
        <v/>
      </c>
      <c r="B477" t="inlineStr">
        <is>
          <t>1:29</t>
        </is>
      </c>
      <c r="C477" t="inlineStr">
        <is>
          <t>nothing and I am just, like, 
really worried that I'm gonna come out of this</t>
        </is>
      </c>
      <c r="D477">
        <f>HYPERLINK("https://www.youtube.com/watch?v=W5tpm92TO14&amp;t=89s", "Go to time")</f>
        <v/>
      </c>
    </row>
    <row r="478">
      <c r="A478">
        <f>HYPERLINK("https://www.youtube.com/watch?v=rGDAi1lFDFg", "Video")</f>
        <v/>
      </c>
      <c r="B478" t="inlineStr">
        <is>
          <t>0:46</t>
        </is>
      </c>
      <c r="C478" t="inlineStr">
        <is>
          <t>this show's all about going big so i'm</t>
        </is>
      </c>
      <c r="D478">
        <f>HYPERLINK("https://www.youtube.com/watch?v=rGDAi1lFDFg&amp;t=46s", "Go to time")</f>
        <v/>
      </c>
    </row>
    <row r="479">
      <c r="A479">
        <f>HYPERLINK("https://www.youtube.com/watch?v=sLJIf3a75ks", "Video")</f>
        <v/>
      </c>
      <c r="B479" t="inlineStr">
        <is>
          <t>1:01</t>
        </is>
      </c>
      <c r="C479" t="inlineStr">
        <is>
          <t>and when I finally
got it out,</t>
        </is>
      </c>
      <c r="D479">
        <f>HYPERLINK("https://www.youtube.com/watch?v=sLJIf3a75ks&amp;t=61s", "Go to time")</f>
        <v/>
      </c>
    </row>
    <row r="480">
      <c r="A480">
        <f>HYPERLINK("https://www.youtube.com/watch?v=rlVOTOT-gaU", "Video")</f>
        <v/>
      </c>
      <c r="B480" t="inlineStr">
        <is>
          <t>0:46</t>
        </is>
      </c>
      <c r="C480" t="inlineStr">
        <is>
          <t>All right, Steve and I will go outside with Bob Todd.</t>
        </is>
      </c>
      <c r="D480">
        <f>HYPERLINK("https://www.youtube.com/watch?v=rlVOTOT-gaU&amp;t=46s", "Go to time")</f>
        <v/>
      </c>
    </row>
    <row r="481">
      <c r="A481">
        <f>HYPERLINK("https://www.youtube.com/watch?v=bhRCzudj3rA", "Video")</f>
        <v/>
      </c>
      <c r="B481" t="inlineStr">
        <is>
          <t>3:49</t>
        </is>
      </c>
      <c r="C481" t="inlineStr">
        <is>
          <t>LOOK, IF YOU'RE GOING TO BE
TOTALLY RATIONAL ABOUT THIS</t>
        </is>
      </c>
      <c r="D481">
        <f>HYPERLINK("https://www.youtube.com/watch?v=bhRCzudj3rA&amp;t=229s", "Go to time")</f>
        <v/>
      </c>
    </row>
    <row r="482">
      <c r="A482">
        <f>HYPERLINK("https://www.youtube.com/watch?v=imiGQzM0-4A", "Video")</f>
        <v/>
      </c>
      <c r="B482" t="inlineStr">
        <is>
          <t>1:38</t>
        </is>
      </c>
      <c r="C482" t="inlineStr">
        <is>
          <t>just promise me you'll go without me all</t>
        </is>
      </c>
      <c r="D482">
        <f>HYPERLINK("https://www.youtube.com/watch?v=imiGQzM0-4A&amp;t=98s", "Go to time")</f>
        <v/>
      </c>
    </row>
    <row r="483">
      <c r="A483">
        <f>HYPERLINK("https://www.youtube.com/watch?v=aH_gGOMp2Ys", "Video")</f>
        <v/>
      </c>
      <c r="B483" t="inlineStr">
        <is>
          <t>1:52</t>
        </is>
      </c>
      <c r="C483" t="inlineStr">
        <is>
          <t>but we did go out really you too yeah ra</t>
        </is>
      </c>
      <c r="D483">
        <f>HYPERLINK("https://www.youtube.com/watch?v=aH_gGOMp2Ys&amp;t=112s", "Go to time")</f>
        <v/>
      </c>
    </row>
    <row r="484">
      <c r="A484">
        <f>HYPERLINK("https://www.youtube.com/watch?v=4fefKTeWh-E", "Video")</f>
        <v/>
      </c>
      <c r="B484" t="inlineStr">
        <is>
          <t>1:21</t>
        </is>
      </c>
      <c r="C484" t="inlineStr">
        <is>
          <t>Hey, you gotta
call those out, Jackson.</t>
        </is>
      </c>
      <c r="D484">
        <f>HYPERLINK("https://www.youtube.com/watch?v=4fefKTeWh-E&amp;t=81s", "Go to time")</f>
        <v/>
      </c>
    </row>
    <row r="485">
      <c r="A485">
        <f>HYPERLINK("https://www.youtube.com/watch?v=oCD8pFc4l6A", "Video")</f>
        <v/>
      </c>
      <c r="B485" t="inlineStr">
        <is>
          <t>0:07</t>
        </is>
      </c>
      <c r="C485" t="inlineStr">
        <is>
          <t>hundo on what's really good out here</t>
        </is>
      </c>
      <c r="D485">
        <f>HYPERLINK("https://www.youtube.com/watch?v=oCD8pFc4l6A&amp;t=7s", "Go to time")</f>
        <v/>
      </c>
    </row>
    <row r="486">
      <c r="A486">
        <f>HYPERLINK("https://www.youtube.com/watch?v=xdUdhtHQEt4", "Video")</f>
        <v/>
      </c>
      <c r="B486" t="inlineStr">
        <is>
          <t>5:42</t>
        </is>
      </c>
      <c r="C486" t="inlineStr">
        <is>
          <t>Well, Stricland's got out here, house call Danielson</t>
        </is>
      </c>
      <c r="D486">
        <f>HYPERLINK("https://www.youtube.com/watch?v=xdUdhtHQEt4&amp;t=342s", "Go to time")</f>
        <v/>
      </c>
    </row>
    <row r="487">
      <c r="A487">
        <f>HYPERLINK("https://www.youtube.com/watch?v=g0Sd1ecGlpQ", "Video")</f>
        <v/>
      </c>
      <c r="B487" t="inlineStr">
        <is>
          <t>0:38</t>
        </is>
      </c>
      <c r="C487" t="inlineStr">
        <is>
          <t>really got around to doing it what about</t>
        </is>
      </c>
      <c r="D487">
        <f>HYPERLINK("https://www.youtube.com/watch?v=g0Sd1ecGlpQ&amp;t=38s", "Go to time")</f>
        <v/>
      </c>
    </row>
    <row r="488">
      <c r="A488">
        <f>HYPERLINK("https://www.youtube.com/watch?v=-7ZmDHudOEM", "Video")</f>
        <v/>
      </c>
      <c r="B488" t="inlineStr">
        <is>
          <t>3:37</t>
        </is>
      </c>
      <c r="C488" t="inlineStr">
        <is>
          <t>can go a really long time without blinking.</t>
        </is>
      </c>
      <c r="D488">
        <f>HYPERLINK("https://www.youtube.com/watch?v=-7ZmDHudOEM&amp;t=217s", "Go to time")</f>
        <v/>
      </c>
    </row>
    <row r="489">
      <c r="A489">
        <f>HYPERLINK("https://www.youtube.com/watch?v=XbywiblA1eQ", "Video")</f>
        <v/>
      </c>
      <c r="B489" t="inlineStr">
        <is>
          <t>3:41</t>
        </is>
      </c>
      <c r="C489" t="inlineStr">
        <is>
          <t>you don't know all right how about i go</t>
        </is>
      </c>
      <c r="D489">
        <f>HYPERLINK("https://www.youtube.com/watch?v=XbywiblA1eQ&amp;t=221s", "Go to time")</f>
        <v/>
      </c>
    </row>
    <row r="490">
      <c r="A490">
        <f>HYPERLINK("https://www.youtube.com/watch?v=3tyXA6_iYQw", "Video")</f>
        <v/>
      </c>
      <c r="B490" t="inlineStr">
        <is>
          <t>0:22</t>
        </is>
      </c>
      <c r="C490" t="inlineStr">
        <is>
          <t>I'm going to Dish about all things</t>
        </is>
      </c>
      <c r="D490">
        <f>HYPERLINK("https://www.youtube.com/watch?v=3tyXA6_iYQw&amp;t=22s", "Go to time")</f>
        <v/>
      </c>
    </row>
    <row r="491">
      <c r="A491">
        <f>HYPERLINK("https://www.youtube.com/watch?v=-ey9yuj2r6M", "Video")</f>
        <v/>
      </c>
      <c r="B491" t="inlineStr">
        <is>
          <t>5:14</t>
        </is>
      </c>
      <c r="C491" t="inlineStr">
        <is>
          <t>All right.
Bring out the goat lady.</t>
        </is>
      </c>
      <c r="D491">
        <f>HYPERLINK("https://www.youtube.com/watch?v=-ey9yuj2r6M&amp;t=314s", "Go to time")</f>
        <v/>
      </c>
    </row>
    <row r="492">
      <c r="A492">
        <f>HYPERLINK("https://www.youtube.com/watch?v=kdpuvYQtbPA", "Video")</f>
        <v/>
      </c>
      <c r="B492" t="inlineStr">
        <is>
          <t>1:17</t>
        </is>
      </c>
      <c r="C492" t="inlineStr">
        <is>
          <t>Wow, I really thought
they were going to work out.</t>
        </is>
      </c>
      <c r="D492">
        <f>HYPERLINK("https://www.youtube.com/watch?v=kdpuvYQtbPA&amp;t=77s", "Go to time")</f>
        <v/>
      </c>
    </row>
    <row r="493">
      <c r="A493">
        <f>HYPERLINK("https://www.youtube.com/watch?v=OaXvEd5uu2w", "Video")</f>
        <v/>
      </c>
      <c r="B493" t="inlineStr">
        <is>
          <t>20:11</t>
        </is>
      </c>
      <c r="C493" t="inlineStr">
        <is>
          <t>about what was really going on
in our family.</t>
        </is>
      </c>
      <c r="D493">
        <f>HYPERLINK("https://www.youtube.com/watch?v=OaXvEd5uu2w&amp;t=1211s", "Go to time")</f>
        <v/>
      </c>
    </row>
    <row r="494">
      <c r="A494">
        <f>HYPERLINK("https://www.youtube.com/watch?v=OaXvEd5uu2w", "Video")</f>
        <v/>
      </c>
      <c r="B494" t="inlineStr">
        <is>
          <t>20:34</t>
        </is>
      </c>
      <c r="C494" t="inlineStr">
        <is>
          <t>You wanna go there,
if you're gonna call out her?</t>
        </is>
      </c>
      <c r="D494">
        <f>HYPERLINK("https://www.youtube.com/watch?v=OaXvEd5uu2w&amp;t=1234s", "Go to time")</f>
        <v/>
      </c>
    </row>
    <row r="495">
      <c r="A495">
        <f>HYPERLINK("https://www.youtube.com/watch?v=OaXvEd5uu2w", "Video")</f>
        <v/>
      </c>
      <c r="B495" t="inlineStr">
        <is>
          <t>34:34</t>
        </is>
      </c>
      <c r="C495" t="inlineStr">
        <is>
          <t>- Keep going.
Out, all out, all out. [shouts]</t>
        </is>
      </c>
      <c r="D495">
        <f>HYPERLINK("https://www.youtube.com/watch?v=OaXvEd5uu2w&amp;t=2074s", "Go to time")</f>
        <v/>
      </c>
    </row>
    <row r="496">
      <c r="A496">
        <f>HYPERLINK("https://www.youtube.com/watch?v=1vJRtgnMNZI", "Video")</f>
        <v/>
      </c>
      <c r="B496" t="inlineStr">
        <is>
          <t>2:02</t>
        </is>
      </c>
      <c r="C496" t="inlineStr">
        <is>
          <t>♪ We got totally smashed,
without consequences ♪</t>
        </is>
      </c>
      <c r="D496">
        <f>HYPERLINK("https://www.youtube.com/watch?v=1vJRtgnMNZI&amp;t=122s", "Go to time")</f>
        <v/>
      </c>
    </row>
    <row r="497">
      <c r="A497">
        <f>HYPERLINK("https://www.youtube.com/watch?v=qC4daqgmY6I", "Video")</f>
        <v/>
      </c>
      <c r="B497" t="inlineStr">
        <is>
          <t>17:12</t>
        </is>
      </c>
      <c r="C497" t="inlineStr">
        <is>
          <t>gonna come out first of all remember</t>
        </is>
      </c>
      <c r="D497">
        <f>HYPERLINK("https://www.youtube.com/watch?v=qC4daqgmY6I&amp;t=1032s", "Go to time")</f>
        <v/>
      </c>
    </row>
    <row r="498">
      <c r="A498">
        <f>HYPERLINK("https://www.youtube.com/watch?v=09k6IdOSrp4", "Video")</f>
        <v/>
      </c>
      <c r="B498" t="inlineStr">
        <is>
          <t>2:58</t>
        </is>
      </c>
      <c r="C498" t="inlineStr">
        <is>
          <t>Let's go out there and show all of those</t>
        </is>
      </c>
      <c r="D498">
        <f>HYPERLINK("https://www.youtube.com/watch?v=09k6IdOSrp4&amp;t=178s", "Go to time")</f>
        <v/>
      </c>
    </row>
    <row r="499">
      <c r="A499">
        <f>HYPERLINK("https://www.youtube.com/watch?v=GkMQnrGgpl0", "Video")</f>
        <v/>
      </c>
      <c r="B499" t="inlineStr">
        <is>
          <t>2:36</t>
        </is>
      </c>
      <c r="C499" t="inlineStr">
        <is>
          <t>- I have a really good
feeling about this.</t>
        </is>
      </c>
      <c r="D499">
        <f>HYPERLINK("https://www.youtube.com/watch?v=GkMQnrGgpl0&amp;t=156s", "Go to time")</f>
        <v/>
      </c>
    </row>
    <row r="500">
      <c r="A500">
        <f>HYPERLINK("https://www.youtube.com/watch?v=QxXUqUsxNfc", "Video")</f>
        <v/>
      </c>
      <c r="B500" t="inlineStr">
        <is>
          <t>0:04</t>
        </is>
      </c>
      <c r="C500" t="inlineStr">
        <is>
          <t>As far as Barden goes, that's what being a
man is all about.</t>
        </is>
      </c>
      <c r="D500">
        <f>HYPERLINK("https://www.youtube.com/watch?v=QxXUqUsxNfc&amp;t=4s", "Go to time")</f>
        <v/>
      </c>
    </row>
    <row r="501">
      <c r="A501">
        <f>HYPERLINK("https://www.youtube.com/watch?v=9lsUwv_jZUM", "Video")</f>
        <v/>
      </c>
      <c r="B501" t="inlineStr">
        <is>
          <t>3:59</t>
        </is>
      </c>
      <c r="C501" t="inlineStr">
        <is>
          <t>The Darby Allin of five years ago might have gotten counted out.</t>
        </is>
      </c>
      <c r="D501">
        <f>HYPERLINK("https://www.youtube.com/watch?v=9lsUwv_jZUM&amp;t=239s", "Go to time")</f>
        <v/>
      </c>
    </row>
    <row r="502">
      <c r="A502">
        <f>HYPERLINK("https://www.youtube.com/watch?v=KV6ZUyquTUY", "Video")</f>
        <v/>
      </c>
      <c r="B502" t="inlineStr">
        <is>
          <t>2:49</t>
        </is>
      </c>
      <c r="C502" t="inlineStr">
        <is>
          <t>Why is all my stuff going in the mouth?</t>
        </is>
      </c>
      <c r="D502">
        <f>HYPERLINK("https://www.youtube.com/watch?v=KV6ZUyquTUY&amp;t=169s", "Go to time")</f>
        <v/>
      </c>
    </row>
    <row r="503">
      <c r="A503">
        <f>HYPERLINK("https://www.youtube.com/watch?v=OT3mObuCsq8", "Video")</f>
        <v/>
      </c>
      <c r="B503" t="inlineStr">
        <is>
          <t>3:26</t>
        </is>
      </c>
      <c r="C503" t="inlineStr">
        <is>
          <t>I totally forgot
about tonight</t>
        </is>
      </c>
      <c r="D503">
        <f>HYPERLINK("https://www.youtube.com/watch?v=OT3mObuCsq8&amp;t=206s", "Go to time")</f>
        <v/>
      </c>
    </row>
    <row r="504">
      <c r="A504">
        <f>HYPERLINK("https://www.youtube.com/watch?v=35i3yEZAfeM", "Video")</f>
        <v/>
      </c>
      <c r="B504" t="inlineStr">
        <is>
          <t>2:55</t>
        </is>
      </c>
      <c r="C504" t="inlineStr">
        <is>
          <t>Thank God. Good, cause I'm all out of Tums.</t>
        </is>
      </c>
      <c r="D504">
        <f>HYPERLINK("https://www.youtube.com/watch?v=35i3yEZAfeM&amp;t=175s", "Go to time")</f>
        <v/>
      </c>
    </row>
    <row r="505">
      <c r="A505">
        <f>HYPERLINK("https://www.youtube.com/watch?v=rKdnqjnegEs", "Video")</f>
        <v/>
      </c>
      <c r="B505" t="inlineStr">
        <is>
          <t>0:45</t>
        </is>
      </c>
      <c r="C505" t="inlineStr">
        <is>
          <t>calling asked you out and we got this</t>
        </is>
      </c>
      <c r="D505">
        <f>HYPERLINK("https://www.youtube.com/watch?v=rKdnqjnegEs&amp;t=45s", "Go to time")</f>
        <v/>
      </c>
    </row>
    <row r="506">
      <c r="A506">
        <f>HYPERLINK("https://www.youtube.com/watch?v=gvgAgLKKTYs", "Video")</f>
        <v/>
      </c>
      <c r="B506" t="inlineStr">
        <is>
          <t>18:23</t>
        </is>
      </c>
      <c r="C506" t="inlineStr">
        <is>
          <t>We're going to do a fun little game called Tap Out Truth.</t>
        </is>
      </c>
      <c r="D506">
        <f>HYPERLINK("https://www.youtube.com/watch?v=gvgAgLKKTYs&amp;t=1103s", "Go to time")</f>
        <v/>
      </c>
    </row>
    <row r="507">
      <c r="A507">
        <f>HYPERLINK("https://www.youtube.com/watch?v=bapLpQH_nJY", "Video")</f>
        <v/>
      </c>
      <c r="B507" t="inlineStr">
        <is>
          <t>0:04</t>
        </is>
      </c>
      <c r="C507" t="inlineStr">
        <is>
          <t>The Fallout from double or nothing going</t>
        </is>
      </c>
      <c r="D507">
        <f>HYPERLINK("https://www.youtube.com/watch?v=bapLpQH_nJY&amp;t=4s", "Go to time")</f>
        <v/>
      </c>
    </row>
    <row r="508">
      <c r="A508">
        <f>HYPERLINK("https://www.youtube.com/watch?v=iGmJJdpQZwE", "Video")</f>
        <v/>
      </c>
      <c r="B508" t="inlineStr">
        <is>
          <t>2:18</t>
        </is>
      </c>
      <c r="C508" t="inlineStr">
        <is>
          <t>The call goes out as both challenger and champion try to not fight forever.</t>
        </is>
      </c>
      <c r="D508">
        <f>HYPERLINK("https://www.youtube.com/watch?v=iGmJJdpQZwE&amp;t=138s", "Go to time")</f>
        <v/>
      </c>
    </row>
    <row r="509">
      <c r="A509">
        <f>HYPERLINK("https://www.youtube.com/watch?v=F1hDjSr-oeA", "Video")</f>
        <v/>
      </c>
      <c r="B509" t="inlineStr">
        <is>
          <t>2:44</t>
        </is>
      </c>
      <c r="C509" t="inlineStr">
        <is>
          <t>Stay out all night.
We got this.</t>
        </is>
      </c>
      <c r="D509">
        <f>HYPERLINK("https://www.youtube.com/watch?v=F1hDjSr-oeA&amp;t=164s", "Go to time")</f>
        <v/>
      </c>
    </row>
    <row r="510">
      <c r="A510">
        <f>HYPERLINK("https://www.youtube.com/watch?v=IgabVFDyUAE", "Video")</f>
        <v/>
      </c>
      <c r="B510" t="inlineStr">
        <is>
          <t>0:35</t>
        </is>
      </c>
      <c r="C510" t="inlineStr">
        <is>
          <t>Yep, Mama God told me
and Nancy all about it.</t>
        </is>
      </c>
      <c r="D510">
        <f>HYPERLINK("https://www.youtube.com/watch?v=IgabVFDyUAE&amp;t=35s", "Go to time")</f>
        <v/>
      </c>
    </row>
    <row r="511">
      <c r="A511">
        <f>HYPERLINK("https://www.youtube.com/watch?v=IhgfC-Eet8k", "Video")</f>
        <v/>
      </c>
      <c r="B511" t="inlineStr">
        <is>
          <t>0:16</t>
        </is>
      </c>
      <c r="C511" t="inlineStr">
        <is>
          <t>guys started going at it just an allout</t>
        </is>
      </c>
      <c r="D511">
        <f>HYPERLINK("https://www.youtube.com/watch?v=IhgfC-Eet8k&amp;t=16s", "Go to time")</f>
        <v/>
      </c>
    </row>
    <row r="512">
      <c r="A512">
        <f>HYPERLINK("https://www.youtube.com/watch?v=pU6_VqJOORo", "Video")</f>
        <v/>
      </c>
      <c r="B512" t="inlineStr">
        <is>
          <t>3:36</t>
        </is>
      </c>
      <c r="C512" t="inlineStr">
        <is>
          <t>All right. Good. Get it out of the way now.</t>
        </is>
      </c>
      <c r="D512">
        <f>HYPERLINK("https://www.youtube.com/watch?v=pU6_VqJOORo&amp;t=216s", "Go to time")</f>
        <v/>
      </c>
    </row>
    <row r="513">
      <c r="A513">
        <f>HYPERLINK("https://www.youtube.com/watch?v=T8kOi-0d6FA", "Video")</f>
        <v/>
      </c>
      <c r="B513" t="inlineStr">
        <is>
          <t>2:11</t>
        </is>
      </c>
      <c r="C513" t="inlineStr">
        <is>
          <t>I wanna talk about what I got,
and I got y'all.</t>
        </is>
      </c>
      <c r="D513">
        <f>HYPERLINK("https://www.youtube.com/watch?v=T8kOi-0d6FA&amp;t=131s", "Go to time")</f>
        <v/>
      </c>
    </row>
    <row r="514">
      <c r="A514">
        <f>HYPERLINK("https://www.youtube.com/watch?v=TAtHcp7Wxaw", "Video")</f>
        <v/>
      </c>
      <c r="B514" t="inlineStr">
        <is>
          <t>0:04</t>
        </is>
      </c>
      <c r="C514" t="inlineStr">
        <is>
          <t>Well, w-what's going on?
W-What's all this about LA?</t>
        </is>
      </c>
      <c r="D514">
        <f>HYPERLINK("https://www.youtube.com/watch?v=TAtHcp7Wxaw&amp;t=4s", "Go to time")</f>
        <v/>
      </c>
    </row>
    <row r="515">
      <c r="A515">
        <f>HYPERLINK("https://www.youtube.com/watch?v=NtUUW_pFs_8", "Video")</f>
        <v/>
      </c>
      <c r="B515" t="inlineStr">
        <is>
          <t>2:47</t>
        </is>
      </c>
      <c r="C515" t="inlineStr">
        <is>
          <t>Well, historically, he's gotten
a kick out of punishing us.</t>
        </is>
      </c>
      <c r="D515">
        <f>HYPERLINK("https://www.youtube.com/watch?v=NtUUW_pFs_8&amp;t=167s", "Go to time")</f>
        <v/>
      </c>
    </row>
    <row r="516">
      <c r="A516">
        <f>HYPERLINK("https://www.youtube.com/watch?v=Q_67OnT1Wug", "Video")</f>
        <v/>
      </c>
      <c r="B516" t="inlineStr">
        <is>
          <t>2:07</t>
        </is>
      </c>
      <c r="C516" t="inlineStr">
        <is>
          <t>You got to take all those
other people out of it.</t>
        </is>
      </c>
      <c r="D516">
        <f>HYPERLINK("https://www.youtube.com/watch?v=Q_67OnT1Wug&amp;t=127s", "Go to time")</f>
        <v/>
      </c>
    </row>
    <row r="517">
      <c r="A517">
        <f>HYPERLINK("https://www.youtube.com/watch?v=Q_67OnT1Wug", "Video")</f>
        <v/>
      </c>
      <c r="B517" t="inlineStr">
        <is>
          <t>2:09</t>
        </is>
      </c>
      <c r="C517" t="inlineStr">
        <is>
          <t>You got to take them
all out of it.</t>
        </is>
      </c>
      <c r="D517">
        <f>HYPERLINK("https://www.youtube.com/watch?v=Q_67OnT1Wug&amp;t=129s", "Go to time")</f>
        <v/>
      </c>
    </row>
    <row r="518">
      <c r="A518">
        <f>HYPERLINK("https://www.youtube.com/watch?v=tZELt3TWptg", "Video")</f>
        <v/>
      </c>
      <c r="B518" t="inlineStr">
        <is>
          <t>0:04</t>
        </is>
      </c>
      <c r="C518" t="inlineStr">
        <is>
          <t>y'all we're going to go out mingle with</t>
        </is>
      </c>
      <c r="D518">
        <f>HYPERLINK("https://www.youtube.com/watch?v=tZELt3TWptg&amp;t=4s", "Go to time")</f>
        <v/>
      </c>
    </row>
    <row r="519">
      <c r="A519">
        <f>HYPERLINK("https://www.youtube.com/watch?v=2-FW5EO5iYY", "Video")</f>
        <v/>
      </c>
      <c r="B519" t="inlineStr">
        <is>
          <t>0:15</t>
        </is>
      </c>
      <c r="C519" t="inlineStr">
        <is>
          <t>Tell us how you're gonna get
those balls out in 25 seconds.</t>
        </is>
      </c>
      <c r="D519">
        <f>HYPERLINK("https://www.youtube.com/watch?v=2-FW5EO5iYY&amp;t=15s", "Go to time")</f>
        <v/>
      </c>
    </row>
    <row r="520">
      <c r="A520">
        <f>HYPERLINK("https://www.youtube.com/watch?v=4qNMxjxr70s", "Video")</f>
        <v/>
      </c>
      <c r="B520" t="inlineStr">
        <is>
          <t>1:31</t>
        </is>
      </c>
      <c r="C520" t="inlineStr">
        <is>
          <t>We can all go out to dinner.</t>
        </is>
      </c>
      <c r="D520">
        <f>HYPERLINK("https://www.youtube.com/watch?v=4qNMxjxr70s&amp;t=91s", "Go to time")</f>
        <v/>
      </c>
    </row>
    <row r="521">
      <c r="A521">
        <f>HYPERLINK("https://www.youtube.com/watch?v=y6U6j9vNP9U", "Video")</f>
        <v/>
      </c>
      <c r="B521" t="inlineStr">
        <is>
          <t>6:44</t>
        </is>
      </c>
      <c r="C521" t="inlineStr">
        <is>
          <t>So in two weeks, All Out
Chicago, I get it.</t>
        </is>
      </c>
      <c r="D521">
        <f>HYPERLINK("https://www.youtube.com/watch?v=y6U6j9vNP9U&amp;t=404s", "Go to time")</f>
        <v/>
      </c>
    </row>
    <row r="522">
      <c r="A522">
        <f>HYPERLINK("https://www.youtube.com/watch?v=EtOeybqCPls", "Video")</f>
        <v/>
      </c>
      <c r="B522" t="inlineStr">
        <is>
          <t>2:02</t>
        </is>
      </c>
      <c r="C522" t="inlineStr">
        <is>
          <t>you're all about Paul Turner says ring the 
bell we gotta get these ladies out of here</t>
        </is>
      </c>
      <c r="D522">
        <f>HYPERLINK("https://www.youtube.com/watch?v=EtOeybqCPls&amp;t=122s", "Go to time")</f>
        <v/>
      </c>
    </row>
    <row r="523">
      <c r="A523">
        <f>HYPERLINK("https://www.youtube.com/watch?v=9rH1LvQd0CI", "Video")</f>
        <v/>
      </c>
      <c r="B523" t="inlineStr">
        <is>
          <t>2:20</t>
        </is>
      </c>
      <c r="C523" t="inlineStr">
        <is>
          <t>Oh, God, it's really
coming out of there.</t>
        </is>
      </c>
      <c r="D523">
        <f>HYPERLINK("https://www.youtube.com/watch?v=9rH1LvQd0CI&amp;t=140s", "Go to time")</f>
        <v/>
      </c>
    </row>
    <row r="524">
      <c r="A524">
        <f>HYPERLINK("https://www.youtube.com/watch?v=E3QFwSLFCk8", "Video")</f>
        <v/>
      </c>
      <c r="B524" t="inlineStr">
        <is>
          <t>1:56</t>
        </is>
      </c>
      <c r="C524" t="inlineStr">
        <is>
          <t>good really how about this one in your</t>
        </is>
      </c>
      <c r="D524">
        <f>HYPERLINK("https://www.youtube.com/watch?v=E3QFwSLFCk8&amp;t=116s", "Go to time")</f>
        <v/>
      </c>
    </row>
    <row r="525">
      <c r="A525">
        <f>HYPERLINK("https://www.youtube.com/watch?v=loZurLg-4MI", "Video")</f>
        <v/>
      </c>
      <c r="B525" t="inlineStr">
        <is>
          <t>2:37</t>
        </is>
      </c>
      <c r="C525" t="inlineStr">
        <is>
          <t>Uh, well, we got it all worked out, sweetie.</t>
        </is>
      </c>
      <c r="D525">
        <f>HYPERLINK("https://www.youtube.com/watch?v=loZurLg-4MI&amp;t=157s", "Go to time")</f>
        <v/>
      </c>
    </row>
    <row r="526">
      <c r="A526">
        <f>HYPERLINK("https://www.youtube.com/watch?v=loZurLg-4MI", "Video")</f>
        <v/>
      </c>
      <c r="B526" t="inlineStr">
        <is>
          <t>4:15</t>
        </is>
      </c>
      <c r="C526" t="inlineStr">
        <is>
          <t>It was the ramp thing, wasn't it? You know, I felt really good about it.</t>
        </is>
      </c>
      <c r="D526">
        <f>HYPERLINK("https://www.youtube.com/watch?v=loZurLg-4MI&amp;t=255s", "Go to time")</f>
        <v/>
      </c>
    </row>
    <row r="527">
      <c r="A527">
        <f>HYPERLINK("https://www.youtube.com/watch?v=-dJZpypSvvo", "Video")</f>
        <v/>
      </c>
      <c r="B527" t="inlineStr">
        <is>
          <t>0:41</t>
        </is>
      </c>
      <c r="C527" t="inlineStr">
        <is>
          <t>That's why all your favorite AEW superstars
are going to come out here in this ring.</t>
        </is>
      </c>
      <c r="D527">
        <f>HYPERLINK("https://www.youtube.com/watch?v=-dJZpypSvvo&amp;t=41s", "Go to time")</f>
        <v/>
      </c>
    </row>
    <row r="528">
      <c r="A528">
        <f>HYPERLINK("https://www.youtube.com/watch?v=Z3pAsKHRItg", "Video")</f>
        <v/>
      </c>
      <c r="B528" t="inlineStr">
        <is>
          <t>2:44</t>
        </is>
      </c>
      <c r="C528" t="inlineStr">
        <is>
          <t>got out all of my old dolls and played</t>
        </is>
      </c>
      <c r="D528">
        <f>HYPERLINK("https://www.youtube.com/watch?v=Z3pAsKHRItg&amp;t=164s", "Go to time")</f>
        <v/>
      </c>
    </row>
    <row r="529">
      <c r="A529">
        <f>HYPERLINK("https://www.youtube.com/watch?v=bVilBKyMLYk", "Video")</f>
        <v/>
      </c>
      <c r="B529" t="inlineStr">
        <is>
          <t>2:40</t>
        </is>
      </c>
      <c r="C529" t="inlineStr">
        <is>
          <t>all right go where get out</t>
        </is>
      </c>
      <c r="D529">
        <f>HYPERLINK("https://www.youtube.com/watch?v=bVilBKyMLYk&amp;t=160s", "Go to time")</f>
        <v/>
      </c>
    </row>
    <row r="530">
      <c r="A530">
        <f>HYPERLINK("https://www.youtube.com/watch?v=YId_6G-YLpQ", "Video")</f>
        <v/>
      </c>
      <c r="B530" t="inlineStr">
        <is>
          <t>6:20</t>
        </is>
      </c>
      <c r="C530" t="inlineStr">
        <is>
          <t>we'll look around then we'll all go out</t>
        </is>
      </c>
      <c r="D530">
        <f>HYPERLINK("https://www.youtube.com/watch?v=YId_6G-YLpQ&amp;t=380s", "Go to time")</f>
        <v/>
      </c>
    </row>
    <row r="531">
      <c r="A531">
        <f>HYPERLINK("https://www.youtube.com/watch?v=GB8e5_hmCNY", "Video")</f>
        <v/>
      </c>
      <c r="B531" t="inlineStr">
        <is>
          <t>3:24</t>
        </is>
      </c>
      <c r="C531" t="inlineStr">
        <is>
          <t>You're really gonna make out
with this guy?</t>
        </is>
      </c>
      <c r="D531">
        <f>HYPERLINK("https://www.youtube.com/watch?v=GB8e5_hmCNY&amp;t=204s", "Go to time")</f>
        <v/>
      </c>
    </row>
    <row r="532">
      <c r="A532">
        <f>HYPERLINK("https://www.youtube.com/watch?v=SOKkz1mvkV0", "Video")</f>
        <v/>
      </c>
      <c r="B532" t="inlineStr">
        <is>
          <t>7:37</t>
        </is>
      </c>
      <c r="C532" t="inlineStr">
        <is>
          <t>without the juggling balls prepare to go</t>
        </is>
      </c>
      <c r="D532">
        <f>HYPERLINK("https://www.youtube.com/watch?v=SOKkz1mvkV0&amp;t=457s", "Go to time")</f>
        <v/>
      </c>
    </row>
    <row r="533">
      <c r="A533">
        <f>HYPERLINK("https://www.youtube.com/watch?v=5iyXQuxqWHQ", "Video")</f>
        <v/>
      </c>
      <c r="B533" t="inlineStr">
        <is>
          <t>1:10</t>
        </is>
      </c>
      <c r="C533" t="inlineStr">
        <is>
          <t>the milk out all right going all</t>
        </is>
      </c>
      <c r="D533">
        <f>HYPERLINK("https://www.youtube.com/watch?v=5iyXQuxqWHQ&amp;t=70s", "Go to time")</f>
        <v/>
      </c>
    </row>
    <row r="534">
      <c r="A534">
        <f>HYPERLINK("https://www.youtube.com/watch?v=5KkIdNEHHFQ", "Video")</f>
        <v/>
      </c>
      <c r="B534" t="inlineStr">
        <is>
          <t>12:07</t>
        </is>
      </c>
      <c r="C534" t="inlineStr">
        <is>
          <t>-He's gonna swallow his tongue
Open your mouth.</t>
        </is>
      </c>
      <c r="D534">
        <f>HYPERLINK("https://www.youtube.com/watch?v=5KkIdNEHHFQ&amp;t=727s", "Go to time")</f>
        <v/>
      </c>
    </row>
    <row r="535">
      <c r="A535">
        <f>HYPERLINK("https://www.youtube.com/watch?v=4fOc5n93wVQ", "Video")</f>
        <v/>
      </c>
      <c r="B535" t="inlineStr">
        <is>
          <t>2:15</t>
        </is>
      </c>
      <c r="C535" t="inlineStr">
        <is>
          <t>all right let's head out sounds good you</t>
        </is>
      </c>
      <c r="D535">
        <f>HYPERLINK("https://www.youtube.com/watch?v=4fOc5n93wVQ&amp;t=135s", "Go to time")</f>
        <v/>
      </c>
    </row>
    <row r="536">
      <c r="A536">
        <f>HYPERLINK("https://www.youtube.com/watch?v=z7KEiWP50eY", "Video")</f>
        <v/>
      </c>
      <c r="B536" t="inlineStr">
        <is>
          <t>6:09</t>
        </is>
      </c>
      <c r="C536" t="inlineStr">
        <is>
          <t>we've got all afternoon to talk about</t>
        </is>
      </c>
      <c r="D536">
        <f>HYPERLINK("https://www.youtube.com/watch?v=z7KEiWP50eY&amp;t=369s", "Go to time")</f>
        <v/>
      </c>
    </row>
    <row r="537">
      <c r="A537">
        <f>HYPERLINK("https://www.youtube.com/watch?v=snPefAlnsRU", "Video")</f>
        <v/>
      </c>
      <c r="B537" t="inlineStr">
        <is>
          <t>6:45</t>
        </is>
      </c>
      <c r="C537" t="inlineStr">
        <is>
          <t>happens you got to forget about all the</t>
        </is>
      </c>
      <c r="D537">
        <f>HYPERLINK("https://www.youtube.com/watch?v=snPefAlnsRU&amp;t=405s", "Go to time")</f>
        <v/>
      </c>
    </row>
    <row r="538">
      <c r="A538">
        <f>HYPERLINK("https://www.youtube.com/watch?v=XsGKr8X6Bp8", "Video")</f>
        <v/>
      </c>
      <c r="B538" t="inlineStr">
        <is>
          <t>4:14</t>
        </is>
      </c>
      <c r="C538" t="inlineStr">
        <is>
          <t>got a call about a problem up here did</t>
        </is>
      </c>
      <c r="D538">
        <f>HYPERLINK("https://www.youtube.com/watch?v=XsGKr8X6Bp8&amp;t=254s", "Go to time")</f>
        <v/>
      </c>
    </row>
    <row r="539">
      <c r="A539">
        <f>HYPERLINK("https://www.youtube.com/watch?v=1tfI4ug17FI", "Video")</f>
        <v/>
      </c>
      <c r="B539" t="inlineStr">
        <is>
          <t>11:46</t>
        </is>
      </c>
      <c r="C539" t="inlineStr">
        <is>
          <t>would go out to dinner but all I</t>
        </is>
      </c>
      <c r="D539">
        <f>HYPERLINK("https://www.youtube.com/watch?v=1tfI4ug17FI&amp;t=706s", "Go to time")</f>
        <v/>
      </c>
    </row>
    <row r="540">
      <c r="A540">
        <f>HYPERLINK("https://www.youtube.com/watch?v=toZ47KV2Kjc", "Video")</f>
        <v/>
      </c>
      <c r="B540" t="inlineStr">
        <is>
          <t>3:07</t>
        </is>
      </c>
      <c r="C540" t="inlineStr">
        <is>
          <t>all right let's head out sounds good you</t>
        </is>
      </c>
      <c r="D540">
        <f>HYPERLINK("https://www.youtube.com/watch?v=toZ47KV2Kjc&amp;t=187s", "Go to time")</f>
        <v/>
      </c>
    </row>
    <row r="541">
      <c r="A541">
        <f>HYPERLINK("https://www.youtube.com/watch?v=sdyRtNJmv_A", "Video")</f>
        <v/>
      </c>
      <c r="B541" t="inlineStr">
        <is>
          <t>3:49</t>
        </is>
      </c>
      <c r="C541" t="inlineStr">
        <is>
          <t>what was that all about you forgot her</t>
        </is>
      </c>
      <c r="D541">
        <f>HYPERLINK("https://www.youtube.com/watch?v=sdyRtNJmv_A&amp;t=229s", "Go to time")</f>
        <v/>
      </c>
    </row>
    <row r="542">
      <c r="A542">
        <f>HYPERLINK("https://www.youtube.com/watch?v=ggqQ-H-qhxA", "Video")</f>
        <v/>
      </c>
      <c r="B542" t="inlineStr">
        <is>
          <t>2:29</t>
        </is>
      </c>
      <c r="C542" t="inlineStr">
        <is>
          <t>-Well, about three months ago,
I was on a sales call,</t>
        </is>
      </c>
      <c r="D542">
        <f>HYPERLINK("https://www.youtube.com/watch?v=ggqQ-H-qhxA&amp;t=149s", "Go to time")</f>
        <v/>
      </c>
    </row>
    <row r="543">
      <c r="A543">
        <f>HYPERLINK("https://www.youtube.com/watch?v=pJZToC7R0ko", "Video")</f>
        <v/>
      </c>
      <c r="B543" t="inlineStr">
        <is>
          <t>6:27</t>
        </is>
      </c>
      <c r="C543" t="inlineStr">
        <is>
          <t>Now going out in the rain
is all he wants to do.</t>
        </is>
      </c>
      <c r="D543">
        <f>HYPERLINK("https://www.youtube.com/watch?v=pJZToC7R0ko&amp;t=387s", "Go to time")</f>
        <v/>
      </c>
    </row>
    <row r="544">
      <c r="A544">
        <f>HYPERLINK("https://www.youtube.com/watch?v=9ulRAIDGUe4", "Video")</f>
        <v/>
      </c>
      <c r="B544" t="inlineStr">
        <is>
          <t>0:12</t>
        </is>
      </c>
      <c r="C544" t="inlineStr">
        <is>
          <t>oh what was that all about you forgot</t>
        </is>
      </c>
      <c r="D544">
        <f>HYPERLINK("https://www.youtube.com/watch?v=9ulRAIDGUe4&amp;t=12s", "Go to time")</f>
        <v/>
      </c>
    </row>
    <row r="545">
      <c r="A545">
        <f>HYPERLINK("https://www.youtube.com/watch?v=9ulRAIDGUe4", "Video")</f>
        <v/>
      </c>
      <c r="B545" t="inlineStr">
        <is>
          <t>7:12</t>
        </is>
      </c>
      <c r="C545" t="inlineStr">
        <is>
          <t>we're gonna actually talk about it</t>
        </is>
      </c>
      <c r="D545">
        <f>HYPERLINK("https://www.youtube.com/watch?v=9ulRAIDGUe4&amp;t=432s", "Go to time")</f>
        <v/>
      </c>
    </row>
    <row r="546">
      <c r="A546">
        <f>HYPERLINK("https://www.youtube.com/watch?v=VSh71MzSxkU", "Video")</f>
        <v/>
      </c>
      <c r="B546" t="inlineStr">
        <is>
          <t>5:20</t>
        </is>
      </c>
      <c r="C546" t="inlineStr">
        <is>
          <t>I totally forgot about the affair for a</t>
        </is>
      </c>
      <c r="D546">
        <f>HYPERLINK("https://www.youtube.com/watch?v=VSh71MzSxkU&amp;t=320s", "Go to time")</f>
        <v/>
      </c>
    </row>
    <row r="547">
      <c r="A547">
        <f>HYPERLINK("https://www.youtube.com/watch?v=3xZ30C898VY", "Video")</f>
        <v/>
      </c>
      <c r="B547" t="inlineStr">
        <is>
          <t>6:19</t>
        </is>
      </c>
      <c r="C547" t="inlineStr">
        <is>
          <t>you gotta forget about all the other</t>
        </is>
      </c>
      <c r="D547">
        <f>HYPERLINK("https://www.youtube.com/watch?v=3xZ30C898VY&amp;t=379s", "Go to time")</f>
        <v/>
      </c>
    </row>
    <row r="548">
      <c r="A548">
        <f>HYPERLINK("https://www.youtube.com/watch?v=Xfus-AliARA", "Video")</f>
        <v/>
      </c>
      <c r="B548" t="inlineStr">
        <is>
          <t>2:51</t>
        </is>
      </c>
      <c r="C548" t="inlineStr">
        <is>
          <t>you got to forget about all the other</t>
        </is>
      </c>
      <c r="D548">
        <f>HYPERLINK("https://www.youtube.com/watch?v=Xfus-AliARA&amp;t=171s", "Go to time")</f>
        <v/>
      </c>
    </row>
    <row r="549">
      <c r="A549">
        <f>HYPERLINK("https://www.youtube.com/watch?v=af0GMFIlb4Q", "Video")</f>
        <v/>
      </c>
      <c r="B549" t="inlineStr">
        <is>
          <t>3:04</t>
        </is>
      </c>
      <c r="C549" t="inlineStr">
        <is>
          <t>were not going to think about all your</t>
        </is>
      </c>
      <c r="D549">
        <f>HYPERLINK("https://www.youtube.com/watch?v=af0GMFIlb4Q&amp;t=184s", "Go to time")</f>
        <v/>
      </c>
    </row>
    <row r="550">
      <c r="A550">
        <f>HYPERLINK("https://www.youtube.com/watch?v=4OYKsYJY3cw", "Video")</f>
        <v/>
      </c>
      <c r="B550" t="inlineStr">
        <is>
          <t>0:21</t>
        </is>
      </c>
      <c r="C550" t="inlineStr">
        <is>
          <t>Angela made sever 911 calls
about cars going too fast in front of the building,
so the police put up a radar gun.</t>
        </is>
      </c>
      <c r="D550">
        <f>HYPERLINK("https://www.youtube.com/watch?v=4OYKsYJY3cw&amp;t=21s", "Go to time")</f>
        <v/>
      </c>
    </row>
    <row r="551">
      <c r="A551">
        <f>HYPERLINK("https://www.youtube.com/watch?v=Cy9kugD9rzI", "Video")</f>
        <v/>
      </c>
      <c r="B551" t="inlineStr">
        <is>
          <t>10:38</t>
        </is>
      </c>
      <c r="C551" t="inlineStr">
        <is>
          <t>go out on the sales call by whatever</t>
        </is>
      </c>
      <c r="D551">
        <f>HYPERLINK("https://www.youtube.com/watch?v=Cy9kugD9rzI&amp;t=638s", "Go to time")</f>
        <v/>
      </c>
    </row>
    <row r="552">
      <c r="A552">
        <f>HYPERLINK("https://www.youtube.com/watch?v=8NMj9WJpK5c", "Video")</f>
        <v/>
      </c>
      <c r="B552" t="inlineStr">
        <is>
          <t>13:25</t>
        </is>
      </c>
      <c r="C552" t="inlineStr">
        <is>
          <t>mouth for this you going to swallow his</t>
        </is>
      </c>
      <c r="D552">
        <f>HYPERLINK("https://www.youtube.com/watch?v=8NMj9WJpK5c&amp;t=805s", "Go to time")</f>
        <v/>
      </c>
    </row>
    <row r="553">
      <c r="A553">
        <f>HYPERLINK("https://www.youtube.com/watch?v=O4WFtfi5Lfk", "Video")</f>
        <v/>
      </c>
      <c r="B553" t="inlineStr">
        <is>
          <t>8:15</t>
        </is>
      </c>
      <c r="C553" t="inlineStr">
        <is>
          <t>were not going to think about all your</t>
        </is>
      </c>
      <c r="D553">
        <f>HYPERLINK("https://www.youtube.com/watch?v=O4WFtfi5Lfk&amp;t=495s", "Go to time")</f>
        <v/>
      </c>
    </row>
    <row r="554">
      <c r="A554">
        <f>HYPERLINK("https://www.youtube.com/watch?v=rD0uWHoKS_w", "Video")</f>
        <v/>
      </c>
      <c r="B554" t="inlineStr">
        <is>
          <t>6:24</t>
        </is>
      </c>
      <c r="C554" t="inlineStr">
        <is>
          <t>last night I got out all of my old dolls</t>
        </is>
      </c>
      <c r="D554">
        <f>HYPERLINK("https://www.youtube.com/watch?v=rD0uWHoKS_w&amp;t=384s", "Go to time")</f>
        <v/>
      </c>
    </row>
    <row r="555">
      <c r="A555">
        <f>HYPERLINK("https://www.youtube.com/watch?v=4D652TBXdJA", "Video")</f>
        <v/>
      </c>
      <c r="B555" t="inlineStr">
        <is>
          <t>4:54</t>
        </is>
      </c>
      <c r="C555" t="inlineStr">
        <is>
          <t>you gotta forget about all the other</t>
        </is>
      </c>
      <c r="D555">
        <f>HYPERLINK("https://www.youtube.com/watch?v=4D652TBXdJA&amp;t=294s", "Go to time")</f>
        <v/>
      </c>
    </row>
    <row r="556">
      <c r="A556">
        <f>HYPERLINK("https://www.youtube.com/watch?v=vKHVtffmbRo", "Video")</f>
        <v/>
      </c>
      <c r="B556" t="inlineStr">
        <is>
          <t>0:13</t>
        </is>
      </c>
      <c r="C556" t="inlineStr">
        <is>
          <t>what was that all about you forgot her</t>
        </is>
      </c>
      <c r="D556">
        <f>HYPERLINK("https://www.youtube.com/watch?v=vKHVtffmbRo&amp;t=13s", "Go to time")</f>
        <v/>
      </c>
    </row>
    <row r="557">
      <c r="A557">
        <f>HYPERLINK("https://www.youtube.com/watch?v=KkbJ_F__D14", "Video")</f>
        <v/>
      </c>
      <c r="B557" t="inlineStr">
        <is>
          <t>0:26</t>
        </is>
      </c>
      <c r="C557" t="inlineStr">
        <is>
          <t>totally forgot about Cubbies there's a</t>
        </is>
      </c>
      <c r="D557">
        <f>HYPERLINK("https://www.youtube.com/watch?v=KkbJ_F__D14&amp;t=26s", "Go to time")</f>
        <v/>
      </c>
    </row>
    <row r="558">
      <c r="A558">
        <f>HYPERLINK("https://www.youtube.com/watch?v=w8TeV93Ji7M", "Video")</f>
        <v/>
      </c>
      <c r="B558" t="inlineStr">
        <is>
          <t>1:43</t>
        </is>
      </c>
      <c r="C558" t="inlineStr">
        <is>
          <t>all of this so we're gonna try out some</t>
        </is>
      </c>
      <c r="D558">
        <f>HYPERLINK("https://www.youtube.com/watch?v=w8TeV93Ji7M&amp;t=103s", "Go to time")</f>
        <v/>
      </c>
    </row>
    <row r="559">
      <c r="A559">
        <f>HYPERLINK("https://www.youtube.com/watch?v=OJj93V-HR8U", "Video")</f>
        <v/>
      </c>
      <c r="B559" t="inlineStr">
        <is>
          <t>7:23</t>
        </is>
      </c>
      <c r="C559" t="inlineStr">
        <is>
          <t>happens you got to forget about all the</t>
        </is>
      </c>
      <c r="D559">
        <f>HYPERLINK("https://www.youtube.com/watch?v=OJj93V-HR8U&amp;t=443s", "Go to time")</f>
        <v/>
      </c>
    </row>
    <row r="560">
      <c r="A560">
        <f>HYPERLINK("https://www.youtube.com/watch?v=R0035OsKwFc", "Video")</f>
        <v/>
      </c>
      <c r="B560" t="inlineStr">
        <is>
          <t>2:46</t>
        </is>
      </c>
      <c r="C560" t="inlineStr">
        <is>
          <t>what was that all about forgot her</t>
        </is>
      </c>
      <c r="D560">
        <f>HYPERLINK("https://www.youtube.com/watch?v=R0035OsKwFc&amp;t=166s", "Go to time")</f>
        <v/>
      </c>
    </row>
    <row r="561">
      <c r="A561">
        <f>HYPERLINK("https://www.youtube.com/watch?v=LrgyAsu82Ow", "Video")</f>
        <v/>
      </c>
      <c r="B561" t="inlineStr">
        <is>
          <t>2:50</t>
        </is>
      </c>
      <c r="C561" t="inlineStr">
        <is>
          <t>night I got out all of my old dolls and</t>
        </is>
      </c>
      <c r="D561">
        <f>HYPERLINK("https://www.youtube.com/watch?v=LrgyAsu82Ow&amp;t=170s", "Go to time")</f>
        <v/>
      </c>
    </row>
    <row r="562">
      <c r="A562">
        <f>HYPERLINK("https://www.youtube.com/watch?v=a-G0KFFWk44", "Video")</f>
        <v/>
      </c>
      <c r="B562" t="inlineStr">
        <is>
          <t>8:59</t>
        </is>
      </c>
      <c r="C562" t="inlineStr">
        <is>
          <t>months I'm gonna call you about that</t>
        </is>
      </c>
      <c r="D562">
        <f>HYPERLINK("https://www.youtube.com/watch?v=a-G0KFFWk44&amp;t=539s", "Go to time")</f>
        <v/>
      </c>
    </row>
    <row r="563">
      <c r="A563">
        <f>HYPERLINK("https://www.youtube.com/watch?v=qQwoFaHTpY8", "Video")</f>
        <v/>
      </c>
      <c r="B563" t="inlineStr">
        <is>
          <t>3:49</t>
        </is>
      </c>
      <c r="C563" t="inlineStr">
        <is>
          <t>gonna actually talk about it out here so</t>
        </is>
      </c>
      <c r="D563">
        <f>HYPERLINK("https://www.youtube.com/watch?v=qQwoFaHTpY8&amp;t=229s", "Go to time")</f>
        <v/>
      </c>
    </row>
    <row r="564">
      <c r="A564">
        <f>HYPERLINK("https://www.youtube.com/watch?v=EoKN59Cl8Qk", "Video")</f>
        <v/>
      </c>
      <c r="B564" t="inlineStr">
        <is>
          <t>10:06</t>
        </is>
      </c>
      <c r="C564" t="inlineStr">
        <is>
          <t>end got a call about a problem up here</t>
        </is>
      </c>
      <c r="D564">
        <f>HYPERLINK("https://www.youtube.com/watch?v=EoKN59Cl8Qk&amp;t=606s", "Go to time")</f>
        <v/>
      </c>
    </row>
    <row r="565">
      <c r="A565">
        <f>HYPERLINK("https://www.youtube.com/watch?v=BNDmaJwDmeo", "Video")</f>
        <v/>
      </c>
      <c r="B565" t="inlineStr">
        <is>
          <t>2:19</t>
        </is>
      </c>
      <c r="C565" t="inlineStr">
        <is>
          <t>all right we're gonna we're gonna go out</t>
        </is>
      </c>
      <c r="D565">
        <f>HYPERLINK("https://www.youtube.com/watch?v=BNDmaJwDmeo&amp;t=139s", "Go to time")</f>
        <v/>
      </c>
    </row>
    <row r="566">
      <c r="A566">
        <f>HYPERLINK("https://www.youtube.com/watch?v=bKpSR0dt4d8", "Video")</f>
        <v/>
      </c>
      <c r="B566" t="inlineStr">
        <is>
          <t>1:44</t>
        </is>
      </c>
      <c r="C566" t="inlineStr">
        <is>
          <t>to really give it
a good workout.</t>
        </is>
      </c>
      <c r="D566">
        <f>HYPERLINK("https://www.youtube.com/watch?v=bKpSR0dt4d8&amp;t=104s", "Go to time")</f>
        <v/>
      </c>
    </row>
    <row r="567">
      <c r="A567">
        <f>HYPERLINK("https://www.youtube.com/watch?v=4timuAnUnG4", "Video")</f>
        <v/>
      </c>
      <c r="B567" t="inlineStr">
        <is>
          <t>3:43</t>
        </is>
      </c>
      <c r="C567" t="inlineStr">
        <is>
          <t>They should do that thing where they play some really good music to get him to come out</t>
        </is>
      </c>
      <c r="D567">
        <f>HYPERLINK("https://www.youtube.com/watch?v=4timuAnUnG4&amp;t=223s", "Go to time")</f>
        <v/>
      </c>
    </row>
    <row r="568">
      <c r="A568">
        <f>HYPERLINK("https://www.youtube.com/watch?v=9Ht_GI2zOxo", "Video")</f>
        <v/>
      </c>
      <c r="B568" t="inlineStr">
        <is>
          <t>4:23</t>
        </is>
      </c>
      <c r="C568" t="inlineStr">
        <is>
          <t>-He's gonna swallow his tongue.
Open your mouth.</t>
        </is>
      </c>
      <c r="D568">
        <f>HYPERLINK("https://www.youtube.com/watch?v=9Ht_GI2zOxo&amp;t=263s", "Go to time")</f>
        <v/>
      </c>
    </row>
    <row r="569">
      <c r="A569">
        <f>HYPERLINK("https://www.youtube.com/watch?v=oOKTtevC_7c", "Video")</f>
        <v/>
      </c>
      <c r="B569" t="inlineStr">
        <is>
          <t>4:51</t>
        </is>
      </c>
      <c r="C569" t="inlineStr">
        <is>
          <t>I'm gonna have to
cut this all out.</t>
        </is>
      </c>
      <c r="D569">
        <f>HYPERLINK("https://www.youtube.com/watch?v=oOKTtevC_7c&amp;t=291s", "Go to time")</f>
        <v/>
      </c>
    </row>
    <row r="570">
      <c r="A570">
        <f>HYPERLINK("https://www.youtube.com/watch?v=ZMTxLRxiiC8", "Video")</f>
        <v/>
      </c>
      <c r="B570" t="inlineStr">
        <is>
          <t>0:49</t>
        </is>
      </c>
      <c r="C570" t="inlineStr">
        <is>
          <t>Cubby's totally forgot about cubbies</t>
        </is>
      </c>
      <c r="D570">
        <f>HYPERLINK("https://www.youtube.com/watch?v=ZMTxLRxiiC8&amp;t=49s", "Go to time")</f>
        <v/>
      </c>
    </row>
    <row r="571">
      <c r="A571">
        <f>HYPERLINK("https://www.youtube.com/watch?v=bBsh6iztmJI", "Video")</f>
        <v/>
      </c>
      <c r="B571" t="inlineStr">
        <is>
          <t>7:33</t>
        </is>
      </c>
      <c r="C571" t="inlineStr">
        <is>
          <t>where we would go out to dinner but all</t>
        </is>
      </c>
      <c r="D571">
        <f>HYPERLINK("https://www.youtube.com/watch?v=bBsh6iztmJI&amp;t=453s", "Go to time")</f>
        <v/>
      </c>
    </row>
    <row r="572">
      <c r="A572">
        <f>HYPERLINK("https://www.youtube.com/watch?v=_oQpRyq8uV0", "Video")</f>
        <v/>
      </c>
      <c r="B572" t="inlineStr">
        <is>
          <t>9:47</t>
        </is>
      </c>
      <c r="C572" t="inlineStr">
        <is>
          <t>hay King let's go out let's go all</t>
        </is>
      </c>
      <c r="D572">
        <f>HYPERLINK("https://www.youtube.com/watch?v=_oQpRyq8uV0&amp;t=587s", "Go to time")</f>
        <v/>
      </c>
    </row>
    <row r="573">
      <c r="A573">
        <f>HYPERLINK("https://www.youtube.com/watch?v=_oQpRyq8uV0", "Video")</f>
        <v/>
      </c>
      <c r="B573" t="inlineStr">
        <is>
          <t>11:30</t>
        </is>
      </c>
      <c r="C573" t="inlineStr">
        <is>
          <t>talking about she totally got me she</t>
        </is>
      </c>
      <c r="D573">
        <f>HYPERLINK("https://www.youtube.com/watch?v=_oQpRyq8uV0&amp;t=690s", "Go to time")</f>
        <v/>
      </c>
    </row>
    <row r="574">
      <c r="A574">
        <f>HYPERLINK("https://www.youtube.com/watch?v=-nkZ7y2y3LI", "Video")</f>
        <v/>
      </c>
      <c r="B574" t="inlineStr">
        <is>
          <t>1:19</t>
        </is>
      </c>
      <c r="C574" t="inlineStr">
        <is>
          <t>and find out i'm going to call it i</t>
        </is>
      </c>
      <c r="D574">
        <f>HYPERLINK("https://www.youtube.com/watch?v=-nkZ7y2y3LI&amp;t=79s", "Go to time")</f>
        <v/>
      </c>
    </row>
    <row r="575">
      <c r="A575">
        <f>HYPERLINK("https://www.youtube.com/watch?v=ngamnNySTmA", "Video")</f>
        <v/>
      </c>
      <c r="B575" t="inlineStr">
        <is>
          <t>4:58</t>
        </is>
      </c>
      <c r="C575" t="inlineStr">
        <is>
          <t>do to really give it a good workout this</t>
        </is>
      </c>
      <c r="D575">
        <f>HYPERLINK("https://www.youtube.com/watch?v=ngamnNySTmA&amp;t=298s", "Go to time")</f>
        <v/>
      </c>
    </row>
    <row r="576">
      <c r="A576">
        <f>HYPERLINK("https://www.youtube.com/watch?v=8Nq5CZNnji8", "Video")</f>
        <v/>
      </c>
      <c r="B576" t="inlineStr">
        <is>
          <t>2:28</t>
        </is>
      </c>
      <c r="C576" t="inlineStr">
        <is>
          <t>going to work out really</t>
        </is>
      </c>
      <c r="D576">
        <f>HYPERLINK("https://www.youtube.com/watch?v=8Nq5CZNnji8&amp;t=148s", "Go to time")</f>
        <v/>
      </c>
    </row>
    <row r="577">
      <c r="A577">
        <f>HYPERLINK("https://www.youtube.com/watch?v=D5pddiMKbzE", "Video")</f>
        <v/>
      </c>
      <c r="B577" t="inlineStr">
        <is>
          <t>6:07</t>
        </is>
      </c>
      <c r="C577" t="inlineStr">
        <is>
          <t>go outside sit on the ground so we all</t>
        </is>
      </c>
      <c r="D577">
        <f>HYPERLINK("https://www.youtube.com/watch?v=D5pddiMKbzE&amp;t=367s", "Go to time")</f>
        <v/>
      </c>
    </row>
    <row r="578">
      <c r="A578">
        <f>HYPERLINK("https://www.youtube.com/watch?v=2CjTxZH2KTM", "Video")</f>
        <v/>
      </c>
      <c r="B578" t="inlineStr">
        <is>
          <t>10:55</t>
        </is>
      </c>
      <c r="C578" t="inlineStr">
        <is>
          <t>night I got out all of my old dolls and</t>
        </is>
      </c>
      <c r="D578">
        <f>HYPERLINK("https://www.youtube.com/watch?v=2CjTxZH2KTM&amp;t=655s", "Go to time")</f>
        <v/>
      </c>
    </row>
    <row r="579">
      <c r="A579">
        <f>HYPERLINK("https://www.youtube.com/watch?v=Xnk4seEHmgw", "Video")</f>
        <v/>
      </c>
      <c r="B579" t="inlineStr">
        <is>
          <t>8:01</t>
        </is>
      </c>
      <c r="C579" t="inlineStr">
        <is>
          <t>Jim: This came out really well. There ya' go. Dwight: [Holds up Tag] This is humongous, I am not a security threat, Jim: Oh. Dwight: and my middle name is "Kurt", not "fart".</t>
        </is>
      </c>
      <c r="D579">
        <f>HYPERLINK("https://www.youtube.com/watch?v=Xnk4seEHmgw&amp;t=481s", "Go to time")</f>
        <v/>
      </c>
    </row>
    <row r="580">
      <c r="A580">
        <f>HYPERLINK("https://www.youtube.com/watch?v=Xnk4seEHmgw", "Video")</f>
        <v/>
      </c>
      <c r="B580" t="inlineStr">
        <is>
          <t>8:26</t>
        </is>
      </c>
      <c r="C580" t="inlineStr">
        <is>
          <t>That actually took a while, I had to put more and more nickels into his handset until he got used to the weight, and then, I just... took them all out.</t>
        </is>
      </c>
      <c r="D580">
        <f>HYPERLINK("https://www.youtube.com/watch?v=Xnk4seEHmgw&amp;t=506s", "Go to time")</f>
        <v/>
      </c>
    </row>
    <row r="581">
      <c r="A581">
        <f>HYPERLINK("https://www.youtube.com/watch?v=p68xZa30_7Q", "Video")</f>
        <v/>
      </c>
      <c r="B581" t="inlineStr">
        <is>
          <t>4:42</t>
        </is>
      </c>
      <c r="C581" t="inlineStr">
        <is>
          <t>we've got all afternoon to talk about</t>
        </is>
      </c>
      <c r="D581">
        <f>HYPERLINK("https://www.youtube.com/watch?v=p68xZa30_7Q&amp;t=282s", "Go to time")</f>
        <v/>
      </c>
    </row>
    <row r="582">
      <c r="A582">
        <f>HYPERLINK("https://www.youtube.com/watch?v=IVNsfNtO7tc", "Video")</f>
        <v/>
      </c>
      <c r="B582" t="inlineStr">
        <is>
          <t>1:33</t>
        </is>
      </c>
      <c r="C582" t="inlineStr">
        <is>
          <t>out really when we're bored oh my god</t>
        </is>
      </c>
      <c r="D582">
        <f>HYPERLINK("https://www.youtube.com/watch?v=IVNsfNtO7tc&amp;t=93s", "Go to time")</f>
        <v/>
      </c>
    </row>
    <row r="583">
      <c r="A583">
        <f>HYPERLINK("https://www.youtube.com/watch?v=RbOwSnP48s8", "Video")</f>
        <v/>
      </c>
      <c r="B583" t="inlineStr">
        <is>
          <t>7:29</t>
        </is>
      </c>
      <c r="C583" t="inlineStr">
        <is>
          <t>negotiations are all about controlling</t>
        </is>
      </c>
      <c r="D583">
        <f>HYPERLINK("https://www.youtube.com/watch?v=RbOwSnP48s8&amp;t=449s", "Go to time")</f>
        <v/>
      </c>
    </row>
    <row r="584">
      <c r="A584">
        <f>HYPERLINK("https://www.youtube.com/watch?v=fH2eWou37jw", "Video")</f>
        <v/>
      </c>
      <c r="B584" t="inlineStr">
        <is>
          <t>8:24</t>
        </is>
      </c>
      <c r="C584" t="inlineStr">
        <is>
          <t>to mouth for this you going to swallow</t>
        </is>
      </c>
      <c r="D584">
        <f>HYPERLINK("https://www.youtube.com/watch?v=fH2eWou37jw&amp;t=504s", "Go to time")</f>
        <v/>
      </c>
    </row>
    <row r="585">
      <c r="A585">
        <f>HYPERLINK("https://www.youtube.com/watch?v=32zzZE658ec", "Video")</f>
        <v/>
      </c>
      <c r="B585" t="inlineStr">
        <is>
          <t>1:13</t>
        </is>
      </c>
      <c r="C585" t="inlineStr">
        <is>
          <t>-This came out really well
There you go.</t>
        </is>
      </c>
      <c r="D585">
        <f>HYPERLINK("https://www.youtube.com/watch?v=32zzZE658ec&amp;t=73s", "Go to time")</f>
        <v/>
      </c>
    </row>
    <row r="586">
      <c r="A586">
        <f>HYPERLINK("https://www.youtube.com/watch?v=B6i4rubASKs", "Video")</f>
        <v/>
      </c>
      <c r="B586" t="inlineStr">
        <is>
          <t>2:10</t>
        </is>
      </c>
      <c r="C586" t="inlineStr">
        <is>
          <t>i really want to come out good night</t>
        </is>
      </c>
      <c r="D586">
        <f>HYPERLINK("https://www.youtube.com/watch?v=B6i4rubASKs&amp;t=130s", "Go to time")</f>
        <v/>
      </c>
    </row>
    <row r="587">
      <c r="A587">
        <f>HYPERLINK("https://www.youtube.com/watch?v=6k3XAy0vzPA", "Video")</f>
        <v/>
      </c>
      <c r="B587" t="inlineStr">
        <is>
          <t>2:35</t>
        </is>
      </c>
      <c r="C587" t="inlineStr">
        <is>
          <t>everyone okay last night i got out all</t>
        </is>
      </c>
      <c r="D587">
        <f>HYPERLINK("https://www.youtube.com/watch?v=6k3XAy0vzPA&amp;t=155s", "Go to time")</f>
        <v/>
      </c>
    </row>
    <row r="588">
      <c r="A588">
        <f>HYPERLINK("https://www.youtube.com/watch?v=mVxVppPjV0w", "Video")</f>
        <v/>
      </c>
      <c r="B588" t="inlineStr">
        <is>
          <t>3:11</t>
        </is>
      </c>
      <c r="C588" t="inlineStr">
        <is>
          <t>negotiations are all about controlling</t>
        </is>
      </c>
      <c r="D588">
        <f>HYPERLINK("https://www.youtube.com/watch?v=mVxVppPjV0w&amp;t=191s",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2025-04-26T15:54:43Z</dcterms:created>
  <dcterms:modified xsi:type="dcterms:W3CDTF">2025-04-26T15:54:43Z</dcterms:modified>
</cp:coreProperties>
</file>