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HYPERLINK("https://www.youtube.com/watch?v=-XWCBaesiLE", "Video")</f>
        <v/>
      </c>
      <c r="B2" t="inlineStr">
        <is>
          <t>8:46</t>
        </is>
      </c>
      <c r="C2" t="inlineStr">
        <is>
          <t>We use your snacks
as landfill.</t>
        </is>
      </c>
      <c r="D2">
        <f>HYPERLINK("https://www.youtube.com/watch?v=-XWCBaesiLE&amp;t=526s", "Go to time")</f>
        <v/>
      </c>
    </row>
    <row r="3">
      <c r="A3">
        <f>HYPERLINK("https://www.youtube.com/watch?v=thXI01uKGds", "Video")</f>
        <v/>
      </c>
      <c r="B3" t="inlineStr">
        <is>
          <t>1:16</t>
        </is>
      </c>
      <c r="C3" t="inlineStr">
        <is>
          <t>there's so many landfills with loads of</t>
        </is>
      </c>
      <c r="D3">
        <f>HYPERLINK("https://www.youtube.com/watch?v=thXI01uKGds&amp;t=76s", "Go to time")</f>
        <v/>
      </c>
    </row>
    <row r="4">
      <c r="A4">
        <f>HYPERLINK("https://www.youtube.com/watch?v=2Kj9zMu5T8o", "Video")</f>
        <v/>
      </c>
      <c r="B4" t="inlineStr">
        <is>
          <t>0:39</t>
        </is>
      </c>
      <c r="C4" t="inlineStr">
        <is>
          <t>landfill oh hey what am I so you see the</t>
        </is>
      </c>
      <c r="D4">
        <f>HYPERLINK("https://www.youtube.com/watch?v=2Kj9zMu5T8o&amp;t=39s", "Go to time")</f>
        <v/>
      </c>
    </row>
    <row r="5">
      <c r="A5">
        <f>HYPERLINK("https://www.youtube.com/watch?v=nVwmbtE_miQ", "Video")</f>
        <v/>
      </c>
      <c r="B5" t="inlineStr">
        <is>
          <t>1:00</t>
        </is>
      </c>
      <c r="C5" t="inlineStr">
        <is>
          <t>out at landfill Park let me cover it</t>
        </is>
      </c>
      <c r="D5">
        <f>HYPERLINK("https://www.youtube.com/watch?v=nVwmbtE_miQ&amp;t=60s", "Go to time")</f>
        <v/>
      </c>
    </row>
    <row r="6">
      <c r="A6">
        <f>HYPERLINK("https://www.youtube.com/watch?v=1Lvr9eDxPeU", "Video")</f>
        <v/>
      </c>
      <c r="B6" t="inlineStr">
        <is>
          <t>0:54</t>
        </is>
      </c>
      <c r="C6" t="inlineStr">
        <is>
          <t>that landfill you want to sued upon</t>
        </is>
      </c>
      <c r="D6">
        <f>HYPERLINK("https://www.youtube.com/watch?v=1Lvr9eDxPeU&amp;t=54s", "Go to time")</f>
        <v/>
      </c>
    </row>
    <row r="7">
      <c r="A7">
        <f>HYPERLINK("https://www.youtube.com/watch?v=Xy4iSaJOQQA", "Video")</f>
        <v/>
      </c>
      <c r="B7" t="inlineStr">
        <is>
          <t>12:00</t>
        </is>
      </c>
      <c r="C7" t="inlineStr">
        <is>
          <t>all 18,000 cubic meters of landfill.</t>
        </is>
      </c>
      <c r="D7">
        <f>HYPERLINK("https://www.youtube.com/watch?v=Xy4iSaJOQQA&amp;t=720s", "Go to time")</f>
        <v/>
      </c>
    </row>
    <row r="8">
      <c r="A8">
        <f>HYPERLINK("https://www.youtube.com/watch?v=rfmDJzBorE0", "Video")</f>
        <v/>
      </c>
      <c r="B8" t="inlineStr">
        <is>
          <t>11:16</t>
        </is>
      </c>
      <c r="C8" t="inlineStr">
        <is>
          <t>that often end up
in landfills or in pollution.</t>
        </is>
      </c>
      <c r="D8">
        <f>HYPERLINK("https://www.youtube.com/watch?v=rfmDJzBorE0&amp;t=676s", "Go to time")</f>
        <v/>
      </c>
    </row>
    <row r="9">
      <c r="A9">
        <f>HYPERLINK("https://www.youtube.com/watch?v=tlWuP7wESZw", "Video")</f>
        <v/>
      </c>
      <c r="B9" t="inlineStr">
        <is>
          <t>4:54</t>
        </is>
      </c>
      <c r="C9" t="inlineStr">
        <is>
          <t>garbage in landfills
and sludge in wastewater.</t>
        </is>
      </c>
      <c r="D9">
        <f>HYPERLINK("https://www.youtube.com/watch?v=tlWuP7wESZw&amp;t=294s", "Go to time")</f>
        <v/>
      </c>
    </row>
    <row r="10">
      <c r="A10">
        <f>HYPERLINK("https://www.youtube.com/watch?v=tlWuP7wESZw", "Video")</f>
        <v/>
      </c>
      <c r="B10" t="inlineStr">
        <is>
          <t>4:58</t>
        </is>
      </c>
      <c r="C10" t="inlineStr">
        <is>
          <t>Some of the largest landfills
receive enough trash per day</t>
        </is>
      </c>
      <c r="D10">
        <f>HYPERLINK("https://www.youtube.com/watch?v=tlWuP7wESZw&amp;t=298s", "Go to time")</f>
        <v/>
      </c>
    </row>
    <row r="11">
      <c r="A11">
        <f>HYPERLINK("https://www.youtube.com/watch?v=tlWuP7wESZw", "Video")</f>
        <v/>
      </c>
      <c r="B11" t="inlineStr">
        <is>
          <t>5:06</t>
        </is>
      </c>
      <c r="C11" t="inlineStr">
        <is>
          <t>But we can suck up
the methane from landfills</t>
        </is>
      </c>
      <c r="D11">
        <f>HYPERLINK("https://www.youtube.com/watch?v=tlWuP7wESZw&amp;t=306s", "Go to time")</f>
        <v/>
      </c>
    </row>
    <row r="12">
      <c r="A12">
        <f>HYPERLINK("https://www.youtube.com/watch?v=tlWuP7wESZw", "Video")</f>
        <v/>
      </c>
      <c r="B12" t="inlineStr">
        <is>
          <t>5:21</t>
        </is>
      </c>
      <c r="C12" t="inlineStr">
        <is>
          <t>away from landfills and instead
to composting centers</t>
        </is>
      </c>
      <c r="D12">
        <f>HYPERLINK("https://www.youtube.com/watch?v=tlWuP7wESZw&amp;t=321s", "Go to time")</f>
        <v/>
      </c>
    </row>
    <row r="13">
      <c r="A13">
        <f>HYPERLINK("https://www.youtube.com/watch?v=tlWuP7wESZw", "Video")</f>
        <v/>
      </c>
      <c r="B13" t="inlineStr">
        <is>
          <t>7:03</t>
        </is>
      </c>
      <c r="C13" t="inlineStr">
        <is>
          <t>landfill operators and farmers
are advancing measures to reduce methane.</t>
        </is>
      </c>
      <c r="D13">
        <f>HYPERLINK("https://www.youtube.com/watch?v=tlWuP7wESZw&amp;t=423s", "Go to time")</f>
        <v/>
      </c>
    </row>
    <row r="14">
      <c r="A14">
        <f>HYPERLINK("https://www.youtube.com/watch?v=xnPaaxytfGs", "Video")</f>
        <v/>
      </c>
      <c r="B14" t="inlineStr">
        <is>
          <t>2:42</t>
        </is>
      </c>
      <c r="C14" t="inlineStr">
        <is>
          <t>When you throw it away,
it ends up in landfill,</t>
        </is>
      </c>
      <c r="D14">
        <f>HYPERLINK("https://www.youtube.com/watch?v=xnPaaxytfGs&amp;t=162s", "Go to time")</f>
        <v/>
      </c>
    </row>
    <row r="15">
      <c r="A15">
        <f>HYPERLINK("https://www.youtube.com/watch?v=xnPaaxytfGs", "Video")</f>
        <v/>
      </c>
      <c r="B15" t="inlineStr">
        <is>
          <t>2:46</t>
        </is>
      </c>
      <c r="C15" t="inlineStr">
        <is>
          <t>and in landfill, it takes
hundreds of years to degrade.</t>
        </is>
      </c>
      <c r="D15">
        <f>HYPERLINK("https://www.youtube.com/watch?v=xnPaaxytfGs&amp;t=166s", "Go to time")</f>
        <v/>
      </c>
    </row>
    <row r="16">
      <c r="A16">
        <f>HYPERLINK("https://www.youtube.com/watch?v=xnPaaxytfGs", "Video")</f>
        <v/>
      </c>
      <c r="B16" t="inlineStr">
        <is>
          <t>3:13</t>
        </is>
      </c>
      <c r="C16" t="inlineStr">
        <is>
          <t>but now three out of five
end up in landfill</t>
        </is>
      </c>
      <c r="D16">
        <f>HYPERLINK("https://www.youtube.com/watch?v=xnPaaxytfGs&amp;t=193s", "Go to time")</f>
        <v/>
      </c>
    </row>
    <row r="17">
      <c r="A17">
        <f>HYPERLINK("https://www.youtube.com/watch?v=xnPaaxytfGs", "Video")</f>
        <v/>
      </c>
      <c r="B17" t="inlineStr">
        <is>
          <t>3:25</t>
        </is>
      </c>
      <c r="C17" t="inlineStr">
        <is>
          <t>This is one of the biggest landfills.</t>
        </is>
      </c>
      <c r="D17">
        <f>HYPERLINK("https://www.youtube.com/watch?v=xnPaaxytfGs&amp;t=205s", "Go to time")</f>
        <v/>
      </c>
    </row>
    <row r="18">
      <c r="A18">
        <f>HYPERLINK("https://www.youtube.com/watch?v=I5g9-4fx60A", "Video")</f>
        <v/>
      </c>
      <c r="B18" t="inlineStr">
        <is>
          <t>5:06</t>
        </is>
      </c>
      <c r="C18" t="inlineStr">
        <is>
          <t>We've got more oil and gas
in plastic and landfill</t>
        </is>
      </c>
      <c r="D18">
        <f>HYPERLINK("https://www.youtube.com/watch?v=I5g9-4fx60A&amp;t=306s", "Go to time")</f>
        <v/>
      </c>
    </row>
    <row r="19">
      <c r="A19">
        <f>HYPERLINK("https://www.youtube.com/watch?v=I5g9-4fx60A", "Video")</f>
        <v/>
      </c>
      <c r="B19" t="inlineStr">
        <is>
          <t>5:17</t>
        </is>
      </c>
      <c r="C19" t="inlineStr">
        <is>
          <t>And that's what that landfill looks like,
ladies and gentlemen,</t>
        </is>
      </c>
      <c r="D19">
        <f>HYPERLINK("https://www.youtube.com/watch?v=I5g9-4fx60A&amp;t=317s", "Go to time")</f>
        <v/>
      </c>
    </row>
    <row r="20">
      <c r="A20">
        <f>HYPERLINK("https://www.youtube.com/watch?v=Fjbz-Rzmzxw", "Video")</f>
        <v/>
      </c>
      <c r="B20" t="inlineStr">
        <is>
          <t>2:24</t>
        </is>
      </c>
      <c r="C20" t="inlineStr">
        <is>
          <t>it comes from landfills,</t>
        </is>
      </c>
      <c r="D20">
        <f>HYPERLINK("https://www.youtube.com/watch?v=Fjbz-Rzmzxw&amp;t=144s", "Go to time")</f>
        <v/>
      </c>
    </row>
    <row r="21">
      <c r="A21">
        <f>HYPERLINK("https://www.youtube.com/watch?v=HWj54Wt7uY4", "Video")</f>
        <v/>
      </c>
      <c r="B21" t="inlineStr">
        <is>
          <t>0:08</t>
        </is>
      </c>
      <c r="C21" t="inlineStr">
        <is>
          <t>This is the Ghazipur landfill
in Delhi, India.</t>
        </is>
      </c>
      <c r="D21">
        <f>HYPERLINK("https://www.youtube.com/watch?v=HWj54Wt7uY4&amp;t=8s", "Go to time")</f>
        <v/>
      </c>
    </row>
    <row r="22">
      <c r="A22">
        <f>HYPERLINK("https://www.youtube.com/watch?v=HWj54Wt7uY4", "Video")</f>
        <v/>
      </c>
      <c r="B22" t="inlineStr">
        <is>
          <t>0:27</t>
        </is>
      </c>
      <c r="C22" t="inlineStr">
        <is>
          <t>This happens because the organic
waste in the landfills</t>
        </is>
      </c>
      <c r="D22">
        <f>HYPERLINK("https://www.youtube.com/watch?v=HWj54Wt7uY4&amp;t=27s", "Go to time")</f>
        <v/>
      </c>
    </row>
    <row r="23">
      <c r="A23">
        <f>HYPERLINK("https://www.youtube.com/watch?v=HWj54Wt7uY4", "Video")</f>
        <v/>
      </c>
      <c r="B23" t="inlineStr">
        <is>
          <t>0:41</t>
        </is>
      </c>
      <c r="C23" t="inlineStr">
        <is>
          <t>This landfill in Buenos Aires</t>
        </is>
      </c>
      <c r="D23">
        <f>HYPERLINK("https://www.youtube.com/watch?v=HWj54Wt7uY4&amp;t=41s", "Go to time")</f>
        <v/>
      </c>
    </row>
    <row r="24">
      <c r="A24">
        <f>HYPERLINK("https://www.youtube.com/watch?v=HWj54Wt7uY4", "Video")</f>
        <v/>
      </c>
      <c r="B24" t="inlineStr">
        <is>
          <t>0:53</t>
        </is>
      </c>
      <c r="C24" t="inlineStr">
        <is>
          <t>Landfills like these are major
contributors to climate change</t>
        </is>
      </c>
      <c r="D24">
        <f>HYPERLINK("https://www.youtube.com/watch?v=HWj54Wt7uY4&amp;t=53s", "Go to time")</f>
        <v/>
      </c>
    </row>
    <row r="25">
      <c r="A25">
        <f>HYPERLINK("https://www.youtube.com/watch?v=HWj54Wt7uY4", "Video")</f>
        <v/>
      </c>
      <c r="B25" t="inlineStr">
        <is>
          <t>2:57</t>
        </is>
      </c>
      <c r="C25" t="inlineStr">
        <is>
          <t>But during my tenure,
a large landfill caught fire,</t>
        </is>
      </c>
      <c r="D25">
        <f>HYPERLINK("https://www.youtube.com/watch?v=HWj54Wt7uY4&amp;t=177s", "Go to time")</f>
        <v/>
      </c>
    </row>
    <row r="26">
      <c r="A26">
        <f>HYPERLINK("https://www.youtube.com/watch?v=HWj54Wt7uY4", "Video")</f>
        <v/>
      </c>
      <c r="B26" t="inlineStr">
        <is>
          <t>3:11</t>
        </is>
      </c>
      <c r="C26" t="inlineStr">
        <is>
          <t>Another landfill nearby
smelled so terrible</t>
        </is>
      </c>
      <c r="D26">
        <f>HYPERLINK("https://www.youtube.com/watch?v=HWj54Wt7uY4&amp;t=191s", "Go to time")</f>
        <v/>
      </c>
    </row>
    <row r="27">
      <c r="A27">
        <f>HYPERLINK("https://www.youtube.com/watch?v=HWj54Wt7uY4", "Video")</f>
        <v/>
      </c>
      <c r="B27" t="inlineStr">
        <is>
          <t>3:23</t>
        </is>
      </c>
      <c r="C27" t="inlineStr">
        <is>
          <t>The organic waste in landfills</t>
        </is>
      </c>
      <c r="D27">
        <f>HYPERLINK("https://www.youtube.com/watch?v=HWj54Wt7uY4&amp;t=203s", "Go to time")</f>
        <v/>
      </c>
    </row>
    <row r="28">
      <c r="A28">
        <f>HYPERLINK("https://www.youtube.com/watch?v=HWj54Wt7uY4", "Video")</f>
        <v/>
      </c>
      <c r="B28" t="inlineStr">
        <is>
          <t>3:54</t>
        </is>
      </c>
      <c r="C28" t="inlineStr">
        <is>
          <t>and when that organic waste
is concentrated in the landfill,</t>
        </is>
      </c>
      <c r="D28">
        <f>HYPERLINK("https://www.youtube.com/watch?v=HWj54Wt7uY4&amp;t=234s", "Go to time")</f>
        <v/>
      </c>
    </row>
    <row r="29">
      <c r="A29">
        <f>HYPERLINK("https://www.youtube.com/watch?v=HWj54Wt7uY4", "Video")</f>
        <v/>
      </c>
      <c r="B29" t="inlineStr">
        <is>
          <t>4:19</t>
        </is>
      </c>
      <c r="C29" t="inlineStr">
        <is>
          <t>and the Sunshine Canyon Landfill</t>
        </is>
      </c>
      <c r="D29">
        <f>HYPERLINK("https://www.youtube.com/watch?v=HWj54Wt7uY4&amp;t=259s", "Go to time")</f>
        <v/>
      </c>
    </row>
    <row r="30">
      <c r="A30">
        <f>HYPERLINK("https://www.youtube.com/watch?v=HWj54Wt7uY4", "Video")</f>
        <v/>
      </c>
      <c r="B30" t="inlineStr">
        <is>
          <t>4:58</t>
        </is>
      </c>
      <c r="C30" t="inlineStr">
        <is>
          <t>we’re working in the biggest
landfills in the world,</t>
        </is>
      </c>
      <c r="D30">
        <f>HYPERLINK("https://www.youtube.com/watch?v=HWj54Wt7uY4&amp;t=298s", "Go to time")</f>
        <v/>
      </c>
    </row>
    <row r="31">
      <c r="A31">
        <f>HYPERLINK("https://www.youtube.com/watch?v=HWj54Wt7uY4", "Video")</f>
        <v/>
      </c>
      <c r="B31" t="inlineStr">
        <is>
          <t>8:20</t>
        </is>
      </c>
      <c r="C31" t="inlineStr">
        <is>
          <t>Landfills that aren't filled
with rotting organic waste</t>
        </is>
      </c>
      <c r="D31">
        <f>HYPERLINK("https://www.youtube.com/watch?v=HWj54Wt7uY4&amp;t=500s", "Go to time")</f>
        <v/>
      </c>
    </row>
    <row r="32">
      <c r="A32">
        <f>HYPERLINK("https://www.youtube.com/watch?v=7INMrxpc7nw", "Video")</f>
        <v/>
      </c>
      <c r="B32" t="inlineStr">
        <is>
          <t>2:27</t>
        </is>
      </c>
      <c r="C32" t="inlineStr">
        <is>
          <t>that we actually send to landfill.</t>
        </is>
      </c>
      <c r="D32">
        <f>HYPERLINK("https://www.youtube.com/watch?v=7INMrxpc7nw&amp;t=147s", "Go to time")</f>
        <v/>
      </c>
    </row>
    <row r="33">
      <c r="A33">
        <f>HYPERLINK("https://www.youtube.com/watch?v=yUCF2D0NQ70", "Video")</f>
        <v/>
      </c>
      <c r="B33" t="inlineStr">
        <is>
          <t>2:34</t>
        </is>
      </c>
      <c r="C33" t="inlineStr">
        <is>
          <t>and we keep wasting food
which ends up in landfills and rots,</t>
        </is>
      </c>
      <c r="D33">
        <f>HYPERLINK("https://www.youtube.com/watch?v=yUCF2D0NQ70&amp;t=154s", "Go to time")</f>
        <v/>
      </c>
    </row>
    <row r="34">
      <c r="A34">
        <f>HYPERLINK("https://www.youtube.com/watch?v=g2pVB9Ci5pI", "Video")</f>
        <v/>
      </c>
      <c r="B34" t="inlineStr">
        <is>
          <t>10:29</t>
        </is>
      </c>
      <c r="C34" t="inlineStr">
        <is>
          <t>of the 92 million tons of clothing
that ends up in landfill each year.</t>
        </is>
      </c>
      <c r="D34">
        <f>HYPERLINK("https://www.youtube.com/watch?v=g2pVB9Ci5pI&amp;t=629s", "Go to time")</f>
        <v/>
      </c>
    </row>
    <row r="35">
      <c r="A35">
        <f>HYPERLINK("https://www.youtube.com/watch?v=6iqXH9RPK1w", "Video")</f>
        <v/>
      </c>
      <c r="B35" t="inlineStr">
        <is>
          <t>0:59</t>
        </is>
      </c>
      <c r="C35" t="inlineStr">
        <is>
          <t>they go straight to a landfill</t>
        </is>
      </c>
      <c r="D35">
        <f>HYPERLINK("https://www.youtube.com/watch?v=6iqXH9RPK1w&amp;t=59s", "Go to time")</f>
        <v/>
      </c>
    </row>
    <row r="36">
      <c r="A36">
        <f>HYPERLINK("https://www.youtube.com/watch?v=6iqXH9RPK1w", "Video")</f>
        <v/>
      </c>
      <c r="B36" t="inlineStr">
        <is>
          <t>1:44</t>
        </is>
      </c>
      <c r="C36" t="inlineStr">
        <is>
          <t>First, landfills.</t>
        </is>
      </c>
      <c r="D36">
        <f>HYPERLINK("https://www.youtube.com/watch?v=6iqXH9RPK1w&amp;t=104s", "Go to time")</f>
        <v/>
      </c>
    </row>
    <row r="37">
      <c r="A37">
        <f>HYPERLINK("https://www.youtube.com/watch?v=6iqXH9RPK1w", "Video")</f>
        <v/>
      </c>
      <c r="B37" t="inlineStr">
        <is>
          <t>1:45</t>
        </is>
      </c>
      <c r="C37" t="inlineStr">
        <is>
          <t>Landfills are the third-largest
source of methane in the US,</t>
        </is>
      </c>
      <c r="D37">
        <f>HYPERLINK("https://www.youtube.com/watch?v=6iqXH9RPK1w&amp;t=105s", "Go to time")</f>
        <v/>
      </c>
    </row>
    <row r="38">
      <c r="A38">
        <f>HYPERLINK("https://www.youtube.com/watch?v=6iqXH9RPK1w", "Video")</f>
        <v/>
      </c>
      <c r="B38" t="inlineStr">
        <is>
          <t>8:13</t>
        </is>
      </c>
      <c r="C38" t="inlineStr">
        <is>
          <t>that restrict food
from going to landfills.</t>
        </is>
      </c>
      <c r="D38">
        <f>HYPERLINK("https://www.youtube.com/watch?v=6iqXH9RPK1w&amp;t=493s", "Go to time")</f>
        <v/>
      </c>
    </row>
    <row r="39">
      <c r="A39">
        <f>HYPERLINK("https://www.youtube.com/watch?v=NWQ8y3TksrQ", "Video")</f>
        <v/>
      </c>
      <c r="B39" t="inlineStr">
        <is>
          <t>2:32</t>
        </is>
      </c>
      <c r="C39" t="inlineStr">
        <is>
          <t>that don't belong in our landfills,</t>
        </is>
      </c>
      <c r="D39">
        <f>HYPERLINK("https://www.youtube.com/watch?v=NWQ8y3TksrQ&amp;t=152s", "Go to time")</f>
        <v/>
      </c>
    </row>
    <row r="40">
      <c r="A40">
        <f>HYPERLINK("https://www.youtube.com/watch?v=MMaWtHnyP04", "Video")</f>
        <v/>
      </c>
      <c r="B40" t="inlineStr">
        <is>
          <t>1:08</t>
        </is>
      </c>
      <c r="C40" t="inlineStr">
        <is>
          <t>and 16 billion disposable syringes
end up incinerated, in landfill</t>
        </is>
      </c>
      <c r="D40">
        <f>HYPERLINK("https://www.youtube.com/watch?v=MMaWtHnyP04&amp;t=68s", "Go to time")</f>
        <v/>
      </c>
    </row>
    <row r="41">
      <c r="A41">
        <f>HYPERLINK("https://www.youtube.com/watch?v=MMaWtHnyP04", "Video")</f>
        <v/>
      </c>
      <c r="B41" t="inlineStr">
        <is>
          <t>1:47</t>
        </is>
      </c>
      <c r="C41" t="inlineStr">
        <is>
          <t>eventually end up
incinerated or sent to landfill.</t>
        </is>
      </c>
      <c r="D41">
        <f>HYPERLINK("https://www.youtube.com/watch?v=MMaWtHnyP04&amp;t=107s", "Go to time")</f>
        <v/>
      </c>
    </row>
    <row r="42">
      <c r="A42">
        <f>HYPERLINK("https://www.youtube.com/watch?v=MMaWtHnyP04", "Video")</f>
        <v/>
      </c>
      <c r="B42" t="inlineStr">
        <is>
          <t>4:29</t>
        </is>
      </c>
      <c r="C42" t="inlineStr">
        <is>
          <t>these scraps are sent to landfill
almost without a thought.</t>
        </is>
      </c>
      <c r="D42">
        <f>HYPERLINK("https://www.youtube.com/watch?v=MMaWtHnyP04&amp;t=269s", "Go to time")</f>
        <v/>
      </c>
    </row>
    <row r="43">
      <c r="A43">
        <f>HYPERLINK("https://www.youtube.com/watch?v=2y6GQcN9jVs", "Video")</f>
        <v/>
      </c>
      <c r="B43" t="inlineStr">
        <is>
          <t>3:43</t>
        </is>
      </c>
      <c r="C43" t="inlineStr">
        <is>
          <t>For example, discarded food
might end up in a landfill somewhere</t>
        </is>
      </c>
      <c r="D43">
        <f>HYPERLINK("https://www.youtube.com/watch?v=2y6GQcN9jVs&amp;t=223s", "Go to time")</f>
        <v/>
      </c>
    </row>
    <row r="44">
      <c r="A44">
        <f>HYPERLINK("https://www.youtube.com/watch?v=j-rw3x8VZxA", "Video")</f>
        <v/>
      </c>
      <c r="B44" t="inlineStr">
        <is>
          <t>3:42</t>
        </is>
      </c>
      <c r="C44" t="inlineStr">
        <is>
          <t>landfills and incinerators,
they're usually the problem.</t>
        </is>
      </c>
      <c r="D44">
        <f>HYPERLINK("https://www.youtube.com/watch?v=j-rw3x8VZxA&amp;t=222s", "Go to time")</f>
        <v/>
      </c>
    </row>
    <row r="45">
      <c r="A45">
        <f>HYPERLINK("https://www.youtube.com/watch?v=rsL4vztsChc", "Video")</f>
        <v/>
      </c>
      <c r="B45" t="inlineStr">
        <is>
          <t>4:47</t>
        </is>
      </c>
      <c r="C45" t="inlineStr">
        <is>
          <t>landfill somewhere rotting and producing</t>
        </is>
      </c>
      <c r="D45">
        <f>HYPERLINK("https://www.youtube.com/watch?v=rsL4vztsChc&amp;t=287s", "Go to time")</f>
        <v/>
      </c>
    </row>
    <row r="46">
      <c r="A46">
        <f>HYPERLINK("https://www.youtube.com/watch?v=rsL4vztsChc", "Video")</f>
        <v/>
      </c>
      <c r="B46" t="inlineStr">
        <is>
          <t>13:30</t>
        </is>
      </c>
      <c r="C46" t="inlineStr">
        <is>
          <t>when we leave food in a landfill with no</t>
        </is>
      </c>
      <c r="D46">
        <f>HYPERLINK("https://www.youtube.com/watch?v=rsL4vztsChc&amp;t=810s", "Go to time")</f>
        <v/>
      </c>
    </row>
    <row r="47">
      <c r="A47">
        <f>HYPERLINK("https://www.youtube.com/watch?v=rsL4vztsChc", "Video")</f>
        <v/>
      </c>
      <c r="B47" t="inlineStr">
        <is>
          <t>14:09</t>
        </is>
      </c>
      <c r="C47" t="inlineStr">
        <is>
          <t>ends up in a landfill where it's covered</t>
        </is>
      </c>
      <c r="D47">
        <f>HYPERLINK("https://www.youtube.com/watch?v=rsL4vztsChc&amp;t=849s", "Go to time")</f>
        <v/>
      </c>
    </row>
    <row r="48">
      <c r="A48">
        <f>HYPERLINK("https://www.youtube.com/watch?v=rsL4vztsChc", "Video")</f>
        <v/>
      </c>
      <c r="B48" t="inlineStr">
        <is>
          <t>18:32</t>
        </is>
      </c>
      <c r="C48" t="inlineStr">
        <is>
          <t>that food from going to a landfill and</t>
        </is>
      </c>
      <c r="D48">
        <f>HYPERLINK("https://www.youtube.com/watch?v=rsL4vztsChc&amp;t=1112s", "Go to time")</f>
        <v/>
      </c>
    </row>
    <row r="49">
      <c r="A49">
        <f>HYPERLINK("https://www.youtube.com/watch?v=c_YLAhZpfMI", "Video")</f>
        <v/>
      </c>
      <c r="B49" t="inlineStr">
        <is>
          <t>10:30</t>
        </is>
      </c>
      <c r="C49" t="inlineStr">
        <is>
          <t>it's e-waste in landfills,</t>
        </is>
      </c>
      <c r="D49">
        <f>HYPERLINK("https://www.youtube.com/watch?v=c_YLAhZpfMI&amp;t=630s", "Go to time")</f>
        <v/>
      </c>
    </row>
    <row r="50">
      <c r="A50">
        <f>HYPERLINK("https://www.youtube.com/watch?v=DnqNS6fThuY", "Video")</f>
        <v/>
      </c>
      <c r="B50" t="inlineStr">
        <is>
          <t>1:03</t>
        </is>
      </c>
      <c r="C50" t="inlineStr">
        <is>
          <t>My state was landfilling about
295 million pounds of glass annually.</t>
        </is>
      </c>
      <c r="D50">
        <f>HYPERLINK("https://www.youtube.com/watch?v=DnqNS6fThuY&amp;t=63s", "Go to time")</f>
        <v/>
      </c>
    </row>
    <row r="51">
      <c r="A51">
        <f>HYPERLINK("https://www.youtube.com/watch?v=DnqNS6fThuY", "Video")</f>
        <v/>
      </c>
      <c r="B51" t="inlineStr">
        <is>
          <t>1:09</t>
        </is>
      </c>
      <c r="C51" t="inlineStr">
        <is>
          <t>The bottle we just finished
would likely end up in a landfill.</t>
        </is>
      </c>
      <c r="D51">
        <f>HYPERLINK("https://www.youtube.com/watch?v=DnqNS6fThuY&amp;t=69s", "Go to time")</f>
        <v/>
      </c>
    </row>
    <row r="52">
      <c r="A52">
        <f>HYPERLINK("https://www.youtube.com/watch?v=DnqNS6fThuY", "Video")</f>
        <v/>
      </c>
      <c r="B52" t="inlineStr">
        <is>
          <t>2:14</t>
        </is>
      </c>
      <c r="C52" t="inlineStr">
        <is>
          <t>convert the otherwise
landfilled glass back into sand</t>
        </is>
      </c>
      <c r="D52">
        <f>HYPERLINK("https://www.youtube.com/watch?v=DnqNS6fThuY&amp;t=134s", "Go to time")</f>
        <v/>
      </c>
    </row>
    <row r="53">
      <c r="A53">
        <f>HYPERLINK("https://www.youtube.com/watch?v=DnqNS6fThuY", "Video")</f>
        <v/>
      </c>
      <c r="B53" t="inlineStr">
        <is>
          <t>3:29</t>
        </is>
      </c>
      <c r="C53" t="inlineStr">
        <is>
          <t>from our landfills.</t>
        </is>
      </c>
      <c r="D53">
        <f>HYPERLINK("https://www.youtube.com/watch?v=DnqNS6fThuY&amp;t=209s", "Go to time")</f>
        <v/>
      </c>
    </row>
    <row r="54">
      <c r="A54">
        <f>HYPERLINK("https://www.youtube.com/watch?v=DnqNS6fThuY", "Video")</f>
        <v/>
      </c>
      <c r="B54" t="inlineStr">
        <is>
          <t>4:20</t>
        </is>
      </c>
      <c r="C54" t="inlineStr">
        <is>
          <t>entering our landfills annually.</t>
        </is>
      </c>
      <c r="D54">
        <f>HYPERLINK("https://www.youtube.com/watch?v=DnqNS6fThuY&amp;t=260s", "Go to time")</f>
        <v/>
      </c>
    </row>
    <row r="55">
      <c r="A55">
        <f>HYPERLINK("https://www.youtube.com/watch?v=JNG3wwLqRok", "Video")</f>
        <v/>
      </c>
      <c r="B55" t="inlineStr">
        <is>
          <t>28:52</t>
        </is>
      </c>
      <c r="C55" t="inlineStr">
        <is>
          <t>otherwise ended up as a landfill or even</t>
        </is>
      </c>
      <c r="D55">
        <f>HYPERLINK("https://www.youtube.com/watch?v=JNG3wwLqRok&amp;t=1732s", "Go to time")</f>
        <v/>
      </c>
    </row>
    <row r="56">
      <c r="A56">
        <f>HYPERLINK("https://www.youtube.com/watch?v=YPvP_C4qy0E", "Video")</f>
        <v/>
      </c>
      <c r="B56" t="inlineStr">
        <is>
          <t>7:55</t>
        </is>
      </c>
      <c r="C56" t="inlineStr">
        <is>
          <t>such as agriculture and landfills.</t>
        </is>
      </c>
      <c r="D56">
        <f>HYPERLINK("https://www.youtube.com/watch?v=YPvP_C4qy0E&amp;t=475s", "Go to time")</f>
        <v/>
      </c>
    </row>
    <row r="57">
      <c r="A57">
        <f>HYPERLINK("https://www.youtube.com/watch?v=icQS5_mOx7U", "Video")</f>
        <v/>
      </c>
      <c r="B57" t="inlineStr">
        <is>
          <t>7:03</t>
        </is>
      </c>
      <c r="C57" t="inlineStr">
        <is>
          <t>because we cannot
be sending stuff to landfills</t>
        </is>
      </c>
      <c r="D57">
        <f>HYPERLINK("https://www.youtube.com/watch?v=icQS5_mOx7U&amp;t=423s", "Go to time")</f>
        <v/>
      </c>
    </row>
    <row r="58">
      <c r="A58">
        <f>HYPERLINK("https://www.youtube.com/watch?v=BJtmffAQdlo", "Video")</f>
        <v/>
      </c>
      <c r="B58" t="inlineStr">
        <is>
          <t>6:50</t>
        </is>
      </c>
      <c r="C58" t="inlineStr">
        <is>
          <t>and send zero waste to landfill.</t>
        </is>
      </c>
      <c r="D58">
        <f>HYPERLINK("https://www.youtube.com/watch?v=BJtmffAQdlo&amp;t=410s", "Go to time")</f>
        <v/>
      </c>
    </row>
    <row r="59">
      <c r="A59">
        <f>HYPERLINK("https://www.youtube.com/watch?v=0CVn-Rdnexw", "Video")</f>
        <v/>
      </c>
      <c r="B59" t="inlineStr">
        <is>
          <t>2:21</t>
        </is>
      </c>
      <c r="C59" t="inlineStr">
        <is>
          <t>Now, a lot of US recycling
goes straight to landfills.</t>
        </is>
      </c>
      <c r="D59">
        <f>HYPERLINK("https://www.youtube.com/watch?v=0CVn-Rdnexw&amp;t=141s", "Go to time")</f>
        <v/>
      </c>
    </row>
    <row r="60">
      <c r="A60">
        <f>HYPERLINK("https://www.youtube.com/watch?v=LbZC0DjnhGs", "Video")</f>
        <v/>
      </c>
      <c r="B60" t="inlineStr">
        <is>
          <t>0:44</t>
        </is>
      </c>
      <c r="C60" t="inlineStr">
        <is>
          <t>40 garbage trucks full of clothes
went to a landfill.</t>
        </is>
      </c>
      <c r="D60">
        <f>HYPERLINK("https://www.youtube.com/watch?v=LbZC0DjnhGs&amp;t=44s", "Go to time")</f>
        <v/>
      </c>
    </row>
    <row r="61">
      <c r="A61">
        <f>HYPERLINK("https://www.youtube.com/watch?v=vvIP7vabO4c", "Video")</f>
        <v/>
      </c>
      <c r="B61" t="inlineStr">
        <is>
          <t>1:15</t>
        </is>
      </c>
      <c r="C61" t="inlineStr">
        <is>
          <t>or furniture being tossed out,
dumped in a landfill,</t>
        </is>
      </c>
      <c r="D61">
        <f>HYPERLINK("https://www.youtube.com/watch?v=vvIP7vabO4c&amp;t=75s", "Go to time")</f>
        <v/>
      </c>
    </row>
    <row r="62">
      <c r="A62">
        <f>HYPERLINK("https://www.youtube.com/watch?v=vvIP7vabO4c", "Video")</f>
        <v/>
      </c>
      <c r="B62" t="inlineStr">
        <is>
          <t>1:25</t>
        </is>
      </c>
      <c r="C62" t="inlineStr">
        <is>
          <t>40 percent of landfill contain materials
from the construction</t>
        </is>
      </c>
      <c r="D62">
        <f>HYPERLINK("https://www.youtube.com/watch?v=vvIP7vabO4c&amp;t=85s", "Go to time")</f>
        <v/>
      </c>
    </row>
    <row r="63">
      <c r="A63">
        <f>HYPERLINK("https://www.youtube.com/watch?v=vvIP7vabO4c", "Video")</f>
        <v/>
      </c>
      <c r="B63" t="inlineStr">
        <is>
          <t>1:57</t>
        </is>
      </c>
      <c r="C63" t="inlineStr">
        <is>
          <t>shrinking harmful landfill
and creating a lot of jobs.</t>
        </is>
      </c>
      <c r="D63">
        <f>HYPERLINK("https://www.youtube.com/watch?v=vvIP7vabO4c&amp;t=117s", "Go to time")</f>
        <v/>
      </c>
    </row>
    <row r="64">
      <c r="A64">
        <f>HYPERLINK("https://www.youtube.com/watch?v=vvIP7vabO4c", "Video")</f>
        <v/>
      </c>
      <c r="B64" t="inlineStr">
        <is>
          <t>5:14</t>
        </is>
      </c>
      <c r="C64" t="inlineStr">
        <is>
          <t>was diverted from landfill,</t>
        </is>
      </c>
      <c r="D64">
        <f>HYPERLINK("https://www.youtube.com/watch?v=vvIP7vabO4c&amp;t=314s", "Go to time")</f>
        <v/>
      </c>
    </row>
    <row r="65">
      <c r="A65">
        <f>HYPERLINK("https://www.youtube.com/watch?v=vvIP7vabO4c", "Video")</f>
        <v/>
      </c>
      <c r="B65" t="inlineStr">
        <is>
          <t>8:41</t>
        </is>
      </c>
      <c r="C65" t="inlineStr">
        <is>
          <t>increasing its lifetime value
and delaying its journey to the landfill.</t>
        </is>
      </c>
      <c r="D65">
        <f>HYPERLINK("https://www.youtube.com/watch?v=vvIP7vabO4c&amp;t=521s", "Go to time")</f>
        <v/>
      </c>
    </row>
    <row r="66">
      <c r="A66">
        <f>HYPERLINK("https://www.youtube.com/watch?v=VasJyDmMafA", "Video")</f>
        <v/>
      </c>
      <c r="B66" t="inlineStr">
        <is>
          <t>4:25</t>
        </is>
      </c>
      <c r="C66" t="inlineStr">
        <is>
          <t>and now accounts for 27 percent
of everything in our landfills.</t>
        </is>
      </c>
      <c r="D66">
        <f>HYPERLINK("https://www.youtube.com/watch?v=VasJyDmMafA&amp;t=265s", "Go to time")</f>
        <v/>
      </c>
    </row>
    <row r="67">
      <c r="A67">
        <f>HYPERLINK("https://www.youtube.com/watch?v=VasJyDmMafA", "Video")</f>
        <v/>
      </c>
      <c r="B67" t="inlineStr">
        <is>
          <t>6:28</t>
        </is>
      </c>
      <c r="C67" t="inlineStr">
        <is>
          <t>to divert more than two million pounds
of edible food from landfills</t>
        </is>
      </c>
      <c r="D67">
        <f>HYPERLINK("https://www.youtube.com/watch?v=VasJyDmMafA&amp;t=388s", "Go to time")</f>
        <v/>
      </c>
    </row>
    <row r="68">
      <c r="A68">
        <f>HYPERLINK("https://www.youtube.com/watch?v=VasJyDmMafA", "Video")</f>
        <v/>
      </c>
      <c r="B68" t="inlineStr">
        <is>
          <t>11:48</t>
        </is>
      </c>
      <c r="C68" t="inlineStr">
        <is>
          <t>And, most importantly, we can reduce
food waste in our landfills,</t>
        </is>
      </c>
      <c r="D68">
        <f>HYPERLINK("https://www.youtube.com/watch?v=VasJyDmMafA&amp;t=708s", "Go to time")</f>
        <v/>
      </c>
    </row>
    <row r="69">
      <c r="A69">
        <f>HYPERLINK("https://www.youtube.com/watch?v=-SpQiR5BKag", "Video")</f>
        <v/>
      </c>
      <c r="B69" t="inlineStr">
        <is>
          <t>1:20</t>
        </is>
      </c>
      <c r="C69" t="inlineStr">
        <is>
          <t>we made our homes alongside landfills,</t>
        </is>
      </c>
      <c r="D69">
        <f>HYPERLINK("https://www.youtube.com/watch?v=-SpQiR5BKag&amp;t=80s", "Go to time")</f>
        <v/>
      </c>
    </row>
    <row r="70">
      <c r="A70">
        <f>HYPERLINK("https://www.youtube.com/watch?v=ZwmUdFtYbzE", "Video")</f>
        <v/>
      </c>
      <c r="B70" t="inlineStr">
        <is>
          <t>5:23</t>
        </is>
      </c>
      <c r="C70" t="inlineStr">
        <is>
          <t>to build an illegal garbage landfill
right outside their home,</t>
        </is>
      </c>
      <c r="D70">
        <f>HYPERLINK("https://www.youtube.com/watch?v=ZwmUdFtYbzE&amp;t=323s", "Go to time")</f>
        <v/>
      </c>
    </row>
    <row r="71">
      <c r="A71">
        <f>HYPERLINK("https://www.youtube.com/watch?v=6DRMrFMNXCc", "Video")</f>
        <v/>
      </c>
      <c r="B71" t="inlineStr">
        <is>
          <t>2:00</t>
        </is>
      </c>
      <c r="C71" t="inlineStr">
        <is>
          <t>most of it ends up in landfill</t>
        </is>
      </c>
      <c r="D71">
        <f>HYPERLINK("https://www.youtube.com/watch?v=6DRMrFMNXCc&amp;t=120s", "Go to time")</f>
        <v/>
      </c>
    </row>
    <row r="72">
      <c r="A72">
        <f>HYPERLINK("https://www.youtube.com/watch?v=6DRMrFMNXCc", "Video")</f>
        <v/>
      </c>
      <c r="B72" t="inlineStr">
        <is>
          <t>2:48</t>
        </is>
      </c>
      <c r="C72" t="inlineStr">
        <is>
          <t>from landfilling how many
plastic bottles do you think?</t>
        </is>
      </c>
      <c r="D72">
        <f>HYPERLINK("https://www.youtube.com/watch?v=6DRMrFMNXCc&amp;t=168s",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2025-05-20T03:28:01Z</dcterms:created>
  <dcterms:modified xsi:type="dcterms:W3CDTF">2025-05-20T03:28:01Z</dcterms:modified>
</cp:coreProperties>
</file>