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bai\Documents\Mes Documents\Travail Bordeaux\Enseignement\Cours Kedge\ISLI\Forecasting\2019-2020\Docs course\"/>
    </mc:Choice>
  </mc:AlternateContent>
  <bookViews>
    <workbookView xWindow="240" yWindow="60" windowWidth="15150" windowHeight="7370" activeTab="3"/>
  </bookViews>
  <sheets>
    <sheet name="RegSimple 1" sheetId="5" r:id="rId1"/>
    <sheet name="RegSimple 2" sheetId="4" r:id="rId2"/>
    <sheet name="RegDouble 1" sheetId="1" r:id="rId3"/>
    <sheet name="RegDouble 2" sheetId="6" r:id="rId4"/>
    <sheet name="Feuil1" sheetId="7" r:id="rId5"/>
  </sheets>
  <calcPr calcId="162913"/>
</workbook>
</file>

<file path=xl/calcChain.xml><?xml version="1.0" encoding="utf-8"?>
<calcChain xmlns="http://schemas.openxmlformats.org/spreadsheetml/2006/main">
  <c r="A24" i="6" l="1" a="1"/>
  <c r="A24" i="6" s="1"/>
  <c r="A24" i="5" a="1"/>
  <c r="A24" i="5" s="1"/>
  <c r="A9" i="7" a="1"/>
  <c r="A9" i="7" s="1"/>
  <c r="B28" i="6" l="1"/>
  <c r="C27" i="6"/>
  <c r="A27" i="6"/>
  <c r="B26" i="6"/>
  <c r="C25" i="6"/>
  <c r="A25" i="6"/>
  <c r="B24" i="6"/>
  <c r="E4" i="6" s="1"/>
  <c r="C28" i="6"/>
  <c r="A28" i="6"/>
  <c r="B27" i="6"/>
  <c r="C26" i="6"/>
  <c r="A26" i="6"/>
  <c r="B25" i="6"/>
  <c r="C24" i="6"/>
  <c r="B28" i="5"/>
  <c r="B27" i="5"/>
  <c r="B26" i="5"/>
  <c r="B25" i="5"/>
  <c r="B24" i="5"/>
  <c r="A28" i="5"/>
  <c r="A27" i="5"/>
  <c r="A26" i="5"/>
  <c r="A25" i="5"/>
  <c r="B13" i="7"/>
  <c r="C12" i="7"/>
  <c r="A12" i="7"/>
  <c r="B11" i="7"/>
  <c r="C10" i="7"/>
  <c r="A10" i="7"/>
  <c r="B9" i="7"/>
  <c r="C13" i="7"/>
  <c r="A13" i="7"/>
  <c r="B12" i="7"/>
  <c r="C11" i="7"/>
  <c r="A11" i="7"/>
  <c r="B10" i="7"/>
  <c r="C9" i="7"/>
  <c r="E21" i="6" l="1"/>
  <c r="E17" i="6"/>
  <c r="E20" i="6"/>
  <c r="E19" i="6"/>
  <c r="E18" i="6"/>
  <c r="E15" i="6"/>
  <c r="F15" i="6" s="1"/>
  <c r="E11" i="6"/>
  <c r="E7" i="6"/>
  <c r="F7" i="6" s="1"/>
  <c r="E3" i="6"/>
  <c r="F3" i="6" s="1"/>
  <c r="E14" i="6"/>
  <c r="F14" i="6" s="1"/>
  <c r="E10" i="6"/>
  <c r="F10" i="6" s="1"/>
  <c r="E6" i="6"/>
  <c r="F6" i="6" s="1"/>
  <c r="E2" i="6"/>
  <c r="F2" i="6" s="1"/>
  <c r="E13" i="6"/>
  <c r="E9" i="6"/>
  <c r="E5" i="6"/>
  <c r="E16" i="6"/>
  <c r="F16" i="6" s="1"/>
  <c r="E12" i="6"/>
  <c r="F12" i="6" s="1"/>
  <c r="E8" i="6"/>
  <c r="F8" i="6" s="1"/>
  <c r="F13" i="6"/>
  <c r="F11" i="6"/>
  <c r="F9" i="6"/>
  <c r="F5" i="6"/>
  <c r="F4" i="6"/>
  <c r="D3" i="4"/>
  <c r="D4" i="4"/>
  <c r="D5" i="4"/>
  <c r="E5" i="4" s="1"/>
  <c r="D6" i="4"/>
  <c r="E6" i="4" s="1"/>
  <c r="D7" i="4"/>
  <c r="D8" i="4"/>
  <c r="D9" i="4"/>
  <c r="E9" i="4" s="1"/>
  <c r="D10" i="4"/>
  <c r="E10" i="4" s="1"/>
  <c r="D11" i="4"/>
  <c r="D12" i="4"/>
  <c r="D13" i="4"/>
  <c r="E13" i="4" s="1"/>
  <c r="D14" i="4"/>
  <c r="D15" i="4"/>
  <c r="D16" i="4"/>
  <c r="D2" i="4"/>
  <c r="E2" i="4" s="1"/>
  <c r="D3" i="5"/>
  <c r="E3" i="5" s="1"/>
  <c r="D4" i="5"/>
  <c r="D5" i="5"/>
  <c r="D6" i="5"/>
  <c r="E6" i="5" s="1"/>
  <c r="D7" i="5"/>
  <c r="E7" i="5" s="1"/>
  <c r="D8" i="5"/>
  <c r="D9" i="5"/>
  <c r="D10" i="5"/>
  <c r="E10" i="5" s="1"/>
  <c r="D11" i="5"/>
  <c r="E11" i="5" s="1"/>
  <c r="D12" i="5"/>
  <c r="D13" i="5"/>
  <c r="D14" i="5"/>
  <c r="E14" i="5" s="1"/>
  <c r="D15" i="5"/>
  <c r="E15" i="5" s="1"/>
  <c r="D16" i="5"/>
  <c r="D2" i="5"/>
  <c r="E2" i="5" s="1"/>
  <c r="E16" i="5"/>
  <c r="E13" i="5"/>
  <c r="E12" i="5"/>
  <c r="E9" i="5"/>
  <c r="E8" i="5"/>
  <c r="E5" i="5"/>
  <c r="E4" i="5"/>
  <c r="E16" i="4"/>
  <c r="E15" i="4"/>
  <c r="E14" i="4"/>
  <c r="E12" i="4"/>
  <c r="E11" i="4"/>
  <c r="E8" i="4"/>
  <c r="E7" i="4"/>
  <c r="E4" i="4"/>
  <c r="E3" i="4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2" i="1"/>
  <c r="F2" i="1" s="1"/>
  <c r="G2" i="4" l="1"/>
  <c r="H2" i="4"/>
  <c r="H2" i="5"/>
  <c r="G2" i="5"/>
  <c r="H2" i="1"/>
  <c r="I2" i="1"/>
  <c r="F18" i="6"/>
  <c r="I2" i="6"/>
  <c r="H2" i="6"/>
</calcChain>
</file>

<file path=xl/sharedStrings.xml><?xml version="1.0" encoding="utf-8"?>
<sst xmlns="http://schemas.openxmlformats.org/spreadsheetml/2006/main" count="40" uniqueCount="18">
  <si>
    <t>R_2</t>
  </si>
  <si>
    <t>a2</t>
  </si>
  <si>
    <t>a1</t>
  </si>
  <si>
    <t>b</t>
  </si>
  <si>
    <t>X1</t>
  </si>
  <si>
    <t>X2</t>
  </si>
  <si>
    <t>Demande</t>
  </si>
  <si>
    <t>Year</t>
  </si>
  <si>
    <t>cars (×1000)</t>
  </si>
  <si>
    <t>Apartments (×1000)</t>
  </si>
  <si>
    <t>Sales (m£)</t>
  </si>
  <si>
    <t>Forecasts</t>
  </si>
  <si>
    <t>Errors</t>
  </si>
  <si>
    <t>MFE</t>
  </si>
  <si>
    <t>Multiple Regression</t>
  </si>
  <si>
    <t>ctrl+Shift+Enter to execute the function</t>
  </si>
  <si>
    <t xml:space="preserve">2 explanatory variables: Select 3 columns and 5 rows </t>
  </si>
  <si>
    <t>DROITEREG (LINEST)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</si>
</sst>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\ _€_-;\-* #,##0.00\ _€_-;_-* &quot;-&quot;??\ _€_-;_-@_-"/>
    <numFmt numFmtId="165" formatCode="0.0000"/>
    <numFmt numFmtId="166" formatCode="0.000"/>
    <numFmt numFmtId="167" formatCode="0.0"/>
    <numFmt numFmtId="168" formatCode="_-* #,##0\ _€_-;\-* #,##0\ _€_-;_-* &quot;-&quot;??\ _€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7" xfId="0" applyBorder="1"/>
    <xf numFmtId="0" fontId="0" fillId="0" borderId="5" xfId="0" applyBorder="1"/>
    <xf numFmtId="0" fontId="1" fillId="0" borderId="1" xfId="0" applyFont="1" applyFill="1" applyBorder="1" applyAlignment="1">
      <alignment horizontal="center" vertical="top" wrapText="1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5" fontId="0" fillId="2" borderId="7" xfId="0" applyNumberFormat="1" applyFill="1" applyBorder="1"/>
    <xf numFmtId="0" fontId="0" fillId="2" borderId="7" xfId="0" applyFill="1" applyBorder="1"/>
    <xf numFmtId="167" fontId="0" fillId="0" borderId="3" xfId="0" applyNumberFormat="1" applyBorder="1" applyAlignment="1">
      <alignment horizontal="center"/>
    </xf>
    <xf numFmtId="167" fontId="0" fillId="0" borderId="5" xfId="0" applyNumberForma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4" fillId="0" borderId="0" xfId="0" applyFont="1"/>
    <xf numFmtId="168" fontId="0" fillId="0" borderId="5" xfId="1" applyNumberFormat="1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'RegSimple 1'!$B$2:$B$16</c:f>
              <c:numCache>
                <c:formatCode>General</c:formatCode>
                <c:ptCount val="15"/>
                <c:pt idx="0">
                  <c:v>666.6</c:v>
                </c:pt>
                <c:pt idx="1">
                  <c:v>533.79999999999995</c:v>
                </c:pt>
                <c:pt idx="2">
                  <c:v>432</c:v>
                </c:pt>
                <c:pt idx="3">
                  <c:v>612</c:v>
                </c:pt>
                <c:pt idx="4">
                  <c:v>556</c:v>
                </c:pt>
                <c:pt idx="5">
                  <c:v>792</c:v>
                </c:pt>
                <c:pt idx="6">
                  <c:v>581.5</c:v>
                </c:pt>
                <c:pt idx="7">
                  <c:v>611.29999999999995</c:v>
                </c:pt>
                <c:pt idx="8">
                  <c:v>426</c:v>
                </c:pt>
                <c:pt idx="9">
                  <c:v>559</c:v>
                </c:pt>
                <c:pt idx="10">
                  <c:v>667.5</c:v>
                </c:pt>
                <c:pt idx="11">
                  <c:v>554.29999999999995</c:v>
                </c:pt>
                <c:pt idx="12">
                  <c:v>693</c:v>
                </c:pt>
                <c:pt idx="13">
                  <c:v>763.9</c:v>
                </c:pt>
                <c:pt idx="14">
                  <c:v>775.2</c:v>
                </c:pt>
              </c:numCache>
            </c:numRef>
          </c:xVal>
          <c:yVal>
            <c:numRef>
              <c:f>'RegSimple 1'!$C$2:$C$16</c:f>
              <c:numCache>
                <c:formatCode>General</c:formatCode>
                <c:ptCount val="15"/>
                <c:pt idx="0">
                  <c:v>165</c:v>
                </c:pt>
                <c:pt idx="1">
                  <c:v>202</c:v>
                </c:pt>
                <c:pt idx="2">
                  <c:v>201.5</c:v>
                </c:pt>
                <c:pt idx="3">
                  <c:v>226</c:v>
                </c:pt>
                <c:pt idx="4">
                  <c:v>216</c:v>
                </c:pt>
                <c:pt idx="5">
                  <c:v>291.5</c:v>
                </c:pt>
                <c:pt idx="6">
                  <c:v>298.3</c:v>
                </c:pt>
                <c:pt idx="7">
                  <c:v>310.39999999999998</c:v>
                </c:pt>
                <c:pt idx="8">
                  <c:v>256.8</c:v>
                </c:pt>
                <c:pt idx="9">
                  <c:v>303.5</c:v>
                </c:pt>
                <c:pt idx="10">
                  <c:v>314.5</c:v>
                </c:pt>
                <c:pt idx="11">
                  <c:v>301.39999999999998</c:v>
                </c:pt>
                <c:pt idx="12">
                  <c:v>328.5</c:v>
                </c:pt>
                <c:pt idx="13">
                  <c:v>389.5</c:v>
                </c:pt>
                <c:pt idx="14">
                  <c:v>438.7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CC-46EC-956B-739EF7A30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903616"/>
        <c:axId val="212576832"/>
      </c:scatterChart>
      <c:valAx>
        <c:axId val="21690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576832"/>
        <c:crosses val="autoZero"/>
        <c:crossBetween val="midCat"/>
      </c:valAx>
      <c:valAx>
        <c:axId val="212576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903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'RegSimple 2'!$B$2:$B$16</c:f>
              <c:numCache>
                <c:formatCode>General</c:formatCode>
                <c:ptCount val="15"/>
                <c:pt idx="0">
                  <c:v>145</c:v>
                </c:pt>
                <c:pt idx="1">
                  <c:v>157.5</c:v>
                </c:pt>
                <c:pt idx="2">
                  <c:v>167.5</c:v>
                </c:pt>
                <c:pt idx="3">
                  <c:v>172.3</c:v>
                </c:pt>
                <c:pt idx="4">
                  <c:v>197.8</c:v>
                </c:pt>
                <c:pt idx="5">
                  <c:v>237.4</c:v>
                </c:pt>
                <c:pt idx="6">
                  <c:v>316.5</c:v>
                </c:pt>
                <c:pt idx="7">
                  <c:v>321.7</c:v>
                </c:pt>
                <c:pt idx="8">
                  <c:v>350.9</c:v>
                </c:pt>
                <c:pt idx="9">
                  <c:v>364</c:v>
                </c:pt>
                <c:pt idx="10">
                  <c:v>366</c:v>
                </c:pt>
                <c:pt idx="11">
                  <c:v>371.4</c:v>
                </c:pt>
                <c:pt idx="12">
                  <c:v>413</c:v>
                </c:pt>
                <c:pt idx="13">
                  <c:v>456.2</c:v>
                </c:pt>
                <c:pt idx="14">
                  <c:v>473.8</c:v>
                </c:pt>
              </c:numCache>
            </c:numRef>
          </c:xVal>
          <c:yVal>
            <c:numRef>
              <c:f>'RegSimple 2'!$C$2:$C$16</c:f>
              <c:numCache>
                <c:formatCode>General</c:formatCode>
                <c:ptCount val="15"/>
                <c:pt idx="0">
                  <c:v>165</c:v>
                </c:pt>
                <c:pt idx="1">
                  <c:v>202</c:v>
                </c:pt>
                <c:pt idx="2">
                  <c:v>201.5</c:v>
                </c:pt>
                <c:pt idx="3">
                  <c:v>226</c:v>
                </c:pt>
                <c:pt idx="4">
                  <c:v>216</c:v>
                </c:pt>
                <c:pt idx="5">
                  <c:v>291.5</c:v>
                </c:pt>
                <c:pt idx="6">
                  <c:v>298.3</c:v>
                </c:pt>
                <c:pt idx="7">
                  <c:v>310.39999999999998</c:v>
                </c:pt>
                <c:pt idx="8">
                  <c:v>256.8</c:v>
                </c:pt>
                <c:pt idx="9">
                  <c:v>303.5</c:v>
                </c:pt>
                <c:pt idx="10">
                  <c:v>314.5</c:v>
                </c:pt>
                <c:pt idx="11">
                  <c:v>301.39999999999998</c:v>
                </c:pt>
                <c:pt idx="12">
                  <c:v>328.5</c:v>
                </c:pt>
                <c:pt idx="13">
                  <c:v>389.5</c:v>
                </c:pt>
                <c:pt idx="14">
                  <c:v>438.7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E0-474D-BCC8-8A5C5FE0B4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351592"/>
        <c:axId val="212973192"/>
      </c:scatterChart>
      <c:valAx>
        <c:axId val="296351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973192"/>
        <c:crosses val="autoZero"/>
        <c:crossBetween val="midCat"/>
      </c:valAx>
      <c:valAx>
        <c:axId val="212973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63515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19</xdr:row>
      <xdr:rowOff>38100</xdr:rowOff>
    </xdr:from>
    <xdr:to>
      <xdr:col>9</xdr:col>
      <xdr:colOff>276225</xdr:colOff>
      <xdr:row>33</xdr:row>
      <xdr:rowOff>114300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4</xdr:row>
      <xdr:rowOff>123825</xdr:rowOff>
    </xdr:from>
    <xdr:to>
      <xdr:col>11</xdr:col>
      <xdr:colOff>342900</xdr:colOff>
      <xdr:row>19</xdr:row>
      <xdr:rowOff>9525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G15" sqref="G15"/>
    </sheetView>
  </sheetViews>
  <sheetFormatPr baseColWidth="10" defaultRowHeight="14.5" x14ac:dyDescent="0.35"/>
  <cols>
    <col min="2" max="2" width="18.7265625" customWidth="1"/>
    <col min="3" max="3" width="15.26953125" customWidth="1"/>
  </cols>
  <sheetData>
    <row r="1" spans="1:8" ht="30.75" customHeight="1" thickBot="1" x14ac:dyDescent="0.4">
      <c r="A1" s="1" t="s">
        <v>7</v>
      </c>
      <c r="B1" s="2" t="s">
        <v>8</v>
      </c>
      <c r="C1" s="2" t="s">
        <v>10</v>
      </c>
      <c r="D1" s="12" t="s">
        <v>11</v>
      </c>
      <c r="E1" s="12" t="s">
        <v>12</v>
      </c>
      <c r="G1" s="12" t="s">
        <v>13</v>
      </c>
      <c r="H1" s="12" t="s">
        <v>0</v>
      </c>
    </row>
    <row r="2" spans="1:8" ht="15" thickBot="1" x14ac:dyDescent="0.4">
      <c r="A2" s="3">
        <v>1986</v>
      </c>
      <c r="B2" s="4">
        <v>666.6</v>
      </c>
      <c r="C2" s="9">
        <v>165</v>
      </c>
      <c r="D2" s="18">
        <f>0.3884*B2+ 44.046</f>
        <v>302.95344</v>
      </c>
      <c r="E2" s="18">
        <f>C2-D2</f>
        <v>-137.95344</v>
      </c>
      <c r="G2" s="11">
        <f>AVERAGE(E2:E16)</f>
        <v>1.7970666666665618E-2</v>
      </c>
      <c r="H2" s="21">
        <f>1-VAR(E2:E16)/VAR(C2:C16)</f>
        <v>0.35313636429935025</v>
      </c>
    </row>
    <row r="3" spans="1:8" x14ac:dyDescent="0.35">
      <c r="A3" s="3">
        <v>1987</v>
      </c>
      <c r="B3" s="4">
        <v>533.79999999999995</v>
      </c>
      <c r="C3" s="9">
        <v>202</v>
      </c>
      <c r="D3" s="18">
        <f t="shared" ref="D3:D16" si="0">0.3884*B3+ 44.046</f>
        <v>251.37392</v>
      </c>
      <c r="E3" s="18">
        <f t="shared" ref="E3:E16" si="1">C3-D3</f>
        <v>-49.373919999999998</v>
      </c>
    </row>
    <row r="4" spans="1:8" x14ac:dyDescent="0.35">
      <c r="A4" s="3">
        <v>1988</v>
      </c>
      <c r="B4" s="4">
        <v>432</v>
      </c>
      <c r="C4" s="9">
        <v>201.5</v>
      </c>
      <c r="D4" s="18">
        <f t="shared" si="0"/>
        <v>211.8348</v>
      </c>
      <c r="E4" s="18">
        <f t="shared" si="1"/>
        <v>-10.334800000000001</v>
      </c>
    </row>
    <row r="5" spans="1:8" x14ac:dyDescent="0.35">
      <c r="A5" s="3">
        <v>1989</v>
      </c>
      <c r="B5" s="4">
        <v>612</v>
      </c>
      <c r="C5" s="9">
        <v>226</v>
      </c>
      <c r="D5" s="18">
        <f t="shared" si="0"/>
        <v>281.74680000000001</v>
      </c>
      <c r="E5" s="18">
        <f t="shared" si="1"/>
        <v>-55.746800000000007</v>
      </c>
    </row>
    <row r="6" spans="1:8" x14ac:dyDescent="0.35">
      <c r="A6" s="3">
        <v>1990</v>
      </c>
      <c r="B6" s="4">
        <v>556</v>
      </c>
      <c r="C6" s="9">
        <v>216</v>
      </c>
      <c r="D6" s="18">
        <f t="shared" si="0"/>
        <v>259.99639999999999</v>
      </c>
      <c r="E6" s="18">
        <f t="shared" si="1"/>
        <v>-43.996399999999994</v>
      </c>
    </row>
    <row r="7" spans="1:8" x14ac:dyDescent="0.35">
      <c r="A7" s="3">
        <v>1991</v>
      </c>
      <c r="B7" s="4">
        <v>792</v>
      </c>
      <c r="C7" s="9">
        <v>291.5</v>
      </c>
      <c r="D7" s="18">
        <f t="shared" si="0"/>
        <v>351.65879999999999</v>
      </c>
      <c r="E7" s="18">
        <f t="shared" si="1"/>
        <v>-60.158799999999985</v>
      </c>
    </row>
    <row r="8" spans="1:8" x14ac:dyDescent="0.35">
      <c r="A8" s="3">
        <v>1992</v>
      </c>
      <c r="B8" s="4">
        <v>581.5</v>
      </c>
      <c r="C8" s="9">
        <v>298.3</v>
      </c>
      <c r="D8" s="18">
        <f t="shared" si="0"/>
        <v>269.9006</v>
      </c>
      <c r="E8" s="18">
        <f t="shared" si="1"/>
        <v>28.399400000000014</v>
      </c>
    </row>
    <row r="9" spans="1:8" x14ac:dyDescent="0.35">
      <c r="A9" s="3">
        <v>1993</v>
      </c>
      <c r="B9" s="4">
        <v>611.29999999999995</v>
      </c>
      <c r="C9" s="9">
        <v>310.39999999999998</v>
      </c>
      <c r="D9" s="18">
        <f t="shared" si="0"/>
        <v>281.47492</v>
      </c>
      <c r="E9" s="18">
        <f t="shared" si="1"/>
        <v>28.92507999999998</v>
      </c>
    </row>
    <row r="10" spans="1:8" x14ac:dyDescent="0.35">
      <c r="A10" s="3">
        <v>1994</v>
      </c>
      <c r="B10" s="4">
        <v>426</v>
      </c>
      <c r="C10" s="9">
        <v>256.8</v>
      </c>
      <c r="D10" s="18">
        <f t="shared" si="0"/>
        <v>209.5044</v>
      </c>
      <c r="E10" s="18">
        <f t="shared" si="1"/>
        <v>47.295600000000007</v>
      </c>
    </row>
    <row r="11" spans="1:8" x14ac:dyDescent="0.35">
      <c r="A11" s="3">
        <v>1995</v>
      </c>
      <c r="B11" s="4">
        <v>559</v>
      </c>
      <c r="C11" s="9">
        <v>303.5</v>
      </c>
      <c r="D11" s="18">
        <f t="shared" si="0"/>
        <v>261.16160000000002</v>
      </c>
      <c r="E11" s="18">
        <f t="shared" si="1"/>
        <v>42.338399999999979</v>
      </c>
    </row>
    <row r="12" spans="1:8" x14ac:dyDescent="0.35">
      <c r="A12" s="3">
        <v>1996</v>
      </c>
      <c r="B12" s="4">
        <v>667.5</v>
      </c>
      <c r="C12" s="9">
        <v>314.5</v>
      </c>
      <c r="D12" s="18">
        <f t="shared" si="0"/>
        <v>303.303</v>
      </c>
      <c r="E12" s="18">
        <f t="shared" si="1"/>
        <v>11.197000000000003</v>
      </c>
    </row>
    <row r="13" spans="1:8" x14ac:dyDescent="0.35">
      <c r="A13" s="3">
        <v>1997</v>
      </c>
      <c r="B13" s="4">
        <v>554.29999999999995</v>
      </c>
      <c r="C13" s="9">
        <v>301.39999999999998</v>
      </c>
      <c r="D13" s="18">
        <f t="shared" si="0"/>
        <v>259.33611999999999</v>
      </c>
      <c r="E13" s="18">
        <f t="shared" si="1"/>
        <v>42.063879999999983</v>
      </c>
    </row>
    <row r="14" spans="1:8" x14ac:dyDescent="0.35">
      <c r="A14" s="3">
        <v>1998</v>
      </c>
      <c r="B14" s="4">
        <v>693</v>
      </c>
      <c r="C14" s="9">
        <v>328.5</v>
      </c>
      <c r="D14" s="18">
        <f t="shared" si="0"/>
        <v>313.2072</v>
      </c>
      <c r="E14" s="18">
        <f t="shared" si="1"/>
        <v>15.2928</v>
      </c>
    </row>
    <row r="15" spans="1:8" x14ac:dyDescent="0.35">
      <c r="A15" s="3">
        <v>1999</v>
      </c>
      <c r="B15" s="4">
        <v>763.9</v>
      </c>
      <c r="C15" s="9">
        <v>389.5</v>
      </c>
      <c r="D15" s="18">
        <f t="shared" si="0"/>
        <v>340.74475999999999</v>
      </c>
      <c r="E15" s="18">
        <f t="shared" si="1"/>
        <v>48.755240000000015</v>
      </c>
    </row>
    <row r="16" spans="1:8" ht="15" thickBot="1" x14ac:dyDescent="0.4">
      <c r="A16" s="3">
        <v>2000</v>
      </c>
      <c r="B16" s="4">
        <v>775.2</v>
      </c>
      <c r="C16" s="9">
        <v>438.7</v>
      </c>
      <c r="D16" s="19">
        <f t="shared" si="0"/>
        <v>345.13368000000003</v>
      </c>
      <c r="E16" s="19">
        <f t="shared" si="1"/>
        <v>93.566319999999962</v>
      </c>
    </row>
    <row r="17" spans="1:3" x14ac:dyDescent="0.35">
      <c r="A17" s="3">
        <v>2001</v>
      </c>
      <c r="B17" s="5">
        <v>640</v>
      </c>
      <c r="C17" s="4"/>
    </row>
    <row r="18" spans="1:3" x14ac:dyDescent="0.35">
      <c r="A18" s="3">
        <v>2002</v>
      </c>
      <c r="B18" s="5">
        <v>790</v>
      </c>
      <c r="C18" s="4"/>
    </row>
    <row r="19" spans="1:3" x14ac:dyDescent="0.35">
      <c r="A19" s="3">
        <v>2003</v>
      </c>
      <c r="B19" s="5">
        <v>840</v>
      </c>
      <c r="C19" s="4"/>
    </row>
    <row r="20" spans="1:3" x14ac:dyDescent="0.35">
      <c r="A20" s="3">
        <v>2004</v>
      </c>
      <c r="B20" s="5">
        <v>860</v>
      </c>
      <c r="C20" s="4"/>
    </row>
    <row r="21" spans="1:3" ht="15" thickBot="1" x14ac:dyDescent="0.4">
      <c r="A21" s="6">
        <v>2005</v>
      </c>
      <c r="B21" s="7">
        <v>890</v>
      </c>
      <c r="C21" s="8"/>
    </row>
    <row r="24" spans="1:3" x14ac:dyDescent="0.35">
      <c r="A24" s="24">
        <f t="array" ref="A24:B28">LINEST(C2:C16,B2:B16,TRUE,TRUE)</f>
        <v>0.38842884134274019</v>
      </c>
      <c r="B24" s="24">
        <v>44.046234971362026</v>
      </c>
    </row>
    <row r="25" spans="1:3" x14ac:dyDescent="0.35">
      <c r="A25">
        <v>0.14580584674286665</v>
      </c>
      <c r="B25">
        <v>91.057161320211677</v>
      </c>
    </row>
    <row r="26" spans="1:3" x14ac:dyDescent="0.35">
      <c r="A26" s="24">
        <v>0.35313636624628353</v>
      </c>
      <c r="B26">
        <v>61.501188917896627</v>
      </c>
    </row>
    <row r="27" spans="1:3" x14ac:dyDescent="0.35">
      <c r="A27">
        <v>7.0969714815496223</v>
      </c>
      <c r="B27">
        <v>13</v>
      </c>
    </row>
    <row r="28" spans="1:3" x14ac:dyDescent="0.35">
      <c r="A28">
        <v>26843.55823524078</v>
      </c>
      <c r="B28">
        <v>49171.151098092538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2" sqref="G2"/>
    </sheetView>
  </sheetViews>
  <sheetFormatPr baseColWidth="10" defaultRowHeight="14.5" x14ac:dyDescent="0.35"/>
  <cols>
    <col min="2" max="2" width="18.26953125" customWidth="1"/>
    <col min="3" max="3" width="14.1796875" customWidth="1"/>
  </cols>
  <sheetData>
    <row r="1" spans="1:8" ht="30.75" customHeight="1" thickBot="1" x14ac:dyDescent="0.4">
      <c r="A1" s="1" t="s">
        <v>7</v>
      </c>
      <c r="B1" s="2" t="s">
        <v>9</v>
      </c>
      <c r="C1" s="2" t="s">
        <v>10</v>
      </c>
      <c r="D1" s="12" t="s">
        <v>11</v>
      </c>
      <c r="E1" s="12" t="s">
        <v>12</v>
      </c>
      <c r="G1" s="12" t="s">
        <v>13</v>
      </c>
      <c r="H1" s="12" t="s">
        <v>0</v>
      </c>
    </row>
    <row r="2" spans="1:8" ht="15" thickBot="1" x14ac:dyDescent="0.4">
      <c r="A2" s="3">
        <v>1986</v>
      </c>
      <c r="B2" s="4">
        <v>145</v>
      </c>
      <c r="C2" s="4">
        <v>165</v>
      </c>
      <c r="D2" s="22">
        <f>0.6068*B2+ 100.43</f>
        <v>188.416</v>
      </c>
      <c r="E2" s="22">
        <f>C2-D2</f>
        <v>-23.415999999999997</v>
      </c>
      <c r="G2" s="14">
        <f>AVERAGE(E2:E16)</f>
        <v>-8.320000000016611E-3</v>
      </c>
      <c r="H2" s="21">
        <f>1-VAR(E2:E16)/VAR(C2:C16)</f>
        <v>0.85635744915176348</v>
      </c>
    </row>
    <row r="3" spans="1:8" x14ac:dyDescent="0.35">
      <c r="A3" s="3">
        <v>1987</v>
      </c>
      <c r="B3" s="4">
        <v>157.5</v>
      </c>
      <c r="C3" s="4">
        <v>202</v>
      </c>
      <c r="D3" s="22">
        <f t="shared" ref="D3:D16" si="0">0.6068*B3+ 100.43</f>
        <v>196.001</v>
      </c>
      <c r="E3" s="22">
        <f t="shared" ref="E3:E16" si="1">C3-D3</f>
        <v>5.9989999999999952</v>
      </c>
    </row>
    <row r="4" spans="1:8" x14ac:dyDescent="0.35">
      <c r="A4" s="3">
        <v>1988</v>
      </c>
      <c r="B4" s="4">
        <v>167.5</v>
      </c>
      <c r="C4" s="4">
        <v>201.5</v>
      </c>
      <c r="D4" s="22">
        <f t="shared" si="0"/>
        <v>202.06900000000002</v>
      </c>
      <c r="E4" s="22">
        <f t="shared" si="1"/>
        <v>-0.56900000000001683</v>
      </c>
    </row>
    <row r="5" spans="1:8" x14ac:dyDescent="0.35">
      <c r="A5" s="3">
        <v>1989</v>
      </c>
      <c r="B5" s="4">
        <v>172.3</v>
      </c>
      <c r="C5" s="4">
        <v>226</v>
      </c>
      <c r="D5" s="22">
        <f t="shared" si="0"/>
        <v>204.98164000000003</v>
      </c>
      <c r="E5" s="22">
        <f t="shared" si="1"/>
        <v>21.018359999999973</v>
      </c>
    </row>
    <row r="6" spans="1:8" x14ac:dyDescent="0.35">
      <c r="A6" s="3">
        <v>1990</v>
      </c>
      <c r="B6" s="4">
        <v>197.8</v>
      </c>
      <c r="C6" s="4">
        <v>216</v>
      </c>
      <c r="D6" s="22">
        <f t="shared" si="0"/>
        <v>220.45504</v>
      </c>
      <c r="E6" s="22">
        <f t="shared" si="1"/>
        <v>-4.4550399999999968</v>
      </c>
    </row>
    <row r="7" spans="1:8" x14ac:dyDescent="0.35">
      <c r="A7" s="3">
        <v>1991</v>
      </c>
      <c r="B7" s="4">
        <v>237.4</v>
      </c>
      <c r="C7" s="4">
        <v>291.5</v>
      </c>
      <c r="D7" s="22">
        <f t="shared" si="0"/>
        <v>244.48432000000003</v>
      </c>
      <c r="E7" s="22">
        <f t="shared" si="1"/>
        <v>47.015679999999975</v>
      </c>
    </row>
    <row r="8" spans="1:8" x14ac:dyDescent="0.35">
      <c r="A8" s="3">
        <v>1992</v>
      </c>
      <c r="B8" s="4">
        <v>316.5</v>
      </c>
      <c r="C8" s="4">
        <v>298.3</v>
      </c>
      <c r="D8" s="22">
        <f t="shared" si="0"/>
        <v>292.48220000000003</v>
      </c>
      <c r="E8" s="22">
        <f t="shared" si="1"/>
        <v>5.817799999999977</v>
      </c>
    </row>
    <row r="9" spans="1:8" x14ac:dyDescent="0.35">
      <c r="A9" s="3">
        <v>1993</v>
      </c>
      <c r="B9" s="4">
        <v>321.7</v>
      </c>
      <c r="C9" s="4">
        <v>310.39999999999998</v>
      </c>
      <c r="D9" s="22">
        <f t="shared" si="0"/>
        <v>295.63756000000001</v>
      </c>
      <c r="E9" s="22">
        <f t="shared" si="1"/>
        <v>14.76243999999997</v>
      </c>
    </row>
    <row r="10" spans="1:8" x14ac:dyDescent="0.35">
      <c r="A10" s="3">
        <v>1994</v>
      </c>
      <c r="B10" s="4">
        <v>350.9</v>
      </c>
      <c r="C10" s="4">
        <v>256.8</v>
      </c>
      <c r="D10" s="22">
        <f t="shared" si="0"/>
        <v>313.35612000000003</v>
      </c>
      <c r="E10" s="22">
        <f t="shared" si="1"/>
        <v>-56.556120000000021</v>
      </c>
    </row>
    <row r="11" spans="1:8" x14ac:dyDescent="0.35">
      <c r="A11" s="3">
        <v>1995</v>
      </c>
      <c r="B11" s="4">
        <v>364</v>
      </c>
      <c r="C11" s="4">
        <v>303.5</v>
      </c>
      <c r="D11" s="22">
        <f t="shared" si="0"/>
        <v>321.30520000000001</v>
      </c>
      <c r="E11" s="22">
        <f t="shared" si="1"/>
        <v>-17.805200000000013</v>
      </c>
    </row>
    <row r="12" spans="1:8" x14ac:dyDescent="0.35">
      <c r="A12" s="3">
        <v>1996</v>
      </c>
      <c r="B12" s="4">
        <v>366</v>
      </c>
      <c r="C12" s="4">
        <v>314.5</v>
      </c>
      <c r="D12" s="22">
        <f t="shared" si="0"/>
        <v>322.5188</v>
      </c>
      <c r="E12" s="22">
        <f t="shared" si="1"/>
        <v>-8.0187999999999988</v>
      </c>
    </row>
    <row r="13" spans="1:8" x14ac:dyDescent="0.35">
      <c r="A13" s="3">
        <v>1997</v>
      </c>
      <c r="B13" s="4">
        <v>371.4</v>
      </c>
      <c r="C13" s="4">
        <v>301.39999999999998</v>
      </c>
      <c r="D13" s="22">
        <f t="shared" si="0"/>
        <v>325.79552000000001</v>
      </c>
      <c r="E13" s="22">
        <f t="shared" si="1"/>
        <v>-24.395520000000033</v>
      </c>
    </row>
    <row r="14" spans="1:8" x14ac:dyDescent="0.35">
      <c r="A14" s="3">
        <v>1998</v>
      </c>
      <c r="B14" s="4">
        <v>413</v>
      </c>
      <c r="C14" s="4">
        <v>328.5</v>
      </c>
      <c r="D14" s="22">
        <f t="shared" si="0"/>
        <v>351.03840000000002</v>
      </c>
      <c r="E14" s="22">
        <f t="shared" si="1"/>
        <v>-22.538400000000024</v>
      </c>
    </row>
    <row r="15" spans="1:8" x14ac:dyDescent="0.35">
      <c r="A15" s="3">
        <v>1999</v>
      </c>
      <c r="B15" s="4">
        <v>456.2</v>
      </c>
      <c r="C15" s="4">
        <v>389.5</v>
      </c>
      <c r="D15" s="22">
        <f t="shared" si="0"/>
        <v>377.25216</v>
      </c>
      <c r="E15" s="22">
        <f t="shared" si="1"/>
        <v>12.247839999999997</v>
      </c>
    </row>
    <row r="16" spans="1:8" ht="15" thickBot="1" x14ac:dyDescent="0.4">
      <c r="A16" s="3">
        <v>2000</v>
      </c>
      <c r="B16" s="4">
        <v>473.8</v>
      </c>
      <c r="C16" s="4">
        <v>438.7</v>
      </c>
      <c r="D16" s="23">
        <f t="shared" si="0"/>
        <v>387.93184000000002</v>
      </c>
      <c r="E16" s="23">
        <f t="shared" si="1"/>
        <v>50.768159999999966</v>
      </c>
    </row>
    <row r="17" spans="1:3" x14ac:dyDescent="0.35">
      <c r="A17" s="3">
        <v>2001</v>
      </c>
      <c r="B17" s="5">
        <v>485</v>
      </c>
      <c r="C17" s="4"/>
    </row>
    <row r="18" spans="1:3" x14ac:dyDescent="0.35">
      <c r="A18" s="3">
        <v>2002</v>
      </c>
      <c r="B18" s="5">
        <v>510</v>
      </c>
      <c r="C18" s="4"/>
    </row>
    <row r="19" spans="1:3" x14ac:dyDescent="0.35">
      <c r="A19" s="3">
        <v>2003</v>
      </c>
      <c r="B19" s="5">
        <v>574.70000000000005</v>
      </c>
      <c r="C19" s="4"/>
    </row>
    <row r="20" spans="1:3" x14ac:dyDescent="0.35">
      <c r="A20" s="3">
        <v>2004</v>
      </c>
      <c r="B20" s="5">
        <v>610</v>
      </c>
      <c r="C20" s="4"/>
    </row>
    <row r="21" spans="1:3" ht="15" thickBot="1" x14ac:dyDescent="0.4">
      <c r="A21" s="6">
        <v>2005</v>
      </c>
      <c r="B21" s="7">
        <v>662.5</v>
      </c>
      <c r="C21" s="8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E2" sqref="E2"/>
    </sheetView>
  </sheetViews>
  <sheetFormatPr baseColWidth="10" defaultRowHeight="14.5" x14ac:dyDescent="0.35"/>
  <cols>
    <col min="2" max="2" width="18.7265625" customWidth="1"/>
    <col min="3" max="3" width="18.26953125" customWidth="1"/>
    <col min="4" max="4" width="14.1796875" customWidth="1"/>
  </cols>
  <sheetData>
    <row r="1" spans="1:9" ht="30.75" customHeight="1" thickBot="1" x14ac:dyDescent="0.4">
      <c r="A1" s="1" t="s">
        <v>7</v>
      </c>
      <c r="B1" s="2" t="s">
        <v>8</v>
      </c>
      <c r="C1" s="2" t="s">
        <v>9</v>
      </c>
      <c r="D1" s="2" t="s">
        <v>10</v>
      </c>
      <c r="E1" s="12" t="s">
        <v>11</v>
      </c>
      <c r="F1" s="12" t="s">
        <v>12</v>
      </c>
      <c r="H1" s="12" t="s">
        <v>13</v>
      </c>
      <c r="I1" s="12" t="s">
        <v>0</v>
      </c>
    </row>
    <row r="2" spans="1:9" ht="15" thickBot="1" x14ac:dyDescent="0.4">
      <c r="A2" s="3">
        <v>1986</v>
      </c>
      <c r="B2" s="4">
        <v>666.6</v>
      </c>
      <c r="C2" s="4">
        <v>145</v>
      </c>
      <c r="D2" s="4">
        <v>165</v>
      </c>
      <c r="E2" s="18">
        <f>0.6068*C2+0.1553*B2-4.938</f>
        <v>186.57098000000002</v>
      </c>
      <c r="F2" s="18">
        <f>D2-E2</f>
        <v>-21.57098000000002</v>
      </c>
      <c r="H2" s="21">
        <f>AVERAGE(F2:F16)</f>
        <v>9.8594979999999914</v>
      </c>
      <c r="I2" s="21">
        <f>1-VAR(F2:F16)/VAR(D2:D16)</f>
        <v>0.91278715076291972</v>
      </c>
    </row>
    <row r="3" spans="1:9" x14ac:dyDescent="0.35">
      <c r="A3" s="3">
        <v>1987</v>
      </c>
      <c r="B3" s="4">
        <v>533.79999999999995</v>
      </c>
      <c r="C3" s="4">
        <v>157.5</v>
      </c>
      <c r="D3" s="4">
        <v>202</v>
      </c>
      <c r="E3" s="18">
        <f t="shared" ref="E3:E16" si="0">0.6068*C3+0.1553*B3-4.938</f>
        <v>173.53214</v>
      </c>
      <c r="F3" s="18">
        <f t="shared" ref="F3:F16" si="1">D3-E3</f>
        <v>28.467860000000002</v>
      </c>
    </row>
    <row r="4" spans="1:9" x14ac:dyDescent="0.35">
      <c r="A4" s="3">
        <v>1988</v>
      </c>
      <c r="B4" s="4">
        <v>432</v>
      </c>
      <c r="C4" s="4">
        <v>167.5</v>
      </c>
      <c r="D4" s="4">
        <v>201.5</v>
      </c>
      <c r="E4" s="18">
        <f t="shared" si="0"/>
        <v>163.79059999999998</v>
      </c>
      <c r="F4" s="18">
        <f t="shared" si="1"/>
        <v>37.709400000000016</v>
      </c>
    </row>
    <row r="5" spans="1:9" x14ac:dyDescent="0.35">
      <c r="A5" s="3">
        <v>1989</v>
      </c>
      <c r="B5" s="4">
        <v>612</v>
      </c>
      <c r="C5" s="4">
        <v>172.3</v>
      </c>
      <c r="D5" s="4">
        <v>226</v>
      </c>
      <c r="E5" s="18">
        <f t="shared" si="0"/>
        <v>194.65724</v>
      </c>
      <c r="F5" s="18">
        <f t="shared" si="1"/>
        <v>31.342759999999998</v>
      </c>
    </row>
    <row r="6" spans="1:9" x14ac:dyDescent="0.35">
      <c r="A6" s="3">
        <v>1990</v>
      </c>
      <c r="B6" s="4">
        <v>556</v>
      </c>
      <c r="C6" s="4">
        <v>197.8</v>
      </c>
      <c r="D6" s="4">
        <v>216</v>
      </c>
      <c r="E6" s="18">
        <f t="shared" si="0"/>
        <v>201.43384000000003</v>
      </c>
      <c r="F6" s="18">
        <f t="shared" si="1"/>
        <v>14.566159999999968</v>
      </c>
    </row>
    <row r="7" spans="1:9" x14ac:dyDescent="0.35">
      <c r="A7" s="3">
        <v>1991</v>
      </c>
      <c r="B7" s="4">
        <v>792</v>
      </c>
      <c r="C7" s="4">
        <v>237.4</v>
      </c>
      <c r="D7" s="4">
        <v>291.5</v>
      </c>
      <c r="E7" s="18">
        <f t="shared" si="0"/>
        <v>262.11392000000001</v>
      </c>
      <c r="F7" s="18">
        <f t="shared" si="1"/>
        <v>29.386079999999993</v>
      </c>
    </row>
    <row r="8" spans="1:9" x14ac:dyDescent="0.35">
      <c r="A8" s="3">
        <v>1992</v>
      </c>
      <c r="B8" s="4">
        <v>581.5</v>
      </c>
      <c r="C8" s="4">
        <v>316.5</v>
      </c>
      <c r="D8" s="4">
        <v>298.3</v>
      </c>
      <c r="E8" s="18">
        <f t="shared" si="0"/>
        <v>277.42115000000001</v>
      </c>
      <c r="F8" s="18">
        <f t="shared" si="1"/>
        <v>20.87885</v>
      </c>
    </row>
    <row r="9" spans="1:9" x14ac:dyDescent="0.35">
      <c r="A9" s="3">
        <v>1993</v>
      </c>
      <c r="B9" s="4">
        <v>611.29999999999995</v>
      </c>
      <c r="C9" s="4">
        <v>321.7</v>
      </c>
      <c r="D9" s="4">
        <v>310.39999999999998</v>
      </c>
      <c r="E9" s="18">
        <f t="shared" si="0"/>
        <v>285.20445000000001</v>
      </c>
      <c r="F9" s="18">
        <f t="shared" si="1"/>
        <v>25.195549999999969</v>
      </c>
    </row>
    <row r="10" spans="1:9" x14ac:dyDescent="0.35">
      <c r="A10" s="3">
        <v>1994</v>
      </c>
      <c r="B10" s="4">
        <v>426</v>
      </c>
      <c r="C10" s="4">
        <v>350.9</v>
      </c>
      <c r="D10" s="4">
        <v>256.8</v>
      </c>
      <c r="E10" s="18">
        <f t="shared" si="0"/>
        <v>274.14591999999999</v>
      </c>
      <c r="F10" s="18">
        <f t="shared" si="1"/>
        <v>-17.345919999999978</v>
      </c>
    </row>
    <row r="11" spans="1:9" x14ac:dyDescent="0.35">
      <c r="A11" s="3">
        <v>1995</v>
      </c>
      <c r="B11" s="4">
        <v>559</v>
      </c>
      <c r="C11" s="4">
        <v>364</v>
      </c>
      <c r="D11" s="4">
        <v>303.5</v>
      </c>
      <c r="E11" s="18">
        <f t="shared" si="0"/>
        <v>302.74990000000003</v>
      </c>
      <c r="F11" s="18">
        <f t="shared" si="1"/>
        <v>0.7500999999999749</v>
      </c>
    </row>
    <row r="12" spans="1:9" x14ac:dyDescent="0.35">
      <c r="A12" s="3">
        <v>1996</v>
      </c>
      <c r="B12" s="4">
        <v>667.5</v>
      </c>
      <c r="C12" s="4">
        <v>366</v>
      </c>
      <c r="D12" s="4">
        <v>314.5</v>
      </c>
      <c r="E12" s="18">
        <f t="shared" si="0"/>
        <v>320.81355000000002</v>
      </c>
      <c r="F12" s="18">
        <f t="shared" si="1"/>
        <v>-6.3135500000000206</v>
      </c>
    </row>
    <row r="13" spans="1:9" x14ac:dyDescent="0.35">
      <c r="A13" s="3">
        <v>1997</v>
      </c>
      <c r="B13" s="4">
        <v>554.29999999999995</v>
      </c>
      <c r="C13" s="4">
        <v>371.4</v>
      </c>
      <c r="D13" s="4">
        <v>301.39999999999998</v>
      </c>
      <c r="E13" s="18">
        <f t="shared" si="0"/>
        <v>306.51031</v>
      </c>
      <c r="F13" s="18">
        <f t="shared" si="1"/>
        <v>-5.1103100000000268</v>
      </c>
    </row>
    <row r="14" spans="1:9" x14ac:dyDescent="0.35">
      <c r="A14" s="3">
        <v>1998</v>
      </c>
      <c r="B14" s="4">
        <v>693</v>
      </c>
      <c r="C14" s="4">
        <v>413</v>
      </c>
      <c r="D14" s="4">
        <v>328.5</v>
      </c>
      <c r="E14" s="18">
        <f t="shared" si="0"/>
        <v>353.29329999999999</v>
      </c>
      <c r="F14" s="18">
        <f t="shared" si="1"/>
        <v>-24.793299999999988</v>
      </c>
    </row>
    <row r="15" spans="1:9" x14ac:dyDescent="0.35">
      <c r="A15" s="3">
        <v>1999</v>
      </c>
      <c r="B15" s="4">
        <v>763.9</v>
      </c>
      <c r="C15" s="4">
        <v>456.2</v>
      </c>
      <c r="D15" s="4">
        <v>389.5</v>
      </c>
      <c r="E15" s="18">
        <f t="shared" si="0"/>
        <v>390.51783</v>
      </c>
      <c r="F15" s="18">
        <f t="shared" si="1"/>
        <v>-1.0178300000000036</v>
      </c>
    </row>
    <row r="16" spans="1:9" ht="15" thickBot="1" x14ac:dyDescent="0.4">
      <c r="A16" s="3">
        <v>2000</v>
      </c>
      <c r="B16" s="4">
        <v>775.2</v>
      </c>
      <c r="C16" s="4">
        <v>473.8</v>
      </c>
      <c r="D16" s="4">
        <v>438.7</v>
      </c>
      <c r="E16" s="19">
        <f t="shared" si="0"/>
        <v>402.95240000000001</v>
      </c>
      <c r="F16" s="19">
        <f t="shared" si="1"/>
        <v>35.747599999999977</v>
      </c>
    </row>
    <row r="17" spans="1:4" x14ac:dyDescent="0.35">
      <c r="A17" s="3">
        <v>2001</v>
      </c>
      <c r="B17" s="5">
        <v>640</v>
      </c>
      <c r="C17" s="5">
        <v>485</v>
      </c>
      <c r="D17" s="4"/>
    </row>
    <row r="18" spans="1:4" x14ac:dyDescent="0.35">
      <c r="A18" s="3">
        <v>2002</v>
      </c>
      <c r="B18" s="5">
        <v>790</v>
      </c>
      <c r="C18" s="5">
        <v>510</v>
      </c>
      <c r="D18" s="4"/>
    </row>
    <row r="19" spans="1:4" x14ac:dyDescent="0.35">
      <c r="A19" s="3">
        <v>2003</v>
      </c>
      <c r="B19" s="5">
        <v>840</v>
      </c>
      <c r="C19" s="5">
        <v>574.70000000000005</v>
      </c>
      <c r="D19" s="4"/>
    </row>
    <row r="20" spans="1:4" x14ac:dyDescent="0.35">
      <c r="A20" s="3">
        <v>2004</v>
      </c>
      <c r="B20" s="5">
        <v>860</v>
      </c>
      <c r="C20" s="5">
        <v>610</v>
      </c>
      <c r="D20" s="4"/>
    </row>
    <row r="21" spans="1:4" ht="15" thickBot="1" x14ac:dyDescent="0.4">
      <c r="A21" s="6">
        <v>2005</v>
      </c>
      <c r="B21" s="7">
        <v>890</v>
      </c>
      <c r="C21" s="7">
        <v>662.5</v>
      </c>
      <c r="D21" s="8"/>
    </row>
    <row r="24" spans="1:4" x14ac:dyDescent="0.35">
      <c r="A24" s="25"/>
      <c r="B24" s="25"/>
      <c r="C24" s="25"/>
    </row>
    <row r="25" spans="1:4" x14ac:dyDescent="0.35">
      <c r="A25" s="25"/>
      <c r="B25" s="25"/>
      <c r="C25" s="25"/>
    </row>
    <row r="26" spans="1:4" x14ac:dyDescent="0.35">
      <c r="A26" s="25"/>
      <c r="B26" s="25"/>
      <c r="C26" s="25"/>
    </row>
    <row r="27" spans="1:4" x14ac:dyDescent="0.35">
      <c r="A27" s="25"/>
      <c r="B27" s="25"/>
      <c r="C27" s="25"/>
    </row>
    <row r="28" spans="1:4" x14ac:dyDescent="0.35">
      <c r="A28" s="25"/>
      <c r="B28" s="25"/>
      <c r="C28" s="25"/>
    </row>
    <row r="29" spans="1:4" x14ac:dyDescent="0.35">
      <c r="A29" s="25"/>
      <c r="B29" s="25"/>
      <c r="C29" s="25"/>
    </row>
    <row r="30" spans="1:4" x14ac:dyDescent="0.35">
      <c r="A30" s="25"/>
      <c r="B30" s="25"/>
      <c r="C30" s="25"/>
    </row>
    <row r="31" spans="1:4" x14ac:dyDescent="0.35">
      <c r="A31" s="25"/>
      <c r="B31" s="25"/>
      <c r="C31" s="2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H2" sqref="H2"/>
    </sheetView>
  </sheetViews>
  <sheetFormatPr baseColWidth="10" defaultRowHeight="14.5" x14ac:dyDescent="0.35"/>
  <cols>
    <col min="2" max="2" width="18.7265625" customWidth="1"/>
    <col min="3" max="3" width="18.26953125" customWidth="1"/>
    <col min="4" max="4" width="14.1796875" customWidth="1"/>
    <col min="8" max="8" width="13.26953125" bestFit="1" customWidth="1"/>
  </cols>
  <sheetData>
    <row r="1" spans="1:9" ht="30.75" customHeight="1" thickBot="1" x14ac:dyDescent="0.4">
      <c r="A1" s="1" t="s">
        <v>7</v>
      </c>
      <c r="B1" s="2" t="s">
        <v>8</v>
      </c>
      <c r="C1" s="2" t="s">
        <v>9</v>
      </c>
      <c r="D1" s="2" t="s">
        <v>10</v>
      </c>
      <c r="E1" s="12" t="s">
        <v>11</v>
      </c>
      <c r="F1" s="12" t="s">
        <v>12</v>
      </c>
      <c r="H1" s="12" t="s">
        <v>13</v>
      </c>
      <c r="I1" s="12" t="s">
        <v>0</v>
      </c>
    </row>
    <row r="2" spans="1:9" ht="15" thickBot="1" x14ac:dyDescent="0.4">
      <c r="A2" s="3">
        <v>1986</v>
      </c>
      <c r="B2" s="4">
        <v>666.6</v>
      </c>
      <c r="C2" s="4">
        <v>145</v>
      </c>
      <c r="D2" s="4">
        <v>165</v>
      </c>
      <c r="E2" s="20">
        <f>$A$24*C2+$B$24*B2+$C$24</f>
        <v>208.81553070314953</v>
      </c>
      <c r="F2" s="18">
        <f>D2-E2</f>
        <v>-43.815530703149534</v>
      </c>
      <c r="H2" s="27">
        <f>AVERAGE(F2:F16)</f>
        <v>5.6843418860808018E-15</v>
      </c>
      <c r="I2" s="21">
        <f>1-VAR(F2:F16)/VAR(D2:D16)</f>
        <v>0.92264281660871017</v>
      </c>
    </row>
    <row r="3" spans="1:9" x14ac:dyDescent="0.35">
      <c r="A3" s="3">
        <v>1987</v>
      </c>
      <c r="B3" s="4">
        <v>533.79999999999995</v>
      </c>
      <c r="C3" s="4">
        <v>157.5</v>
      </c>
      <c r="D3" s="4">
        <v>202</v>
      </c>
      <c r="E3" s="18">
        <f t="shared" ref="E3:E21" si="0">$A$24*C3+$B$24*B3+$C$24</f>
        <v>191.29886186844431</v>
      </c>
      <c r="F3" s="18">
        <f t="shared" ref="F3:F16" si="1">D3-E3</f>
        <v>10.701138131555695</v>
      </c>
      <c r="H3" s="13"/>
    </row>
    <row r="4" spans="1:9" x14ac:dyDescent="0.35">
      <c r="A4" s="3">
        <v>1988</v>
      </c>
      <c r="B4" s="4">
        <v>432</v>
      </c>
      <c r="C4" s="4">
        <v>167.5</v>
      </c>
      <c r="D4" s="4">
        <v>201.5</v>
      </c>
      <c r="E4" s="18">
        <f t="shared" si="0"/>
        <v>178.09528713331474</v>
      </c>
      <c r="F4" s="18">
        <f t="shared" si="1"/>
        <v>23.404712866685259</v>
      </c>
    </row>
    <row r="5" spans="1:9" x14ac:dyDescent="0.35">
      <c r="A5" s="3">
        <v>1989</v>
      </c>
      <c r="B5" s="4">
        <v>612</v>
      </c>
      <c r="C5" s="4">
        <v>172.3</v>
      </c>
      <c r="D5" s="4">
        <v>226</v>
      </c>
      <c r="E5" s="18">
        <f t="shared" si="0"/>
        <v>213.49743359560458</v>
      </c>
      <c r="F5" s="18">
        <f t="shared" si="1"/>
        <v>12.502566404395424</v>
      </c>
      <c r="H5" s="26" t="s">
        <v>14</v>
      </c>
    </row>
    <row r="6" spans="1:9" x14ac:dyDescent="0.35">
      <c r="A6" s="3">
        <v>1990</v>
      </c>
      <c r="B6" s="4">
        <v>556</v>
      </c>
      <c r="C6" s="4">
        <v>197.8</v>
      </c>
      <c r="D6" s="4">
        <v>216</v>
      </c>
      <c r="E6" s="18">
        <f t="shared" si="0"/>
        <v>216.95874732757125</v>
      </c>
      <c r="F6" s="18">
        <f t="shared" si="1"/>
        <v>-0.95874732757124548</v>
      </c>
    </row>
    <row r="7" spans="1:9" x14ac:dyDescent="0.35">
      <c r="A7" s="3">
        <v>1991</v>
      </c>
      <c r="B7" s="4">
        <v>792</v>
      </c>
      <c r="C7" s="4">
        <v>237.4</v>
      </c>
      <c r="D7" s="4">
        <v>291.5</v>
      </c>
      <c r="E7" s="18">
        <f t="shared" si="0"/>
        <v>281.2357674746695</v>
      </c>
      <c r="F7" s="18">
        <f t="shared" si="1"/>
        <v>10.264232525330499</v>
      </c>
      <c r="H7" s="26" t="s">
        <v>17</v>
      </c>
    </row>
    <row r="8" spans="1:9" x14ac:dyDescent="0.35">
      <c r="A8" s="3">
        <v>1992</v>
      </c>
      <c r="B8" s="4">
        <v>581.5</v>
      </c>
      <c r="C8" s="4">
        <v>316.5</v>
      </c>
      <c r="D8" s="4">
        <v>298.3</v>
      </c>
      <c r="E8" s="18">
        <f t="shared" si="0"/>
        <v>285.26288787619319</v>
      </c>
      <c r="F8" s="18">
        <f t="shared" si="1"/>
        <v>13.037112123806821</v>
      </c>
      <c r="H8" s="26" t="s">
        <v>16</v>
      </c>
    </row>
    <row r="9" spans="1:9" x14ac:dyDescent="0.35">
      <c r="A9" s="3">
        <v>1993</v>
      </c>
      <c r="B9" s="4">
        <v>611.29999999999995</v>
      </c>
      <c r="C9" s="4">
        <v>321.7</v>
      </c>
      <c r="D9" s="4">
        <v>310.39999999999998</v>
      </c>
      <c r="E9" s="18">
        <f t="shared" si="0"/>
        <v>293.48629272582951</v>
      </c>
      <c r="F9" s="18">
        <f t="shared" si="1"/>
        <v>16.913707274170463</v>
      </c>
      <c r="H9" s="26" t="s">
        <v>15</v>
      </c>
    </row>
    <row r="10" spans="1:9" x14ac:dyDescent="0.35">
      <c r="A10" s="3">
        <v>1994</v>
      </c>
      <c r="B10" s="4">
        <v>426</v>
      </c>
      <c r="C10" s="4">
        <v>350.9</v>
      </c>
      <c r="D10" s="4">
        <v>256.8</v>
      </c>
      <c r="E10" s="18">
        <f t="shared" si="0"/>
        <v>275.35021661646607</v>
      </c>
      <c r="F10" s="18">
        <f t="shared" si="1"/>
        <v>-18.550216616466059</v>
      </c>
    </row>
    <row r="11" spans="1:9" x14ac:dyDescent="0.35">
      <c r="A11" s="3">
        <v>1995</v>
      </c>
      <c r="B11" s="4">
        <v>559</v>
      </c>
      <c r="C11" s="4">
        <v>364</v>
      </c>
      <c r="D11" s="4">
        <v>303.5</v>
      </c>
      <c r="E11" s="18">
        <f t="shared" si="0"/>
        <v>306.63149377648125</v>
      </c>
      <c r="F11" s="18">
        <f t="shared" si="1"/>
        <v>-3.1314937764812498</v>
      </c>
    </row>
    <row r="12" spans="1:9" x14ac:dyDescent="0.35">
      <c r="A12" s="3">
        <v>1996</v>
      </c>
      <c r="B12" s="4">
        <v>667.5</v>
      </c>
      <c r="C12" s="4">
        <v>366</v>
      </c>
      <c r="D12" s="4">
        <v>314.5</v>
      </c>
      <c r="E12" s="18">
        <f t="shared" si="0"/>
        <v>327.49206632118711</v>
      </c>
      <c r="F12" s="18">
        <f t="shared" si="1"/>
        <v>-12.99206632118711</v>
      </c>
    </row>
    <row r="13" spans="1:9" x14ac:dyDescent="0.35">
      <c r="A13" s="3">
        <v>1997</v>
      </c>
      <c r="B13" s="4">
        <v>554.29999999999995</v>
      </c>
      <c r="C13" s="4">
        <v>371.4</v>
      </c>
      <c r="D13" s="4">
        <v>301.39999999999998</v>
      </c>
      <c r="E13" s="18">
        <f t="shared" si="0"/>
        <v>309.74260338569343</v>
      </c>
      <c r="F13" s="18">
        <f t="shared" si="1"/>
        <v>-8.3426033856934509</v>
      </c>
    </row>
    <row r="14" spans="1:9" x14ac:dyDescent="0.35">
      <c r="A14" s="3">
        <v>1998</v>
      </c>
      <c r="B14" s="4">
        <v>693</v>
      </c>
      <c r="C14" s="4">
        <v>413</v>
      </c>
      <c r="D14" s="4">
        <v>328.5</v>
      </c>
      <c r="E14" s="18">
        <f t="shared" si="0"/>
        <v>357.34671038916605</v>
      </c>
      <c r="F14" s="18">
        <f t="shared" si="1"/>
        <v>-28.846710389166049</v>
      </c>
    </row>
    <row r="15" spans="1:9" x14ac:dyDescent="0.35">
      <c r="A15" s="3">
        <v>1999</v>
      </c>
      <c r="B15" s="4">
        <v>763.9</v>
      </c>
      <c r="C15" s="4">
        <v>456.2</v>
      </c>
      <c r="D15" s="4">
        <v>389.5</v>
      </c>
      <c r="E15" s="18">
        <f t="shared" si="0"/>
        <v>393.44356654883069</v>
      </c>
      <c r="F15" s="18">
        <f t="shared" si="1"/>
        <v>-3.9435665488306881</v>
      </c>
    </row>
    <row r="16" spans="1:9" ht="15" thickBot="1" x14ac:dyDescent="0.4">
      <c r="A16" s="3">
        <v>2000</v>
      </c>
      <c r="B16" s="4">
        <v>775.2</v>
      </c>
      <c r="C16" s="4">
        <v>473.8</v>
      </c>
      <c r="D16" s="4">
        <v>438.7</v>
      </c>
      <c r="E16" s="19">
        <f t="shared" si="0"/>
        <v>404.94253425739868</v>
      </c>
      <c r="F16" s="19">
        <f t="shared" si="1"/>
        <v>33.757465742601312</v>
      </c>
    </row>
    <row r="17" spans="1:6" ht="15" thickBot="1" x14ac:dyDescent="0.4">
      <c r="A17" s="3">
        <v>2001</v>
      </c>
      <c r="B17" s="5">
        <v>640</v>
      </c>
      <c r="C17" s="5">
        <v>485</v>
      </c>
      <c r="D17" s="4"/>
      <c r="E17" s="19">
        <f t="shared" si="0"/>
        <v>386.29102539942954</v>
      </c>
    </row>
    <row r="18" spans="1:6" ht="15" thickBot="1" x14ac:dyDescent="0.4">
      <c r="A18" s="3">
        <v>2002</v>
      </c>
      <c r="B18" s="5">
        <v>790</v>
      </c>
      <c r="C18" s="5">
        <v>510</v>
      </c>
      <c r="D18" s="4"/>
      <c r="E18" s="19">
        <f t="shared" si="0"/>
        <v>427.0541729198664</v>
      </c>
      <c r="F18">
        <f>AVERAGE(F2:F16)</f>
        <v>5.6843418860808018E-15</v>
      </c>
    </row>
    <row r="19" spans="1:6" ht="15" thickBot="1" x14ac:dyDescent="0.4">
      <c r="A19" s="3">
        <v>2003</v>
      </c>
      <c r="B19" s="5">
        <v>840</v>
      </c>
      <c r="C19" s="5">
        <v>574.70000000000005</v>
      </c>
      <c r="D19" s="4"/>
      <c r="E19" s="19">
        <f t="shared" si="0"/>
        <v>470.86880579802568</v>
      </c>
    </row>
    <row r="20" spans="1:6" ht="15" thickBot="1" x14ac:dyDescent="0.4">
      <c r="A20" s="3">
        <v>2004</v>
      </c>
      <c r="B20" s="5">
        <v>860</v>
      </c>
      <c r="C20" s="5">
        <v>610</v>
      </c>
      <c r="D20" s="4"/>
      <c r="E20" s="19">
        <f t="shared" si="0"/>
        <v>493.446182754696</v>
      </c>
    </row>
    <row r="21" spans="1:6" ht="15" thickBot="1" x14ac:dyDescent="0.4">
      <c r="A21" s="6">
        <v>2005</v>
      </c>
      <c r="B21" s="7">
        <v>890</v>
      </c>
      <c r="C21" s="7">
        <v>662.5</v>
      </c>
      <c r="D21" s="8"/>
      <c r="E21" s="19">
        <f t="shared" si="0"/>
        <v>527.07093335823311</v>
      </c>
    </row>
    <row r="23" spans="1:6" x14ac:dyDescent="0.35">
      <c r="A23" s="15" t="s">
        <v>1</v>
      </c>
      <c r="B23" s="15" t="s">
        <v>2</v>
      </c>
      <c r="C23" s="15" t="s">
        <v>3</v>
      </c>
    </row>
    <row r="24" spans="1:6" x14ac:dyDescent="0.35">
      <c r="A24" s="16">
        <f t="array" ref="A24:C28">LINEST(D2:D16,B2:C16,TRUE,TRUE)</f>
        <v>0.53625518104104575</v>
      </c>
      <c r="B24" s="16">
        <v>0.1823784532960713</v>
      </c>
      <c r="C24" s="16">
        <v>9.4850524850367606</v>
      </c>
    </row>
    <row r="25" spans="1:6" x14ac:dyDescent="0.35">
      <c r="A25" s="10">
        <v>5.7053445735956457E-2</v>
      </c>
      <c r="B25" s="10">
        <v>5.6875391815215733E-2</v>
      </c>
      <c r="C25" s="10">
        <v>32.980351088307529</v>
      </c>
    </row>
    <row r="26" spans="1:6" x14ac:dyDescent="0.35">
      <c r="A26" s="17">
        <v>0.92264281660871039</v>
      </c>
      <c r="B26" s="10">
        <v>22.13647783323232</v>
      </c>
      <c r="C26" s="10" t="e">
        <v>#N/A</v>
      </c>
    </row>
    <row r="27" spans="1:6" x14ac:dyDescent="0.35">
      <c r="A27" s="10">
        <v>71.562286228166968</v>
      </c>
      <c r="B27" s="10">
        <v>12</v>
      </c>
      <c r="C27" s="10" t="e">
        <v>#N/A</v>
      </c>
    </row>
    <row r="28" spans="1:6" x14ac:dyDescent="0.35">
      <c r="A28" s="10">
        <v>70134.425522999081</v>
      </c>
      <c r="B28" s="10">
        <v>5880.2838103342301</v>
      </c>
      <c r="C28" s="10" t="e">
        <v>#N/A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1" sqref="A11"/>
    </sheetView>
  </sheetViews>
  <sheetFormatPr baseColWidth="10" defaultRowHeight="14.5" x14ac:dyDescent="0.35"/>
  <sheetData>
    <row r="1" spans="1:3" x14ac:dyDescent="0.35">
      <c r="A1" s="15" t="s">
        <v>4</v>
      </c>
      <c r="B1" s="15" t="s">
        <v>5</v>
      </c>
      <c r="C1" s="15" t="s">
        <v>6</v>
      </c>
    </row>
    <row r="2" spans="1:3" x14ac:dyDescent="0.35">
      <c r="A2" s="15">
        <v>12</v>
      </c>
      <c r="B2" s="15">
        <v>7</v>
      </c>
      <c r="C2" s="15">
        <v>123</v>
      </c>
    </row>
    <row r="3" spans="1:3" x14ac:dyDescent="0.35">
      <c r="A3" s="15">
        <v>10</v>
      </c>
      <c r="B3" s="15">
        <v>9</v>
      </c>
      <c r="C3" s="15">
        <v>112</v>
      </c>
    </row>
    <row r="4" spans="1:3" x14ac:dyDescent="0.35">
      <c r="A4" s="15">
        <v>18</v>
      </c>
      <c r="B4" s="15">
        <v>5</v>
      </c>
      <c r="C4" s="15">
        <v>150</v>
      </c>
    </row>
    <row r="5" spans="1:3" x14ac:dyDescent="0.35">
      <c r="A5" s="15">
        <v>15</v>
      </c>
      <c r="B5" s="15">
        <v>8</v>
      </c>
      <c r="C5" s="15">
        <v>130</v>
      </c>
    </row>
    <row r="6" spans="1:3" x14ac:dyDescent="0.35">
      <c r="A6" s="15">
        <v>14</v>
      </c>
      <c r="B6" s="15">
        <v>7</v>
      </c>
      <c r="C6" s="15">
        <v>125</v>
      </c>
    </row>
    <row r="9" spans="1:3" x14ac:dyDescent="0.35">
      <c r="A9" s="24">
        <f t="array" ref="A9:C13">LINEST(C2:C6,A2:B6,TRUE,TRUE)</f>
        <v>-2.8244274809160315</v>
      </c>
      <c r="B9" s="24">
        <v>3.3206106870229006</v>
      </c>
      <c r="C9" s="24">
        <v>102.5114503816794</v>
      </c>
    </row>
    <row r="10" spans="1:3" x14ac:dyDescent="0.35">
      <c r="A10">
        <v>2.0702931828194058</v>
      </c>
      <c r="B10">
        <v>1.0123933383551806</v>
      </c>
      <c r="C10">
        <v>27.611034193842507</v>
      </c>
    </row>
    <row r="11" spans="1:3" x14ac:dyDescent="0.35">
      <c r="A11" s="24">
        <v>0.96862183323848583</v>
      </c>
      <c r="B11">
        <v>3.493723925874654</v>
      </c>
      <c r="C11" t="e">
        <v>#N/A</v>
      </c>
    </row>
    <row r="12" spans="1:3" x14ac:dyDescent="0.35">
      <c r="A12">
        <v>30.869293308317705</v>
      </c>
      <c r="B12">
        <v>2</v>
      </c>
      <c r="C12" t="e">
        <v>#N/A</v>
      </c>
    </row>
    <row r="13" spans="1:3" x14ac:dyDescent="0.35">
      <c r="A13">
        <v>753.58778625954199</v>
      </c>
      <c r="B13">
        <v>24.412213740458011</v>
      </c>
      <c r="C1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RegSimple 1</vt:lpstr>
      <vt:lpstr>RegSimple 2</vt:lpstr>
      <vt:lpstr>RegDouble 1</vt:lpstr>
      <vt:lpstr>RegDouble 2</vt:lpstr>
      <vt:lpstr>Feuil1</vt:lpstr>
    </vt:vector>
  </TitlesOfParts>
  <Company>BEM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Zied BABAI</dc:creator>
  <cp:lastModifiedBy>Babai Mohamed Zied</cp:lastModifiedBy>
  <dcterms:created xsi:type="dcterms:W3CDTF">2012-04-19T12:56:24Z</dcterms:created>
  <dcterms:modified xsi:type="dcterms:W3CDTF">2019-11-28T12:19:49Z</dcterms:modified>
</cp:coreProperties>
</file>