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7795" windowHeight="130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B21" i="1" l="1"/>
  <c r="A7" i="1"/>
  <c r="B27" i="1"/>
  <c r="B26" i="1"/>
  <c r="B15" i="1" l="1"/>
  <c r="B17" i="1"/>
  <c r="B18" i="1"/>
  <c r="B13" i="1"/>
  <c r="D8" i="1"/>
  <c r="F8" i="1" s="1"/>
  <c r="J8" i="1"/>
  <c r="K8" i="1" s="1"/>
  <c r="H8" i="1"/>
  <c r="B14" i="1"/>
  <c r="C25" i="1"/>
  <c r="I6" i="1"/>
  <c r="H6" i="1"/>
  <c r="H5" i="1"/>
  <c r="K6" i="1"/>
  <c r="F6" i="1"/>
  <c r="K5" i="1"/>
  <c r="F5" i="1"/>
  <c r="L5" i="1" l="1"/>
  <c r="M5" i="1" s="1"/>
  <c r="I8" i="1"/>
  <c r="L8" i="1"/>
  <c r="M8" i="1" s="1"/>
  <c r="N8" i="1" s="1"/>
  <c r="L6" i="1"/>
  <c r="M6" i="1" s="1"/>
  <c r="N6" i="1" s="1"/>
  <c r="I5" i="1"/>
  <c r="N5" i="1"/>
  <c r="B20" i="1" l="1"/>
  <c r="B16" i="1"/>
  <c r="B28" i="1" l="1"/>
</calcChain>
</file>

<file path=xl/sharedStrings.xml><?xml version="1.0" encoding="utf-8"?>
<sst xmlns="http://schemas.openxmlformats.org/spreadsheetml/2006/main" count="34" uniqueCount="34">
  <si>
    <t>ValorCompra</t>
  </si>
  <si>
    <t>Quantidade</t>
  </si>
  <si>
    <t>ValorStop</t>
  </si>
  <si>
    <t>TotalStop</t>
  </si>
  <si>
    <t>Risco</t>
  </si>
  <si>
    <t>Risco%</t>
  </si>
  <si>
    <t>RiscoPosicao</t>
  </si>
  <si>
    <t>Papel</t>
  </si>
  <si>
    <t>A</t>
  </si>
  <si>
    <t>B</t>
  </si>
  <si>
    <t>ValorAtual</t>
  </si>
  <si>
    <t>TotalAtual</t>
  </si>
  <si>
    <t>Dif</t>
  </si>
  <si>
    <t>TotalCompra</t>
  </si>
  <si>
    <t>Novo Trade</t>
  </si>
  <si>
    <t>Valor Entrada</t>
  </si>
  <si>
    <t>Valor Stop</t>
  </si>
  <si>
    <t>QtdMaximaRiscoCarteira</t>
  </si>
  <si>
    <t>PerdaMaximaTrade</t>
  </si>
  <si>
    <t>QtdMaximaTrade</t>
  </si>
  <si>
    <t>C</t>
  </si>
  <si>
    <t>QtdMaxima</t>
  </si>
  <si>
    <t>SaldoRiscoCarteira</t>
  </si>
  <si>
    <t>gapStop</t>
  </si>
  <si>
    <t>RiscoPorCarteira</t>
  </si>
  <si>
    <t>ValorLiquido</t>
  </si>
  <si>
    <t>RiscoPorPosicao</t>
  </si>
  <si>
    <t>ValorAtual+CapitalLiquido</t>
  </si>
  <si>
    <t>ValorRiscoMaximoCarteira</t>
  </si>
  <si>
    <t>CustoOperacaoPadrao</t>
  </si>
  <si>
    <t>ValorMedioCompra+ValorLiquido</t>
  </si>
  <si>
    <t>ValorRiscoPosicoes</t>
  </si>
  <si>
    <t>PercRiscoAtual</t>
  </si>
  <si>
    <t>RiscoAtual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</si>
</sst>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2" fillId="0" borderId="0" xfId="0" applyFont="1"/>
    <xf numFmtId="0" fontId="0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28"/>
  <sheetViews>
    <sheetView tabSelected="1" topLeftCell="A4" workbookViewId="0">
      <selection activeCell="B21" sqref="B21"/>
    </sheetView>
  </sheetViews>
  <sheetFormatPr defaultRowHeight="15" x14ac:dyDescent="0.25"/>
  <cols>
    <col min="1" max="1" width="32.42578125" customWidth="1"/>
    <col min="2" max="2" width="10.85546875" customWidth="1"/>
    <col min="4" max="5" width="12" customWidth="1"/>
    <col min="6" max="6" width="13.7109375" customWidth="1"/>
    <col min="10" max="10" width="10.140625" customWidth="1"/>
    <col min="11" max="11" width="11.140625" customWidth="1"/>
  </cols>
  <sheetData>
    <row r="4" spans="1:14" x14ac:dyDescent="0.25">
      <c r="C4" t="s">
        <v>7</v>
      </c>
      <c r="D4" t="s">
        <v>0</v>
      </c>
      <c r="E4" t="s">
        <v>1</v>
      </c>
      <c r="F4" t="s">
        <v>13</v>
      </c>
      <c r="G4" t="s">
        <v>10</v>
      </c>
      <c r="H4" t="s">
        <v>11</v>
      </c>
      <c r="I4" t="s">
        <v>12</v>
      </c>
      <c r="J4" t="s">
        <v>2</v>
      </c>
      <c r="K4" t="s">
        <v>3</v>
      </c>
      <c r="L4" s="2" t="s">
        <v>6</v>
      </c>
      <c r="M4" t="s">
        <v>4</v>
      </c>
      <c r="N4" t="s">
        <v>5</v>
      </c>
    </row>
    <row r="5" spans="1:14" x14ac:dyDescent="0.25">
      <c r="C5" t="s">
        <v>8</v>
      </c>
      <c r="D5">
        <v>10</v>
      </c>
      <c r="E5">
        <v>200</v>
      </c>
      <c r="F5">
        <f>D5*E5</f>
        <v>2000</v>
      </c>
      <c r="G5">
        <v>18</v>
      </c>
      <c r="H5">
        <f>G5*E5</f>
        <v>3600</v>
      </c>
      <c r="I5">
        <f>H5-F5</f>
        <v>1600</v>
      </c>
      <c r="J5">
        <v>8</v>
      </c>
      <c r="K5">
        <f>J5*E5</f>
        <v>1600</v>
      </c>
      <c r="L5">
        <f>F5-K5</f>
        <v>400</v>
      </c>
      <c r="M5">
        <f>IF(L5&lt;0,0,L5)</f>
        <v>400</v>
      </c>
      <c r="N5" s="1">
        <f>M5/F5</f>
        <v>0.2</v>
      </c>
    </row>
    <row r="6" spans="1:14" x14ac:dyDescent="0.25">
      <c r="A6">
        <v>64800</v>
      </c>
      <c r="C6" t="s">
        <v>9</v>
      </c>
      <c r="D6">
        <v>15</v>
      </c>
      <c r="E6">
        <v>300</v>
      </c>
      <c r="F6">
        <f>D6*E6</f>
        <v>4500</v>
      </c>
      <c r="G6">
        <v>14</v>
      </c>
      <c r="H6">
        <f>G6*E6</f>
        <v>4200</v>
      </c>
      <c r="I6">
        <f>H6-F6</f>
        <v>-300</v>
      </c>
      <c r="J6">
        <v>13</v>
      </c>
      <c r="K6">
        <f>J6*E6</f>
        <v>3900</v>
      </c>
      <c r="L6">
        <f>F6-K6</f>
        <v>600</v>
      </c>
      <c r="M6">
        <f>IF(L6&lt;0,0,L6)</f>
        <v>600</v>
      </c>
      <c r="N6" s="1">
        <f>M6/F6</f>
        <v>0.13333333333333333</v>
      </c>
    </row>
    <row r="7" spans="1:14" x14ac:dyDescent="0.25">
      <c r="A7">
        <f>A6*B12</f>
        <v>3888</v>
      </c>
    </row>
    <row r="8" spans="1:14" x14ac:dyDescent="0.25">
      <c r="C8" t="s">
        <v>20</v>
      </c>
      <c r="D8">
        <f>B24</f>
        <v>20</v>
      </c>
      <c r="E8">
        <v>300</v>
      </c>
      <c r="F8">
        <f>D8*E8</f>
        <v>6000</v>
      </c>
      <c r="G8">
        <v>15</v>
      </c>
      <c r="H8">
        <f>G8*E8</f>
        <v>4500</v>
      </c>
      <c r="I8">
        <f>H8-F8</f>
        <v>-1500</v>
      </c>
      <c r="J8">
        <f>B25</f>
        <v>18</v>
      </c>
      <c r="K8">
        <f>J8*E8</f>
        <v>5400</v>
      </c>
      <c r="L8">
        <f>F8-K8</f>
        <v>600</v>
      </c>
      <c r="M8">
        <f>IF(L8&lt;0,0,L8)</f>
        <v>600</v>
      </c>
      <c r="N8" s="1">
        <f>M8/F8</f>
        <v>0.1</v>
      </c>
    </row>
    <row r="10" spans="1:14" x14ac:dyDescent="0.25">
      <c r="A10" s="2" t="s">
        <v>26</v>
      </c>
      <c r="B10" s="1">
        <v>0.02</v>
      </c>
    </row>
    <row r="11" spans="1:14" x14ac:dyDescent="0.25">
      <c r="A11" s="2" t="s">
        <v>25</v>
      </c>
      <c r="B11">
        <v>30000</v>
      </c>
    </row>
    <row r="12" spans="1:14" x14ac:dyDescent="0.25">
      <c r="A12" s="2" t="s">
        <v>24</v>
      </c>
      <c r="B12" s="1">
        <v>0.06</v>
      </c>
    </row>
    <row r="13" spans="1:14" x14ac:dyDescent="0.25">
      <c r="A13" s="3" t="s">
        <v>30</v>
      </c>
      <c r="B13">
        <f>SUM(F5:F6)+B11</f>
        <v>36500</v>
      </c>
    </row>
    <row r="14" spans="1:14" x14ac:dyDescent="0.25">
      <c r="A14" s="2" t="s">
        <v>27</v>
      </c>
      <c r="B14">
        <f>SUM(H5:H6)+B11</f>
        <v>37800</v>
      </c>
    </row>
    <row r="15" spans="1:14" x14ac:dyDescent="0.25">
      <c r="A15" s="2" t="s">
        <v>32</v>
      </c>
      <c r="B15" s="1">
        <f>B16/B13</f>
        <v>2.7397260273972601E-2</v>
      </c>
    </row>
    <row r="16" spans="1:14" x14ac:dyDescent="0.25">
      <c r="A16" s="2" t="s">
        <v>31</v>
      </c>
      <c r="B16">
        <f>M5+M6</f>
        <v>1000</v>
      </c>
    </row>
    <row r="17" spans="1:3" x14ac:dyDescent="0.25">
      <c r="A17" s="2" t="s">
        <v>22</v>
      </c>
      <c r="B17">
        <f>B18-B16</f>
        <v>1190</v>
      </c>
    </row>
    <row r="18" spans="1:3" x14ac:dyDescent="0.25">
      <c r="A18" s="2" t="s">
        <v>28</v>
      </c>
      <c r="B18">
        <f>B13*B12</f>
        <v>2190</v>
      </c>
    </row>
    <row r="19" spans="1:3" x14ac:dyDescent="0.25">
      <c r="A19" s="2" t="s">
        <v>29</v>
      </c>
      <c r="B19">
        <v>20</v>
      </c>
    </row>
    <row r="20" spans="1:3" x14ac:dyDescent="0.25">
      <c r="A20" t="s">
        <v>18</v>
      </c>
      <c r="B20">
        <f>B13*B10</f>
        <v>730</v>
      </c>
    </row>
    <row r="21" spans="1:3" x14ac:dyDescent="0.25">
      <c r="A21" s="2" t="s">
        <v>33</v>
      </c>
      <c r="B21">
        <f>B15*B14</f>
        <v>1035.6164383561643</v>
      </c>
    </row>
    <row r="23" spans="1:3" x14ac:dyDescent="0.25">
      <c r="A23" t="s">
        <v>14</v>
      </c>
    </row>
    <row r="24" spans="1:3" x14ac:dyDescent="0.25">
      <c r="A24" t="s">
        <v>15</v>
      </c>
      <c r="B24">
        <v>20</v>
      </c>
      <c r="C24" t="s">
        <v>23</v>
      </c>
    </row>
    <row r="25" spans="1:3" x14ac:dyDescent="0.25">
      <c r="A25" t="s">
        <v>16</v>
      </c>
      <c r="B25">
        <v>18</v>
      </c>
      <c r="C25">
        <f>B24-B25</f>
        <v>2</v>
      </c>
    </row>
    <row r="26" spans="1:3" x14ac:dyDescent="0.25">
      <c r="A26" t="s">
        <v>19</v>
      </c>
      <c r="B26">
        <f>B20/$C$25</f>
        <v>365</v>
      </c>
    </row>
    <row r="27" spans="1:3" x14ac:dyDescent="0.25">
      <c r="A27" t="s">
        <v>17</v>
      </c>
      <c r="B27">
        <f>B17/$C$25</f>
        <v>595</v>
      </c>
    </row>
    <row r="28" spans="1:3" x14ac:dyDescent="0.25">
      <c r="A28" t="s">
        <v>21</v>
      </c>
      <c r="B28">
        <f>SMALL(B26:B27,1)</f>
        <v>365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Petrobras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 DE MEDEIROS FERREIRA</dc:creator>
  <cp:lastModifiedBy>cristiano</cp:lastModifiedBy>
  <dcterms:created xsi:type="dcterms:W3CDTF">2018-01-24T16:59:32Z</dcterms:created>
  <dcterms:modified xsi:type="dcterms:W3CDTF">2018-01-25T00:23:49Z</dcterms:modified>
</cp:coreProperties>
</file>