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7E896BD3-D773-495A-9BF0-531994BA39C8}" xr6:coauthVersionLast="47" xr6:coauthVersionMax="47" xr10:uidLastSave="{00000000-0000-0000-0000-000000000000}"/>
  <bookViews>
    <workbookView xWindow="-120" yWindow="-120" windowWidth="20730" windowHeight="11040" tabRatio="774" activeTab="4" xr2:uid="{9AD29915-CB49-430C-A10E-F60FF2C9A65A}"/>
  </bookViews>
  <sheets>
    <sheet name="Modelo de Dominio Anemico" sheetId="1" r:id="rId1"/>
    <sheet name="Objetos de dominio" sheetId="2" r:id="rId2"/>
    <sheet name="Notificacion" sheetId="9" r:id="rId3"/>
    <sheet name="Pagos" sheetId="5" r:id="rId4"/>
    <sheet name="Factura" sheetId="6" r:id="rId5"/>
    <sheet name="Reserva" sheetId="7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2" i="6"/>
  <c r="E3" i="6"/>
  <c r="E4" i="6"/>
  <c r="E2" i="6"/>
  <c r="C4" i="9"/>
  <c r="B4" i="9"/>
  <c r="C3" i="9"/>
  <c r="B3" i="9"/>
  <c r="C2" i="9"/>
  <c r="B2" i="9"/>
  <c r="G3" i="6"/>
  <c r="G4" i="6"/>
  <c r="G2" i="6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E2" i="7"/>
  <c r="D2" i="7"/>
  <c r="C2" i="7"/>
  <c r="B4" i="6" l="1"/>
  <c r="B3" i="6"/>
  <c r="B2" i="6"/>
  <c r="C4" i="6" l="1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<sst xmlns="http://schemas.openxmlformats.org/spreadsheetml/2006/main" count="61" uniqueCount="50">
  <si>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</si>
  <si>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</si>
  <si>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</si>
  <si>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</si>
  <si>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</si>
  <si>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</si>
  <si>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</si>
  <si>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</si>
  <si>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</si>
  <si>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</si>
  <si>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</si>
  <si>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</si>
  <si>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</si>
  <si>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</si>
  <si>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</si>
  <si>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Reserva</t>
  </si>
  <si>
    <t>Objeto de dominio que contiene la informacion de las reservas de las citas del Spa</t>
  </si>
  <si>
    <t>Referenciado</t>
  </si>
  <si>
    <t>Reservas</t>
  </si>
  <si>
    <t>Cliente</t>
  </si>
  <si>
    <t>Pagos</t>
  </si>
  <si>
    <t>Objeto de dominio que contiene la informacion de la factura que emite el Spa</t>
  </si>
  <si>
    <t>Pago</t>
  </si>
  <si>
    <t>Agenda</t>
  </si>
  <si>
    <t>Notificado</t>
  </si>
  <si>
    <t>True</t>
  </si>
  <si>
    <t>Pagado</t>
  </si>
  <si>
    <t>False</t>
  </si>
  <si>
    <t>Martina Corrales</t>
  </si>
  <si>
    <t>Ramiro Ramirez</t>
  </si>
  <si>
    <t>Lucrecia Gomez</t>
  </si>
  <si>
    <t>Detalle Reserva</t>
  </si>
  <si>
    <t>Detalle de Reserva</t>
  </si>
  <si>
    <t>Consentimiento</t>
  </si>
  <si>
    <t>ReservaNotificada</t>
  </si>
  <si>
    <t>Tarifa</t>
  </si>
  <si>
    <t>ValorAPagar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</si>
  <si>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</si>
  <si>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</si>
  <si>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</si>
  <si>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</si>
  <si>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</si>
  <si>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</si>
  <si>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</si>
  <si>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Notificación</t>
  </si>
  <si>
    <t>Objeto de dominio que contiene la informacion de las notificaciones que emite el Spa</t>
  </si>
  <si>
    <t>Factura 1</t>
  </si>
  <si>
    <t>Factura 2</t>
  </si>
  <si>
    <t>Factura 3</t>
  </si>
  <si>
    <t>Nombre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</si>
</sst>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7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1" xfId="2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Fill="1" applyBorder="1"/>
    <xf numFmtId="167" fontId="4" fillId="0" borderId="1" xfId="2" applyNumberFormat="1" applyBorder="1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181957</xdr:colOff>
      <xdr:row>17</xdr:row>
      <xdr:rowOff>76663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2A60EF-0950-6483-9A03-C485470A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9957" cy="3315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Reservas%20-%20Muestreo%20Datos.xlsx" TargetMode="External"/><Relationship Id="rId1" Type="http://schemas.openxmlformats.org/officeDocument/2006/relationships/externalLinkPath" Target="Reserva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ones"/>
      <sheetName val="Cliente"/>
      <sheetName val="Servicio"/>
      <sheetName val="Reserva"/>
      <sheetName val="Consentimiento"/>
      <sheetName val="Sucursal"/>
      <sheetName val="Agenda"/>
    </sheetNames>
    <sheetDataSet>
      <sheetData sheetId="0"/>
      <sheetData sheetId="1"/>
      <sheetData sheetId="2">
        <row r="2">
          <cell r="E2" t="str">
            <v>True</v>
          </cell>
        </row>
      </sheetData>
      <sheetData sheetId="3"/>
      <sheetData sheetId="4">
        <row r="2">
          <cell r="B2" t="str">
            <v>Pedicura Spa</v>
          </cell>
          <cell r="C2">
            <v>100000</v>
          </cell>
        </row>
        <row r="3">
          <cell r="B3" t="str">
            <v>Tratamiento Facial Antiedad</v>
          </cell>
          <cell r="C3">
            <v>120000</v>
          </cell>
        </row>
        <row r="4">
          <cell r="B4" t="str">
            <v>Masaje Relajante</v>
          </cell>
          <cell r="C4">
            <v>100000</v>
          </cell>
        </row>
      </sheetData>
      <sheetData sheetId="5"/>
      <sheetData sheetId="6">
        <row r="2">
          <cell r="D2" t="str">
            <v>True</v>
          </cell>
        </row>
        <row r="3">
          <cell r="D3" t="str">
            <v>False</v>
          </cell>
        </row>
        <row r="4">
          <cell r="D4" t="str">
            <v>True</v>
          </cell>
        </row>
      </sheetData>
      <sheetData sheetId="7">
        <row r="2">
          <cell r="C2" t="str">
            <v>Sucursal Rionegro</v>
          </cell>
        </row>
        <row r="3">
          <cell r="C3" t="str">
            <v>Sucursal Marinilla</v>
          </cell>
        </row>
        <row r="4">
          <cell r="C4" t="str">
            <v>Sucursal El Poblado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zoomScale="85" zoomScaleNormal="85" workbookViewId="0">
      <selection activeCell="L10" sqref="L1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B14" sqref="B14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0" t="s">
        <v>13</v>
      </c>
      <c r="B2" s="2" t="s">
        <v>21</v>
      </c>
      <c r="C2" s="6" t="s">
        <v>4</v>
      </c>
      <c r="D2" s="6" t="s">
        <v>12</v>
      </c>
    </row>
    <row r="3" spans="1:4" ht="30" x14ac:dyDescent="0.25">
      <c r="A3" s="10" t="s">
        <v>15</v>
      </c>
      <c r="B3" s="2" t="s">
        <v>16</v>
      </c>
      <c r="C3" s="6" t="s">
        <v>17</v>
      </c>
      <c r="D3" s="8" t="s">
        <v>18</v>
      </c>
    </row>
    <row r="4" spans="1:4" ht="30" x14ac:dyDescent="0.25">
      <c r="A4" s="10" t="s">
        <v>22</v>
      </c>
      <c r="B4" s="2" t="s">
        <v>8</v>
      </c>
      <c r="C4" s="8" t="s">
        <v>17</v>
      </c>
      <c r="D4" s="8" t="s">
        <v>20</v>
      </c>
    </row>
    <row r="5" spans="1:4" ht="30" x14ac:dyDescent="0.25">
      <c r="A5" s="10" t="s">
        <v>44</v>
      </c>
      <c r="B5" s="2" t="s">
        <v>45</v>
      </c>
      <c r="C5" s="8" t="s">
        <v>17</v>
      </c>
      <c r="D5" s="1" t="s">
        <v>44</v>
      </c>
    </row>
  </sheetData>
  <hyperlinks>
    <hyperlink ref="A2" location="Factura!A1" display="Factura" xr:uid="{1C2141E3-8011-42A8-9026-15E7D61C7C1B}"/>
    <hyperlink ref="A3" location="Reserva!A1" display="Reserva" xr:uid="{2EB85D99-B13D-44B2-9AE0-8E87AD0FE770}"/>
    <hyperlink ref="A4" location="Pagos!A1" display="Pago" xr:uid="{3F1122AC-9E92-44C7-8225-1EB80C1BA9C6}"/>
    <hyperlink ref="A5" location="Notificacion!A1" display="Notificación" xr:uid="{D4C48AC5-11B5-4BBE-BAA4-E77E1FF79F95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A6E6-0C94-40D1-927D-4AB84E837D70}">
  <dimension ref="A1:E4"/>
  <sheetViews>
    <sheetView workbookViewId="0">
      <selection activeCell="D12" sqref="D12"/>
    </sheetView>
  </sheetViews>
  <sheetFormatPr baseColWidth="10" defaultRowHeight="15" x14ac:dyDescent="0.25"/>
  <cols>
    <col min="4" max="4" width="73.7109375" bestFit="1" customWidth="1"/>
    <col min="5" max="5" width="12.5703125" bestFit="1" customWidth="1"/>
  </cols>
  <sheetData>
    <row r="1" spans="1:5" x14ac:dyDescent="0.25">
      <c r="A1" s="3" t="s">
        <v>5</v>
      </c>
      <c r="B1" s="3" t="s">
        <v>37</v>
      </c>
      <c r="C1" s="3" t="s">
        <v>38</v>
      </c>
      <c r="D1" s="3" t="s">
        <v>39</v>
      </c>
      <c r="E1" s="3" t="s">
        <v>40</v>
      </c>
    </row>
    <row r="2" spans="1:5" x14ac:dyDescent="0.25">
      <c r="A2" s="1">
        <v>1</v>
      </c>
      <c r="B2" s="10" t="str">
        <f>+[3]TipoNotificación!B2</f>
        <v>Reserva</v>
      </c>
      <c r="C2" s="1" t="str">
        <f>[3]Cliente!G2</f>
        <v>martina.corrales@gmail.com</v>
      </c>
      <c r="D2" s="1" t="s">
        <v>41</v>
      </c>
      <c r="E2" s="1" t="s">
        <v>25</v>
      </c>
    </row>
    <row r="3" spans="1:5" x14ac:dyDescent="0.25">
      <c r="A3" s="1">
        <v>2</v>
      </c>
      <c r="B3" s="10" t="str">
        <f>+[3]TipoNotificación!B3</f>
        <v>Evento</v>
      </c>
      <c r="C3" s="1" t="str">
        <f>+[3]ListaNotificacion!B2</f>
        <v>General</v>
      </c>
      <c r="D3" s="2" t="s">
        <v>42</v>
      </c>
      <c r="E3" s="1" t="s">
        <v>25</v>
      </c>
    </row>
    <row r="4" spans="1:5" x14ac:dyDescent="0.25">
      <c r="A4" s="1">
        <v>3</v>
      </c>
      <c r="B4" s="10" t="str">
        <f>+[3]TipoNotificación!B4</f>
        <v>Factura</v>
      </c>
      <c r="C4" s="1" t="str">
        <f>[3]Cliente!G4</f>
        <v>lucrecia.gomez@hotmail.com</v>
      </c>
      <c r="D4" s="1" t="s">
        <v>43</v>
      </c>
      <c r="E4" s="1" t="s">
        <v>27</v>
      </c>
    </row>
  </sheetData>
  <hyperlinks>
    <hyperlink ref="B2" location="TipoNotificación!A1" display="TipoNotificación!A1" xr:uid="{EFD773F4-A951-433E-8CB5-EF69F2FE40CD}"/>
    <hyperlink ref="B3" location="TipoNotificación!A1" display="TipoNotificación!A1" xr:uid="{05A01EE5-9B74-41D1-8416-B2A0000C6DDC}"/>
    <hyperlink ref="B4" location="TipoNotificación!A1" display="TipoNotificación!A1" xr:uid="{69F1AB61-DCBA-417E-B95E-F834ADE3FC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B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6.140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9</v>
      </c>
    </row>
    <row r="3" spans="1:2" x14ac:dyDescent="0.25">
      <c r="A3" s="1">
        <v>2</v>
      </c>
      <c r="B3" s="1" t="s">
        <v>10</v>
      </c>
    </row>
    <row r="4" spans="1:2" x14ac:dyDescent="0.25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H9"/>
  <sheetViews>
    <sheetView tabSelected="1" workbookViewId="0">
      <selection activeCell="H13" sqref="H13"/>
    </sheetView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26.140625" bestFit="1" customWidth="1"/>
    <col min="4" max="4" width="15.28515625" bestFit="1" customWidth="1"/>
    <col min="5" max="5" width="10.42578125" bestFit="1" customWidth="1"/>
    <col min="6" max="6" width="7.42578125" bestFit="1" customWidth="1"/>
    <col min="7" max="7" width="12.42578125" bestFit="1" customWidth="1"/>
    <col min="8" max="8" width="42.28515625" bestFit="1" customWidth="1"/>
  </cols>
  <sheetData>
    <row r="1" spans="1:8" x14ac:dyDescent="0.25">
      <c r="A1" s="3" t="s">
        <v>5</v>
      </c>
      <c r="B1" s="3" t="s">
        <v>19</v>
      </c>
      <c r="C1" s="3" t="s">
        <v>31</v>
      </c>
      <c r="D1" s="3" t="s">
        <v>49</v>
      </c>
      <c r="E1" s="3" t="s">
        <v>24</v>
      </c>
      <c r="F1" s="3" t="s">
        <v>26</v>
      </c>
      <c r="G1" s="3" t="s">
        <v>36</v>
      </c>
      <c r="H1" s="4" t="s">
        <v>7</v>
      </c>
    </row>
    <row r="2" spans="1:8" x14ac:dyDescent="0.25">
      <c r="A2" s="1">
        <v>1</v>
      </c>
      <c r="B2" s="10" t="str">
        <f>+Reserva!B2</f>
        <v>Martina Corrales</v>
      </c>
      <c r="C2" s="10" t="str">
        <f>Reserva!C2</f>
        <v>Pedicura Spa</v>
      </c>
      <c r="D2" s="1" t="s">
        <v>46</v>
      </c>
      <c r="E2" s="10" t="str">
        <f>+Notificacion!E2</f>
        <v>True</v>
      </c>
      <c r="F2" s="1" t="s">
        <v>25</v>
      </c>
      <c r="G2" s="16">
        <f>+Reserva!F2</f>
        <v>100000</v>
      </c>
      <c r="H2" s="5" t="str">
        <f>+D2&amp;"-"&amp;C2&amp;"-"&amp;G2</f>
        <v>Factura 1-Pedicura Spa-100000</v>
      </c>
    </row>
    <row r="3" spans="1:8" x14ac:dyDescent="0.25">
      <c r="A3" s="1">
        <v>2</v>
      </c>
      <c r="B3" s="10" t="str">
        <f>+Reserva!B3</f>
        <v>Ramiro Ramirez</v>
      </c>
      <c r="C3" s="10" t="str">
        <f>Reserva!C3</f>
        <v>Tratamiento Facial Antiedad</v>
      </c>
      <c r="D3" s="1" t="s">
        <v>47</v>
      </c>
      <c r="E3" s="10" t="str">
        <f>+Notificacion!E3</f>
        <v>True</v>
      </c>
      <c r="F3" s="1" t="s">
        <v>27</v>
      </c>
      <c r="G3" s="16">
        <f>+Reserva!F3</f>
        <v>120000</v>
      </c>
      <c r="H3" s="5" t="str">
        <f t="shared" ref="H3:H4" si="0">+D3&amp;"-"&amp;C3&amp;"-"&amp;G3</f>
        <v>Factura 2-Tratamiento Facial Antiedad-120000</v>
      </c>
    </row>
    <row r="4" spans="1:8" x14ac:dyDescent="0.25">
      <c r="A4" s="1">
        <v>3</v>
      </c>
      <c r="B4" s="10" t="str">
        <f>+Reserva!B4</f>
        <v>Lucrecia Gomez</v>
      </c>
      <c r="C4" s="10" t="str">
        <f>Reserva!C4</f>
        <v>Masaje Relajante</v>
      </c>
      <c r="D4" s="1" t="s">
        <v>48</v>
      </c>
      <c r="E4" s="10" t="str">
        <f>+Notificacion!E4</f>
        <v>False</v>
      </c>
      <c r="F4" s="1" t="s">
        <v>25</v>
      </c>
      <c r="G4" s="16">
        <f>+Reserva!F4</f>
        <v>100000</v>
      </c>
      <c r="H4" s="5" t="str">
        <f t="shared" si="0"/>
        <v>Factura 3-Masaje Relajante-100000</v>
      </c>
    </row>
    <row r="9" spans="1:8" x14ac:dyDescent="0.25">
      <c r="F9" s="9"/>
    </row>
  </sheetData>
  <phoneticPr fontId="5" type="noConversion"/>
  <hyperlinks>
    <hyperlink ref="C2" location="Reserva!A1" display="Reserva!A1" xr:uid="{6947F9A6-4041-47C7-AC78-B2E530E84F7E}"/>
    <hyperlink ref="C3:C4" location="Reserva!A1" display="Reserva!A1" xr:uid="{B8B87086-BD94-4A82-ACEC-73402F9801B0}"/>
    <hyperlink ref="B2" location="Reserva!B2" display="Reserva!B2" xr:uid="{06E39748-4FA0-477D-B883-885C35213D4B}"/>
    <hyperlink ref="B3" location="Reserva!B3" display="Reserva!B3" xr:uid="{D908D230-F46A-4FA9-A20B-1D65478D8D71}"/>
    <hyperlink ref="B4" location="Reserva!B4" display="Reserva!B4" xr:uid="{410D0A96-14D2-45F1-919A-70AD0ED3C629}"/>
    <hyperlink ref="E2" location="Notificacion!B2" display="Notificacion!B2" xr:uid="{7A48BB80-9C87-4B1F-ACE0-4F744CF2AA89}"/>
    <hyperlink ref="E3" location="Factura!B3" display="Factura!B3" xr:uid="{8179C6C9-E0EB-4566-9571-C35246FED464}"/>
    <hyperlink ref="E4" location="Factura!B3" display="Factura!B3" xr:uid="{40334A43-D75F-405D-931F-DDFA4B141F40}"/>
    <hyperlink ref="G2" location="Reserva!A1" display="Reserva!A1" xr:uid="{F8410D16-6435-4D47-B8B4-A083346AD047}"/>
    <hyperlink ref="G3" location="Factura!B3" display="Factura!B3" xr:uid="{DED59F6F-B19B-4087-886B-BD4E5BD0DB03}"/>
    <hyperlink ref="G4" location="Factura!B4" display="Factura!B4" xr:uid="{391633E6-292C-4B92-810D-19E4E77F0D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H4"/>
  <sheetViews>
    <sheetView workbookViewId="0">
      <selection activeCell="E17" sqref="E17"/>
    </sheetView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26.140625" bestFit="1" customWidth="1"/>
    <col min="4" max="4" width="18.7109375" bestFit="1" customWidth="1"/>
    <col min="5" max="5" width="27.140625" bestFit="1" customWidth="1"/>
    <col min="6" max="6" width="10.42578125" bestFit="1" customWidth="1"/>
    <col min="7" max="7" width="15.7109375" bestFit="1" customWidth="1"/>
    <col min="8" max="8" width="17.7109375" bestFit="1" customWidth="1"/>
  </cols>
  <sheetData>
    <row r="1" spans="1:8" x14ac:dyDescent="0.25">
      <c r="A1" s="11" t="s">
        <v>5</v>
      </c>
      <c r="B1" s="11" t="s">
        <v>19</v>
      </c>
      <c r="C1" s="11" t="s">
        <v>32</v>
      </c>
      <c r="D1" s="11" t="s">
        <v>14</v>
      </c>
      <c r="E1" s="11" t="s">
        <v>23</v>
      </c>
      <c r="F1" s="12" t="s">
        <v>35</v>
      </c>
      <c r="G1" s="12" t="s">
        <v>33</v>
      </c>
      <c r="H1" s="12" t="s">
        <v>34</v>
      </c>
    </row>
    <row r="2" spans="1:8" x14ac:dyDescent="0.25">
      <c r="A2" s="13">
        <v>1</v>
      </c>
      <c r="B2" s="13" t="s">
        <v>28</v>
      </c>
      <c r="C2" s="15" t="str">
        <f>[1]Servicio!B2</f>
        <v>Pedicura Spa</v>
      </c>
      <c r="D2" s="15" t="str">
        <f>+[1]Sucursal!C2</f>
        <v>Sucursal Rionegro</v>
      </c>
      <c r="E2" s="15" t="str">
        <f>[2]Agenda!E2</f>
        <v>3:00pm-4:00pm-16/03/2024</v>
      </c>
      <c r="F2" s="14">
        <f>+[1]Servicio!C2</f>
        <v>100000</v>
      </c>
      <c r="G2" s="13" t="str">
        <f>+[1]Consentimiento!D2</f>
        <v>True</v>
      </c>
      <c r="H2" s="13" t="str">
        <f>+[1]Notificaciones!E2</f>
        <v>True</v>
      </c>
    </row>
    <row r="3" spans="1:8" x14ac:dyDescent="0.25">
      <c r="A3" s="13">
        <v>2</v>
      </c>
      <c r="B3" s="13" t="s">
        <v>29</v>
      </c>
      <c r="C3" s="15" t="str">
        <f>[1]Servicio!B3</f>
        <v>Tratamiento Facial Antiedad</v>
      </c>
      <c r="D3" s="15" t="str">
        <f>+[1]Sucursal!C3</f>
        <v>Sucursal Marinilla</v>
      </c>
      <c r="E3" s="15" t="str">
        <f>[2]Agenda!E3</f>
        <v>11:00am-12:00pm-28/04/2024</v>
      </c>
      <c r="F3" s="14">
        <f>+[1]Servicio!C3</f>
        <v>120000</v>
      </c>
      <c r="G3" s="13" t="str">
        <f>+[1]Consentimiento!D3</f>
        <v>False</v>
      </c>
      <c r="H3" s="13" t="str">
        <f>+[1]Notificaciones!E2</f>
        <v>True</v>
      </c>
    </row>
    <row r="4" spans="1:8" x14ac:dyDescent="0.25">
      <c r="A4" s="13">
        <v>3</v>
      </c>
      <c r="B4" s="13" t="s">
        <v>30</v>
      </c>
      <c r="C4" s="15" t="str">
        <f>[1]Servicio!B4</f>
        <v>Masaje Relajante</v>
      </c>
      <c r="D4" s="15" t="str">
        <f>+[1]Sucursal!C4</f>
        <v>Sucursal El Poblado</v>
      </c>
      <c r="E4" s="15" t="str">
        <f>[2]Agenda!E4</f>
        <v>2:00pm-3:00pm-05/05/2024</v>
      </c>
      <c r="F4" s="14">
        <f>+[1]Servicio!C4</f>
        <v>100000</v>
      </c>
      <c r="G4" s="13" t="str">
        <f>+[1]Consentimiento!D4</f>
        <v>True</v>
      </c>
      <c r="H4" s="13" t="str">
        <f>+[1]Notificaciones!E2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Notificacion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2024-05-23T18:08:42Z</dcterms:modified>
</cp:coreProperties>
</file>