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34F537B6-AC89-4264-9821-41E18A7A5FAD}" xr6:coauthVersionLast="47" xr6:coauthVersionMax="47" xr10:uidLastSave="{00000000-0000-0000-0000-000000000000}"/>
  <bookViews>
    <workbookView xWindow="20370" yWindow="-120" windowWidth="20730" windowHeight="11040" tabRatio="774" xr2:uid="{9AD29915-CB49-430C-A10E-F60FF2C9A65A}"/>
  </bookViews>
  <sheets>
    <sheet name="Modelo de Dominio Anemico" sheetId="1" r:id="rId1"/>
    <sheet name="Objetos de dominio" sheetId="2" r:id="rId2"/>
    <sheet name="ProductoInventario" sheetId="8" r:id="rId3"/>
    <sheet name="Pagos" sheetId="5" r:id="rId4"/>
    <sheet name="Factura" sheetId="6" r:id="rId5"/>
    <sheet name="Reserva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D3" i="6" l="1"/>
  <c r="D4" i="6"/>
  <c r="D2" i="6"/>
  <c r="E4" i="7"/>
  <c r="C4" i="7"/>
  <c r="E3" i="7"/>
  <c r="C3" i="7"/>
  <c r="E2" i="7"/>
  <c r="C2" i="7"/>
  <c r="C2" i="6"/>
  <c r="F4" i="8" l="1"/>
  <c r="E4" i="6" s="1"/>
  <c r="F3" i="8"/>
  <c r="F2" i="8"/>
  <c r="E2" i="6" l="1"/>
  <c r="I4" i="6"/>
  <c r="I3" i="6"/>
  <c r="I2" i="6"/>
  <c r="C3" i="5"/>
  <c r="C4" i="5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<sst xmlns="http://schemas.openxmlformats.org/spreadsheetml/2006/main" count="72" uniqueCount="54">
  <si>
    <t xml:space="preserve">Nombre </t>
  </si>
  <si>
    <t>Descripcion</t>
  </si>
  <si>
    <t>TipoObjetoDominio</t>
  </si>
  <si>
    <t>Contextro</t>
  </si>
  <si>
    <t>Propio</t>
  </si>
  <si>
    <t>Identificador</t>
  </si>
  <si>
    <t>Nombre</t>
  </si>
  <si>
    <t>Combinacion única</t>
  </si>
  <si>
    <t>Objeto de dominio que contiene la informacion de los pagos que recibe el Spa</t>
  </si>
  <si>
    <t>Transacción 1</t>
  </si>
  <si>
    <t>Transacción 2</t>
  </si>
  <si>
    <t>Transacción N</t>
  </si>
  <si>
    <t>Facturacion</t>
  </si>
  <si>
    <t>Factura</t>
  </si>
  <si>
    <t>Sucursal</t>
  </si>
  <si>
    <t>Rionegro-Antioquia-Colombia-CL 10 43 A 29</t>
  </si>
  <si>
    <t>Marinilla-Antioquia-Colombia-CL 63 9 36</t>
  </si>
  <si>
    <t>Medellin-Antioquia-Colombia-CR 2 5 39</t>
  </si>
  <si>
    <t>Reserva</t>
  </si>
  <si>
    <t>Objeto de dominio que contiene la informacion de las reservas de las citas del Spa</t>
  </si>
  <si>
    <t>Referenciado</t>
  </si>
  <si>
    <t>Reservas</t>
  </si>
  <si>
    <t>Cliente</t>
  </si>
  <si>
    <t>ValorTotal</t>
  </si>
  <si>
    <t>Martina Corrales-1234567890</t>
  </si>
  <si>
    <t>Ramiro Ramirez-987654321</t>
  </si>
  <si>
    <t>Lucrecia Gomez-39789321</t>
  </si>
  <si>
    <t>Pagos</t>
  </si>
  <si>
    <t>Objeto de dominio que contiene la informacion de la factura que emite el Spa</t>
  </si>
  <si>
    <t>Pago</t>
  </si>
  <si>
    <t>Agenda</t>
  </si>
  <si>
    <t>ProductoInventario</t>
  </si>
  <si>
    <t>Objeto de dominio que contiene la informacion de los  producto inventario para discriminar de que inventario se esta sacando un producto a la hora de facturar</t>
  </si>
  <si>
    <t>Inventarios</t>
  </si>
  <si>
    <t>Producto</t>
  </si>
  <si>
    <t>Cantidad Productos</t>
  </si>
  <si>
    <t>PrecioCompraU</t>
  </si>
  <si>
    <t>FechaCompra</t>
  </si>
  <si>
    <t>Combinacion Unica</t>
  </si>
  <si>
    <t>Notificado</t>
  </si>
  <si>
    <t>True</t>
  </si>
  <si>
    <t>Pagado</t>
  </si>
  <si>
    <t>False</t>
  </si>
  <si>
    <t xml:space="preserve">Crema de Día anti-edad </t>
  </si>
  <si>
    <t>Demalogica Daily Microfoliant</t>
  </si>
  <si>
    <t xml:space="preserve">Daily Moisture lotion </t>
  </si>
  <si>
    <t>ReservaServicio</t>
  </si>
  <si>
    <t>Martina Corrales</t>
  </si>
  <si>
    <t>Pedicura Spa-Masaje Relajante</t>
  </si>
  <si>
    <t>Ramiro Ramirez</t>
  </si>
  <si>
    <t>Tratamiento Facial Antiedad</t>
  </si>
  <si>
    <t>Lucrecia Gomez</t>
  </si>
  <si>
    <t>Masaje Relajante-Tratamiento Facial Antiedad-Pedicura Spa</t>
  </si>
  <si>
    <t>Tarifas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</si>
</sst>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 val="singleAccounting"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4" fontId="3" fillId="0" borderId="1" xfId="1" applyNumberFormat="1" applyFont="1" applyBorder="1"/>
    <xf numFmtId="0" fontId="4" fillId="0" borderId="0" xfId="0" applyFont="1"/>
    <xf numFmtId="0" fontId="1" fillId="4" borderId="1" xfId="0" applyFont="1" applyFill="1" applyBorder="1"/>
    <xf numFmtId="0" fontId="1" fillId="0" borderId="2" xfId="0" applyFont="1" applyBorder="1"/>
    <xf numFmtId="0" fontId="1" fillId="5" borderId="1" xfId="0" applyFont="1" applyFill="1" applyBorder="1"/>
    <xf numFmtId="3" fontId="0" fillId="0" borderId="1" xfId="0" applyNumberFormat="1" applyBorder="1"/>
    <xf numFmtId="0" fontId="5" fillId="0" borderId="1" xfId="2" applyBorder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363188</xdr:colOff>
      <xdr:row>33</xdr:row>
      <xdr:rowOff>67466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CBD71D5-48AC-4569-AEED-E812226C5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83188" cy="635396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SpaOnline\ModeloDominio\Reservas%20-%20Muestreo%20Datos.xlsx" TargetMode="External"/><Relationship Id="rId1" Type="http://schemas.openxmlformats.org/officeDocument/2006/relationships/externalLinkPath" Target="Reservas%20-%20Muestre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Cliente"/>
      <sheetName val="ReservaServicio"/>
      <sheetName val="Reserva"/>
      <sheetName val="Consentimiento"/>
      <sheetName val="Sucursal"/>
      <sheetName val="Servicios"/>
      <sheetName val="Agen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>
            <v>100000</v>
          </cell>
        </row>
        <row r="3">
          <cell r="D3">
            <v>120000</v>
          </cell>
        </row>
        <row r="4">
          <cell r="D4">
            <v>150000</v>
          </cell>
        </row>
      </sheetData>
      <sheetData sheetId="8">
        <row r="2">
          <cell r="E2" t="str">
            <v>3:00pm-4:00pm-16/03/2024</v>
          </cell>
        </row>
        <row r="3">
          <cell r="E3" t="str">
            <v>10:00am-12:00pm-28/04/2024</v>
          </cell>
        </row>
        <row r="4">
          <cell r="E4" t="str">
            <v>2:00pm-3:00pm-05/05/2024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abSelected="1" topLeftCell="A7" workbookViewId="0">
      <selection activeCell="N13" sqref="N13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5"/>
  <sheetViews>
    <sheetView workbookViewId="0">
      <selection activeCell="G5" sqref="G5"/>
    </sheetView>
  </sheetViews>
  <sheetFormatPr baseColWidth="10" defaultRowHeight="15" x14ac:dyDescent="0.25"/>
  <cols>
    <col min="1" max="1" width="18" bestFit="1" customWidth="1"/>
    <col min="2" max="2" width="68" customWidth="1"/>
    <col min="3" max="3" width="18.42578125" bestFit="1" customWidth="1"/>
    <col min="4" max="4" width="11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1" t="s">
        <v>13</v>
      </c>
      <c r="B2" s="2" t="s">
        <v>28</v>
      </c>
      <c r="C2" s="6" t="s">
        <v>4</v>
      </c>
      <c r="D2" s="6" t="s">
        <v>12</v>
      </c>
    </row>
    <row r="3" spans="1:4" ht="30" x14ac:dyDescent="0.25">
      <c r="A3" s="1" t="s">
        <v>18</v>
      </c>
      <c r="B3" s="2" t="s">
        <v>19</v>
      </c>
      <c r="C3" s="6" t="s">
        <v>20</v>
      </c>
      <c r="D3" s="9" t="s">
        <v>21</v>
      </c>
    </row>
    <row r="4" spans="1:4" ht="30" x14ac:dyDescent="0.25">
      <c r="A4" s="1" t="s">
        <v>29</v>
      </c>
      <c r="B4" s="2" t="s">
        <v>8</v>
      </c>
      <c r="C4" s="9" t="s">
        <v>20</v>
      </c>
      <c r="D4" s="9" t="s">
        <v>27</v>
      </c>
    </row>
    <row r="5" spans="1:4" ht="45" x14ac:dyDescent="0.25">
      <c r="A5" s="1" t="s">
        <v>31</v>
      </c>
      <c r="B5" s="2" t="s">
        <v>32</v>
      </c>
      <c r="C5" s="9" t="s">
        <v>20</v>
      </c>
      <c r="D5" s="9" t="s">
        <v>33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1781-599A-46BA-9C29-6B7C45668086}">
  <dimension ref="A1:F4"/>
  <sheetViews>
    <sheetView workbookViewId="0">
      <selection activeCell="E10" sqref="E10"/>
    </sheetView>
  </sheetViews>
  <sheetFormatPr baseColWidth="10" defaultRowHeight="15" x14ac:dyDescent="0.25"/>
  <cols>
    <col min="2" max="2" width="27.140625" customWidth="1"/>
    <col min="3" max="3" width="18.85546875" bestFit="1" customWidth="1"/>
    <col min="6" max="6" width="43.7109375" customWidth="1"/>
  </cols>
  <sheetData>
    <row r="1" spans="1:6" x14ac:dyDescent="0.25">
      <c r="A1" s="10" t="s">
        <v>5</v>
      </c>
      <c r="B1" s="3" t="s">
        <v>34</v>
      </c>
      <c r="C1" s="3" t="s">
        <v>35</v>
      </c>
      <c r="D1" s="3" t="s">
        <v>36</v>
      </c>
      <c r="E1" s="3" t="s">
        <v>37</v>
      </c>
      <c r="F1" s="4" t="s">
        <v>38</v>
      </c>
    </row>
    <row r="2" spans="1:6" x14ac:dyDescent="0.25">
      <c r="A2" s="6">
        <v>1</v>
      </c>
      <c r="B2" s="2" t="s">
        <v>43</v>
      </c>
      <c r="C2" s="1">
        <v>10</v>
      </c>
      <c r="D2" s="11">
        <v>12000</v>
      </c>
      <c r="E2" s="12">
        <v>45369</v>
      </c>
      <c r="F2" s="13" t="str">
        <f>B2</f>
        <v xml:space="preserve">Crema de Día anti-edad </v>
      </c>
    </row>
    <row r="3" spans="1:6" ht="30" x14ac:dyDescent="0.25">
      <c r="A3" s="6">
        <v>2</v>
      </c>
      <c r="B3" s="2" t="s">
        <v>44</v>
      </c>
      <c r="C3" s="1">
        <v>50</v>
      </c>
      <c r="D3" s="11">
        <v>20000</v>
      </c>
      <c r="E3" s="12">
        <v>45346</v>
      </c>
      <c r="F3" s="13" t="str">
        <f>B3</f>
        <v>Demalogica Daily Microfoliant</v>
      </c>
    </row>
    <row r="4" spans="1:6" x14ac:dyDescent="0.25">
      <c r="A4" s="6">
        <v>3</v>
      </c>
      <c r="B4" s="2" t="s">
        <v>45</v>
      </c>
      <c r="C4" s="1">
        <v>100</v>
      </c>
      <c r="D4" s="11">
        <v>14500</v>
      </c>
      <c r="E4" s="12">
        <v>45262</v>
      </c>
      <c r="F4" s="13" t="str">
        <f>B4</f>
        <v xml:space="preserve">Daily Moisture lotion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C4"/>
  <sheetViews>
    <sheetView workbookViewId="0">
      <selection activeCell="B24" sqref="B24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23.28515625" bestFit="1" customWidth="1"/>
  </cols>
  <sheetData>
    <row r="1" spans="1:3" x14ac:dyDescent="0.25">
      <c r="A1" s="3" t="s">
        <v>5</v>
      </c>
      <c r="B1" s="3" t="s">
        <v>6</v>
      </c>
      <c r="C1" s="4" t="s">
        <v>7</v>
      </c>
    </row>
    <row r="2" spans="1:3" x14ac:dyDescent="0.25">
      <c r="A2" s="1">
        <v>1</v>
      </c>
      <c r="B2" s="1" t="s">
        <v>9</v>
      </c>
      <c r="C2" s="5" t="str">
        <f>B2</f>
        <v>Transacción 1</v>
      </c>
    </row>
    <row r="3" spans="1:3" x14ac:dyDescent="0.25">
      <c r="A3" s="1">
        <v>2</v>
      </c>
      <c r="B3" s="1" t="s">
        <v>10</v>
      </c>
      <c r="C3" s="5" t="str">
        <f t="shared" ref="C3:C4" si="0">B3</f>
        <v>Transacción 2</v>
      </c>
    </row>
    <row r="4" spans="1:3" x14ac:dyDescent="0.25">
      <c r="A4" s="1">
        <v>3</v>
      </c>
      <c r="B4" s="1" t="s">
        <v>11</v>
      </c>
      <c r="C4" s="5" t="str">
        <f t="shared" si="0"/>
        <v>Transacción 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5A6C-A671-4129-B9B4-327F158A64E8}">
  <dimension ref="A1:I9"/>
  <sheetViews>
    <sheetView workbookViewId="0">
      <selection activeCell="C2" sqref="C2"/>
    </sheetView>
  </sheetViews>
  <sheetFormatPr baseColWidth="10" defaultRowHeight="15" x14ac:dyDescent="0.25"/>
  <cols>
    <col min="2" max="2" width="26.85546875" bestFit="1" customWidth="1"/>
    <col min="3" max="3" width="55.140625" bestFit="1" customWidth="1"/>
    <col min="4" max="4" width="55.140625" customWidth="1"/>
    <col min="5" max="5" width="42.7109375" customWidth="1"/>
    <col min="6" max="6" width="10.42578125" bestFit="1" customWidth="1"/>
    <col min="7" max="7" width="7.42578125" bestFit="1" customWidth="1"/>
    <col min="8" max="8" width="13" bestFit="1" customWidth="1"/>
    <col min="9" max="9" width="26.85546875" bestFit="1" customWidth="1"/>
  </cols>
  <sheetData>
    <row r="1" spans="1:9" x14ac:dyDescent="0.25">
      <c r="A1" s="3" t="s">
        <v>5</v>
      </c>
      <c r="B1" s="3" t="s">
        <v>22</v>
      </c>
      <c r="C1" s="3" t="s">
        <v>18</v>
      </c>
      <c r="D1" s="18" t="s">
        <v>53</v>
      </c>
      <c r="E1" s="3" t="s">
        <v>31</v>
      </c>
      <c r="F1" s="3" t="s">
        <v>39</v>
      </c>
      <c r="G1" s="3" t="s">
        <v>41</v>
      </c>
      <c r="H1" s="3" t="s">
        <v>23</v>
      </c>
      <c r="I1" s="4" t="s">
        <v>7</v>
      </c>
    </row>
    <row r="2" spans="1:9" ht="30" x14ac:dyDescent="0.25">
      <c r="A2" s="1">
        <v>1</v>
      </c>
      <c r="B2" s="1" t="s">
        <v>24</v>
      </c>
      <c r="C2" s="20" t="str">
        <f>Reserva!D2</f>
        <v>Pedicura Spa-Masaje Relajante</v>
      </c>
      <c r="D2" s="19" t="str">
        <f>Reserva!E2</f>
        <v>100000-150000</v>
      </c>
      <c r="E2" s="2" t="str">
        <f>ProductoInventario!F2 &amp;"  "&amp;ProductoInventario!F3</f>
        <v>Crema de Día anti-edad   Demalogica Daily Microfoliant</v>
      </c>
      <c r="F2" s="1" t="s">
        <v>40</v>
      </c>
      <c r="G2" s="1" t="s">
        <v>40</v>
      </c>
      <c r="H2" s="8">
        <v>250000</v>
      </c>
      <c r="I2" s="5" t="str">
        <f>B2</f>
        <v>Martina Corrales-1234567890</v>
      </c>
    </row>
    <row r="3" spans="1:9" ht="17.25" x14ac:dyDescent="0.4">
      <c r="A3" s="1">
        <v>2</v>
      </c>
      <c r="B3" s="1" t="s">
        <v>25</v>
      </c>
      <c r="C3" s="20" t="str">
        <f>Reserva!D3</f>
        <v>Tratamiento Facial Antiedad</v>
      </c>
      <c r="D3" s="19">
        <f>Reserva!E3</f>
        <v>120000</v>
      </c>
      <c r="E3" s="2"/>
      <c r="F3" s="1" t="s">
        <v>40</v>
      </c>
      <c r="G3" s="1" t="s">
        <v>42</v>
      </c>
      <c r="H3" s="14">
        <v>120000</v>
      </c>
      <c r="I3" s="5" t="str">
        <f t="shared" ref="I3:I4" si="0">B3</f>
        <v>Ramiro Ramirez-987654321</v>
      </c>
    </row>
    <row r="4" spans="1:9" x14ac:dyDescent="0.25">
      <c r="A4" s="1">
        <v>3</v>
      </c>
      <c r="B4" s="1" t="s">
        <v>26</v>
      </c>
      <c r="C4" s="20" t="str">
        <f>Reserva!D4</f>
        <v>Masaje Relajante-Tratamiento Facial Antiedad-Pedicura Spa</v>
      </c>
      <c r="D4" s="19" t="str">
        <f>Reserva!E4</f>
        <v>150000-120000-100000</v>
      </c>
      <c r="E4" s="2" t="str">
        <f>ProductoInventario!F4</f>
        <v xml:space="preserve">Daily Moisture lotion </v>
      </c>
      <c r="F4" s="1" t="s">
        <v>40</v>
      </c>
      <c r="G4" s="1" t="s">
        <v>40</v>
      </c>
      <c r="H4" s="8">
        <v>370000</v>
      </c>
      <c r="I4" s="5" t="str">
        <f t="shared" si="0"/>
        <v>Lucrecia Gomez-39789321</v>
      </c>
    </row>
    <row r="9" spans="1:9" x14ac:dyDescent="0.25">
      <c r="G9" s="15"/>
    </row>
  </sheetData>
  <hyperlinks>
    <hyperlink ref="C2" location="Reserva!A1" display="Reserva!A1" xr:uid="{6947F9A6-4041-47C7-AC78-B2E530E84F7E}"/>
    <hyperlink ref="C3:C4" location="Reserva!A1" display="Reserva!A1" xr:uid="{0E80AA94-6D09-495E-8D32-1875D9D3453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61E0-3BD5-4F6A-BC3F-F11C41E66D7B}">
  <dimension ref="A1:G4"/>
  <sheetViews>
    <sheetView workbookViewId="0"/>
  </sheetViews>
  <sheetFormatPr baseColWidth="10" defaultRowHeight="15" x14ac:dyDescent="0.25"/>
  <cols>
    <col min="1" max="1" width="12.5703125" bestFit="1" customWidth="1"/>
    <col min="2" max="2" width="26.85546875" bestFit="1" customWidth="1"/>
    <col min="3" max="3" width="27.140625" bestFit="1" customWidth="1"/>
    <col min="4" max="4" width="55.140625" bestFit="1" customWidth="1"/>
    <col min="5" max="5" width="39.7109375" bestFit="1" customWidth="1"/>
    <col min="6" max="6" width="51.85546875" bestFit="1" customWidth="1"/>
  </cols>
  <sheetData>
    <row r="1" spans="1:7" x14ac:dyDescent="0.25">
      <c r="A1" s="3" t="s">
        <v>5</v>
      </c>
      <c r="B1" s="3" t="s">
        <v>22</v>
      </c>
      <c r="C1" s="3" t="s">
        <v>30</v>
      </c>
      <c r="D1" s="16" t="s">
        <v>46</v>
      </c>
      <c r="E1" s="18" t="s">
        <v>53</v>
      </c>
      <c r="F1" s="16" t="s">
        <v>14</v>
      </c>
      <c r="G1" s="17" t="s">
        <v>39</v>
      </c>
    </row>
    <row r="2" spans="1:7" x14ac:dyDescent="0.25">
      <c r="A2" s="1">
        <v>1</v>
      </c>
      <c r="B2" s="1" t="s">
        <v>47</v>
      </c>
      <c r="C2" s="1" t="str">
        <f>[1]Agenda!E2</f>
        <v>3:00pm-4:00pm-16/03/2024</v>
      </c>
      <c r="D2" s="1" t="s">
        <v>48</v>
      </c>
      <c r="E2" s="19" t="str">
        <f>[1]Servicios!D2&amp;"-"&amp;[1]Servicios!D4</f>
        <v>100000-150000</v>
      </c>
      <c r="F2" s="1" t="s">
        <v>15</v>
      </c>
      <c r="G2" s="1" t="s">
        <v>40</v>
      </c>
    </row>
    <row r="3" spans="1:7" x14ac:dyDescent="0.25">
      <c r="A3" s="1">
        <v>2</v>
      </c>
      <c r="B3" s="1" t="s">
        <v>49</v>
      </c>
      <c r="C3" s="1" t="str">
        <f>[1]Agenda!E3</f>
        <v>10:00am-12:00pm-28/04/2024</v>
      </c>
      <c r="D3" s="1" t="s">
        <v>50</v>
      </c>
      <c r="E3" s="19">
        <f>[1]Servicios!D3</f>
        <v>120000</v>
      </c>
      <c r="F3" s="1" t="s">
        <v>16</v>
      </c>
      <c r="G3" s="1" t="s">
        <v>40</v>
      </c>
    </row>
    <row r="4" spans="1:7" x14ac:dyDescent="0.25">
      <c r="A4" s="1">
        <v>3</v>
      </c>
      <c r="B4" s="1" t="s">
        <v>51</v>
      </c>
      <c r="C4" s="1" t="str">
        <f>[1]Agenda!E4</f>
        <v>2:00pm-3:00pm-05/05/2024</v>
      </c>
      <c r="D4" s="1" t="s">
        <v>52</v>
      </c>
      <c r="E4" s="19" t="str">
        <f>[1]Servicios!D4&amp;"-"&amp;[1]Servicios!D3&amp;"-"&amp;[1]Servicios!D2</f>
        <v>150000-120000-100000</v>
      </c>
      <c r="F4" s="1" t="s">
        <v>17</v>
      </c>
      <c r="G4" s="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Objetos de dominio</vt:lpstr>
      <vt:lpstr>ProductoInventario</vt:lpstr>
      <vt:lpstr>Pagos</vt:lpstr>
      <vt:lpstr>Factura</vt:lpstr>
      <vt:lpstr>Reserva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2024-05-14T21:13:57Z</dcterms:modified>
</cp:coreProperties>
</file>