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uis ospina\OneDrive\Documentos\GitHub\DOO\SpaOnline\ModeloDominio\"/>
    </mc:Choice>
  </mc:AlternateContent>
  <xr:revisionPtr revIDLastSave="0" documentId="13_ncr:1_{E57814DF-7036-4476-B51A-85C31FCCD343}" xr6:coauthVersionLast="47" xr6:coauthVersionMax="47" xr10:uidLastSave="{00000000-0000-0000-0000-000000000000}"/>
  <bookViews>
    <workbookView xWindow="-120" yWindow="-120" windowWidth="20730" windowHeight="11040" firstSheet="1" activeTab="1" xr2:uid="{9AD29915-CB49-430C-A10E-F60FF2C9A65A}"/>
  </bookViews>
  <sheets>
    <sheet name="Modelo de Dominio Anemico" sheetId="1" r:id="rId1"/>
    <sheet name="Objetos de dominio" sheetId="2" r:id="rId2"/>
    <sheet name="Estado" sheetId="11" r:id="rId3"/>
    <sheet name="Tarifa" sheetId="10" r:id="rId4"/>
    <sheet name="TipoServicio" sheetId="6" r:id="rId5"/>
    <sheet name="Servicio" sheetId="5" r:id="rId6"/>
    <sheet name="Oferta" sheetId="7" r:id="rId7"/>
    <sheet name="Evento" sheetId="8" r:id="rId8"/>
    <sheet name="Notificaciones" sheetId="13" r:id="rId9"/>
  </sheets>
  <externalReferences>
    <externalReference r:id="rId10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D4" i="8"/>
  <c r="B3" i="8"/>
  <c r="B4" i="8"/>
  <c r="D2" i="8"/>
  <c r="B2" i="8"/>
  <c r="C4" i="13"/>
  <c r="B4" i="13"/>
  <c r="C3" i="13"/>
  <c r="B3" i="13"/>
  <c r="C2" i="13"/>
  <c r="B2" i="13"/>
  <c r="F6" i="10"/>
  <c r="F7" i="10"/>
  <c r="F5" i="10"/>
  <c r="F3" i="10"/>
  <c r="F4" i="10"/>
  <c r="F2" i="10"/>
  <c r="G3" i="10"/>
  <c r="G4" i="10"/>
  <c r="G5" i="10"/>
  <c r="G6" i="10"/>
  <c r="G7" i="10"/>
  <c r="G2" i="10"/>
  <c r="B6" i="10"/>
  <c r="B7" i="10"/>
  <c r="B5" i="10"/>
  <c r="B3" i="10"/>
  <c r="B4" i="10"/>
  <c r="C3" i="11"/>
  <c r="C2" i="11"/>
  <c r="E3" i="5"/>
  <c r="E3" i="7" s="1"/>
  <c r="F3" i="7" s="1"/>
  <c r="E4" i="5"/>
  <c r="E4" i="7" s="1"/>
  <c r="F4" i="7" s="1"/>
  <c r="E2" i="5"/>
  <c r="E2" i="7" s="1"/>
  <c r="F2" i="7" s="1"/>
  <c r="B2" i="10"/>
  <c r="F3" i="5" l="1"/>
  <c r="F4" i="5"/>
  <c r="F2" i="5"/>
  <c r="I3" i="7"/>
  <c r="I4" i="7"/>
  <c r="I2" i="7"/>
  <c r="E3" i="8"/>
  <c r="E4" i="8"/>
  <c r="E2" i="8"/>
  <c r="J3" i="7" l="1"/>
  <c r="J4" i="7"/>
  <c r="J2" i="7"/>
  <c r="C3" i="7"/>
  <c r="C4" i="7"/>
  <c r="C2" i="7"/>
  <c r="C3" i="6"/>
  <c r="D3" i="5" s="1"/>
  <c r="C4" i="6"/>
  <c r="D4" i="5" s="1"/>
  <c r="C2" i="6"/>
  <c r="D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tc={63682DA4-32B2-49D1-8057-879F2F5F7E58}</author>
  </authors>
  <commentList>
    <comment ref="C1" authorId="0" shapeId="0" xr:uid="{63682DA4-32B2-49D1-8057-879F2F5F7E5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Propio: Es parte del contexto actual
Impropios: que no hacen parte del contexto
</t>
      </text>
    </comment>
  </commentList>
</comments>
</file>

<file path=xl/sharedStrings.xml><?xml version="1.0" encoding="utf-8"?>
<sst xmlns="http://schemas.openxmlformats.org/spreadsheetml/2006/main" count="109" uniqueCount="66">
  <si>
    <t xml:space="preserve">Nombre </t>
  </si>
  <si>
    <t>Descripcion</t>
  </si>
  <si>
    <t>TipoObjetoDominio</t>
  </si>
  <si>
    <t>Propio</t>
  </si>
  <si>
    <t>Identificador</t>
  </si>
  <si>
    <t>Combinacion única</t>
  </si>
  <si>
    <t>Servicio</t>
  </si>
  <si>
    <t>Nombre</t>
  </si>
  <si>
    <t>Combinacion Unica</t>
  </si>
  <si>
    <t>Pedicura y Manicura</t>
  </si>
  <si>
    <t>Tratamiento Facial</t>
  </si>
  <si>
    <t>Masaje</t>
  </si>
  <si>
    <t>TipoServicio</t>
  </si>
  <si>
    <t>Masaje Relajante</t>
  </si>
  <si>
    <t>Tratamiento Facial Antiedad</t>
  </si>
  <si>
    <t>Pedicura Spa</t>
  </si>
  <si>
    <t xml:space="preserve">Descuento </t>
  </si>
  <si>
    <t>FechaInicio</t>
  </si>
  <si>
    <t>FechaFin</t>
  </si>
  <si>
    <t>20/03//2024</t>
  </si>
  <si>
    <t>20/03//2025</t>
  </si>
  <si>
    <t>20/03//2026</t>
  </si>
  <si>
    <t>Oferta</t>
  </si>
  <si>
    <t>Objeto de dominio que contiene información sobre las ofertas especiales asociadas a los servicios ofrecidos por el spa</t>
  </si>
  <si>
    <t>Objeto de dominio que contiene información detallada sobre los servicios específicos ofrecidos por el spa</t>
  </si>
  <si>
    <t>Servicios</t>
  </si>
  <si>
    <t>Objeto de dominio que contiene información sobre los tipos de servicios ofrecidos por el spa, como masajes, tratamientos faciales, pedicura.</t>
  </si>
  <si>
    <t>OfertaFacial</t>
  </si>
  <si>
    <t>OfertaMasaje</t>
  </si>
  <si>
    <t>Evento</t>
  </si>
  <si>
    <t>OfertaPedicura Madres</t>
  </si>
  <si>
    <t>OfertaFacial San Valentin</t>
  </si>
  <si>
    <t>OfertaMasaje Black Friday</t>
  </si>
  <si>
    <t>Tarifa</t>
  </si>
  <si>
    <t>Notificacion</t>
  </si>
  <si>
    <t>Nuestro servicio de pedicura es una experiencia de rejuvenecimiento para tus pies cansados y estresados. En un ambiente relajante y acogedor, nuestros expertos en cuidado de pies te ofrecen un tratamiento completo que dejará tus pies sintiéndose frescos, suaves y renovados</t>
  </si>
  <si>
    <t>Nuestro tratamiento facial antiedad es una experiencia de rejuvenecimiento diseñada para restaurar la juventud y vitalidad de tu piel. Con una combinación experta de técnicas avanzadas y productos de alta calidad, nuestro equipo de especialistas en cuidado de la piel te brindará una experiencia personalizada que aborda las preocupaciones específicas relacionadas con el envejecimiento de la piel</t>
  </si>
  <si>
    <t>Nuestro masaje relajante es una experiencia indulgente diseñada para liberar el estrés, aliviar la tensión muscular y promover una sensación general de calma y bienestar. En un ambiente tranquilo y acogedor, nuestros terapeutas expertos en masajes te brindarán un tratamiento personalizado que te ayudará a desconectar del ajetreo diario y a revitalizar cuerpo y mente</t>
  </si>
  <si>
    <t>True</t>
  </si>
  <si>
    <t>CampoCalculado</t>
  </si>
  <si>
    <t xml:space="preserve">Objeto de dominio que contiene información sobre los valores de los servicios </t>
  </si>
  <si>
    <t>Valor</t>
  </si>
  <si>
    <t>Referenciado</t>
  </si>
  <si>
    <t>Objeto de dominio que hace el consumo a tercero que notifica los eventos</t>
  </si>
  <si>
    <t>Notificaciones</t>
  </si>
  <si>
    <t>Contexto</t>
  </si>
  <si>
    <t>Estado</t>
  </si>
  <si>
    <t>Objeto de dominio que contiene la informacion sobre los eventos que estan asociados a las ofertas</t>
  </si>
  <si>
    <t>Objeto de dominio que contiene la informacion del estado de la tarifa asociada a los sevicios</t>
  </si>
  <si>
    <t>CombinaciónUnica</t>
  </si>
  <si>
    <t>Activo</t>
  </si>
  <si>
    <t>Inactivo</t>
  </si>
  <si>
    <t>01/01/2024</t>
  </si>
  <si>
    <t>31/12/2024</t>
  </si>
  <si>
    <t>01/01/2025</t>
  </si>
  <si>
    <t>31/12/2025</t>
  </si>
  <si>
    <t>TipoNotificacion</t>
  </si>
  <si>
    <t>NotificadoA</t>
  </si>
  <si>
    <t>EsNotificado</t>
  </si>
  <si>
    <t>La reserva ha sido realizada exitosamente</t>
  </si>
  <si>
    <t>Queremos informarte que por el mes de madres hay descuento en limpieza facial</t>
  </si>
  <si>
    <t>Le adjuntamos su factura emitida</t>
  </si>
  <si>
    <t>False</t>
  </si>
  <si>
    <t>OfertaPedicura</t>
  </si>
  <si>
    <t>EsNotificadoA</t>
  </si>
  <si>
    <t>Mensaje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</si>
</sst>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&quot;€&quot;_-;\-* #,##0.00\ &quot;€&quot;_-;_-* &quot;-&quot;??\ &quot;€&quot;_-;_-@_-"/>
    <numFmt numFmtId="165" formatCode="_-[$$-240A]\ * #,##0.00_-;\-[$$-240A]\ * #,##0.00_-;_-[$$-240A]\ 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164" fontId="5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3" borderId="0" xfId="0" applyFill="1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/>
    <xf numFmtId="3" fontId="0" fillId="0" borderId="1" xfId="0" applyNumberFormat="1" applyBorder="1"/>
    <xf numFmtId="9" fontId="0" fillId="0" borderId="1" xfId="0" applyNumberFormat="1" applyBorder="1"/>
    <xf numFmtId="14" fontId="0" fillId="0" borderId="1" xfId="0" applyNumberFormat="1" applyBorder="1"/>
    <xf numFmtId="0" fontId="2" fillId="0" borderId="1" xfId="1" applyBorder="1" applyAlignment="1">
      <alignment vertical="center"/>
    </xf>
    <xf numFmtId="0" fontId="4" fillId="0" borderId="0" xfId="0" applyFont="1"/>
    <xf numFmtId="0" fontId="0" fillId="0" borderId="1" xfId="0" applyBorder="1" applyAlignment="1">
      <alignment wrapText="1"/>
    </xf>
    <xf numFmtId="0" fontId="4" fillId="3" borderId="0" xfId="0" applyFont="1" applyFill="1"/>
    <xf numFmtId="3" fontId="2" fillId="0" borderId="1" xfId="1" applyNumberFormat="1" applyBorder="1"/>
    <xf numFmtId="165" fontId="0" fillId="0" borderId="1" xfId="2" applyNumberFormat="1" applyFont="1" applyBorder="1"/>
    <xf numFmtId="49" fontId="0" fillId="0" borderId="1" xfId="0" applyNumberFormat="1" applyBorder="1"/>
    <xf numFmtId="14" fontId="2" fillId="0" borderId="1" xfId="1" applyNumberFormat="1" applyBorder="1"/>
  </cellXfs>
  <cellStyles count="3">
    <cellStyle name="Hipervínculo" xfId="1" builtinId="8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354070</xdr:colOff>
      <xdr:row>27</xdr:row>
      <xdr:rowOff>86455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8133B-2884-1368-135D-0CA6657230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784070" cy="522995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OO\DOO\SpaOnline\ModeloDominio\Notificaci&#243;n%20-%20Muestreo%20Datos.xlsx" TargetMode="External"/><Relationship Id="rId1" Type="http://schemas.openxmlformats.org/officeDocument/2006/relationships/externalLinkPath" Target="Notificaci&#243;n%20-%20Muestreo%20Da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odelo de Dominio Anemico"/>
      <sheetName val="Objetos de dominio"/>
      <sheetName val="Notificación"/>
      <sheetName val="Cliente"/>
      <sheetName val="TipoNotificación"/>
      <sheetName val="ListaNotificacion"/>
    </sheetNames>
    <sheetDataSet>
      <sheetData sheetId="0"/>
      <sheetData sheetId="1"/>
      <sheetData sheetId="2"/>
      <sheetData sheetId="3">
        <row r="2">
          <cell r="G2" t="str">
            <v>martina.corrales@gmail.com</v>
          </cell>
        </row>
        <row r="4">
          <cell r="G4" t="str">
            <v>lucrecia.gomez@hotmail.com</v>
          </cell>
        </row>
      </sheetData>
      <sheetData sheetId="4">
        <row r="2">
          <cell r="B2" t="str">
            <v>Reserva</v>
          </cell>
        </row>
        <row r="3">
          <cell r="B3" t="str">
            <v>Evento</v>
          </cell>
        </row>
        <row r="4">
          <cell r="B4" t="str">
            <v>Factura</v>
          </cell>
        </row>
      </sheetData>
      <sheetData sheetId="5">
        <row r="2">
          <cell r="B2" t="str">
            <v>General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Jhonatan Arley Gomez Gomez" id="{0BAE6951-F575-4CDD-BDEF-18025241A735}" userId="S::jhonatan.gomez@wiga.io::6eb4563c-22ba-4bd2-8fe7-ce110aefa2fc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3-08T22:51:07.46" personId="{0BAE6951-F575-4CDD-BDEF-18025241A735}" id="{63682DA4-32B2-49D1-8057-879F2F5F7E58}">
    <text xml:space="preserve">Propio: Es parte del contexto actual
Impropios: que no hacen parte del contexto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98BEE-AB41-4447-8B76-5672FB9C01F4}">
  <dimension ref="L11:N14"/>
  <sheetViews>
    <sheetView zoomScale="70" zoomScaleNormal="70" workbookViewId="0">
      <selection activeCell="R24" sqref="R24"/>
    </sheetView>
  </sheetViews>
  <sheetFormatPr baseColWidth="10" defaultRowHeight="15" x14ac:dyDescent="0.25"/>
  <cols>
    <col min="1" max="16384" width="11.42578125" style="6"/>
  </cols>
  <sheetData>
    <row r="11" spans="12:14" x14ac:dyDescent="0.25">
      <c r="N11" s="17"/>
    </row>
    <row r="14" spans="12:14" x14ac:dyDescent="0.25">
      <c r="L14" s="1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92343-C7F8-498A-9249-704487594109}">
  <dimension ref="A1:D8"/>
  <sheetViews>
    <sheetView tabSelected="1" workbookViewId="0">
      <selection activeCell="H5" sqref="H5"/>
    </sheetView>
  </sheetViews>
  <sheetFormatPr baseColWidth="10" defaultRowHeight="15" x14ac:dyDescent="0.25"/>
  <cols>
    <col min="1" max="1" width="11.85546875" style="8" bestFit="1" customWidth="1"/>
    <col min="2" max="2" width="68" style="8" customWidth="1"/>
    <col min="3" max="3" width="18.42578125" style="8" bestFit="1" customWidth="1"/>
    <col min="4" max="4" width="13.85546875" style="8" bestFit="1" customWidth="1"/>
    <col min="5" max="16384" width="11.42578125" style="8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45</v>
      </c>
    </row>
    <row r="2" spans="1:4" ht="30" x14ac:dyDescent="0.25">
      <c r="A2" s="14" t="s">
        <v>6</v>
      </c>
      <c r="B2" s="9" t="s">
        <v>24</v>
      </c>
      <c r="C2" s="5" t="s">
        <v>3</v>
      </c>
      <c r="D2" s="7" t="s">
        <v>25</v>
      </c>
    </row>
    <row r="3" spans="1:4" ht="30" x14ac:dyDescent="0.25">
      <c r="A3" s="14" t="s">
        <v>12</v>
      </c>
      <c r="B3" s="9" t="s">
        <v>26</v>
      </c>
      <c r="C3" s="5" t="s">
        <v>3</v>
      </c>
      <c r="D3" s="7" t="s">
        <v>25</v>
      </c>
    </row>
    <row r="4" spans="1:4" ht="30" x14ac:dyDescent="0.25">
      <c r="A4" s="14" t="s">
        <v>22</v>
      </c>
      <c r="B4" s="9" t="s">
        <v>23</v>
      </c>
      <c r="C4" s="5" t="s">
        <v>3</v>
      </c>
      <c r="D4" s="7" t="s">
        <v>25</v>
      </c>
    </row>
    <row r="5" spans="1:4" ht="30" x14ac:dyDescent="0.25">
      <c r="A5" s="14" t="s">
        <v>33</v>
      </c>
      <c r="B5" s="9" t="s">
        <v>40</v>
      </c>
      <c r="C5" s="5" t="s">
        <v>3</v>
      </c>
      <c r="D5" s="7" t="s">
        <v>25</v>
      </c>
    </row>
    <row r="6" spans="1:4" x14ac:dyDescent="0.25">
      <c r="A6" s="14" t="s">
        <v>34</v>
      </c>
      <c r="B6" s="9" t="s">
        <v>43</v>
      </c>
      <c r="C6" s="5" t="s">
        <v>42</v>
      </c>
      <c r="D6" s="7" t="s">
        <v>44</v>
      </c>
    </row>
    <row r="7" spans="1:4" ht="30" x14ac:dyDescent="0.25">
      <c r="A7" s="14" t="s">
        <v>29</v>
      </c>
      <c r="B7" s="9" t="s">
        <v>47</v>
      </c>
      <c r="C7" s="5" t="s">
        <v>3</v>
      </c>
      <c r="D7" s="7" t="s">
        <v>25</v>
      </c>
    </row>
    <row r="8" spans="1:4" ht="30" x14ac:dyDescent="0.25">
      <c r="A8" s="14" t="s">
        <v>46</v>
      </c>
      <c r="B8" s="9" t="s">
        <v>48</v>
      </c>
      <c r="C8" s="5" t="s">
        <v>3</v>
      </c>
      <c r="D8" s="7" t="s">
        <v>25</v>
      </c>
    </row>
  </sheetData>
  <hyperlinks>
    <hyperlink ref="A2" location="Servicio!A1" display="Servicio" xr:uid="{1B941AE0-B9D5-48EA-8B5E-FCA1F99F1D33}"/>
    <hyperlink ref="A3" location="TipoServicio!A1" display="TipoServicio" xr:uid="{C435E2E8-31E6-43EA-8AEA-9447A4E0C810}"/>
    <hyperlink ref="A5" location="Tarifa!A1" display="Tarifa" xr:uid="{D7A38285-3128-4507-809F-00E78B181BAE}"/>
    <hyperlink ref="A4" location="Oferta!A1" display="Oferta" xr:uid="{11CD3424-938B-4DCF-883F-24E828B8E80C}"/>
    <hyperlink ref="A6" location="Notificaciones!A1" display="Notificacion" xr:uid="{9A0353DE-577D-4E3E-AAE3-5D3785183622}"/>
    <hyperlink ref="A7" location="Evento!A1" display="Evento" xr:uid="{8261A8A8-E058-4AEE-8D83-5A475581FA3D}"/>
    <hyperlink ref="A8" location="Estado!A1" display="Estado" xr:uid="{A7618448-1B32-4726-9637-4B0AEF3D05EB}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4880-D96E-407F-8BA4-5C1FBB81552B}">
  <dimension ref="A1:C3"/>
  <sheetViews>
    <sheetView workbookViewId="0">
      <selection activeCell="C13" sqref="C13"/>
    </sheetView>
  </sheetViews>
  <sheetFormatPr baseColWidth="10" defaultRowHeight="15" x14ac:dyDescent="0.25"/>
  <cols>
    <col min="1" max="1" width="12.28515625" bestFit="1" customWidth="1"/>
    <col min="2" max="2" width="8.140625" bestFit="1" customWidth="1"/>
    <col min="3" max="3" width="18.140625" bestFit="1" customWidth="1"/>
  </cols>
  <sheetData>
    <row r="1" spans="1:3" x14ac:dyDescent="0.25">
      <c r="A1" s="1" t="s">
        <v>4</v>
      </c>
      <c r="B1" s="1" t="s">
        <v>7</v>
      </c>
      <c r="C1" s="4" t="s">
        <v>49</v>
      </c>
    </row>
    <row r="2" spans="1:3" x14ac:dyDescent="0.25">
      <c r="A2" s="1">
        <v>1</v>
      </c>
      <c r="B2" s="1" t="s">
        <v>50</v>
      </c>
      <c r="C2" s="4" t="str">
        <f>+B2</f>
        <v>Activo</v>
      </c>
    </row>
    <row r="3" spans="1:3" x14ac:dyDescent="0.25">
      <c r="A3" s="1">
        <v>2</v>
      </c>
      <c r="B3" s="1" t="s">
        <v>51</v>
      </c>
      <c r="C3" s="4" t="str">
        <f>+B3</f>
        <v>Inactivo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E7923-E7EF-4AD9-A356-C9D474204FF8}">
  <dimension ref="A1:G7"/>
  <sheetViews>
    <sheetView workbookViewId="0">
      <selection activeCell="D12" sqref="D12"/>
    </sheetView>
  </sheetViews>
  <sheetFormatPr baseColWidth="10" defaultRowHeight="15" x14ac:dyDescent="0.25"/>
  <cols>
    <col min="2" max="2" width="19.140625" customWidth="1"/>
    <col min="3" max="3" width="19.140625" bestFit="1" customWidth="1"/>
    <col min="5" max="5" width="10.42578125" bestFit="1" customWidth="1"/>
    <col min="6" max="6" width="10.42578125" customWidth="1"/>
    <col min="7" max="7" width="54" bestFit="1" customWidth="1"/>
  </cols>
  <sheetData>
    <row r="1" spans="1:7" x14ac:dyDescent="0.25">
      <c r="A1" s="2" t="s">
        <v>4</v>
      </c>
      <c r="B1" s="2" t="s">
        <v>6</v>
      </c>
      <c r="C1" s="2" t="s">
        <v>41</v>
      </c>
      <c r="D1" s="2" t="s">
        <v>17</v>
      </c>
      <c r="E1" s="2" t="s">
        <v>18</v>
      </c>
      <c r="F1" s="2" t="s">
        <v>46</v>
      </c>
      <c r="G1" s="3" t="s">
        <v>8</v>
      </c>
    </row>
    <row r="2" spans="1:7" x14ac:dyDescent="0.25">
      <c r="A2" s="1">
        <v>1</v>
      </c>
      <c r="B2" s="18" t="str">
        <f>Servicio!B2</f>
        <v>Pedicura Spa</v>
      </c>
      <c r="C2" s="11">
        <v>100000</v>
      </c>
      <c r="D2" s="20" t="s">
        <v>52</v>
      </c>
      <c r="E2" s="20" t="s">
        <v>53</v>
      </c>
      <c r="F2" s="21" t="str">
        <f>+Estado!$B$2</f>
        <v>Activo</v>
      </c>
      <c r="G2" s="4" t="str">
        <f>C2&amp;"-"&amp;B2&amp;"-"&amp;D2&amp;"-"&amp;E2</f>
        <v>100000-Pedicura Spa-01/01/2024-31/12/2024</v>
      </c>
    </row>
    <row r="3" spans="1:7" x14ac:dyDescent="0.25">
      <c r="A3" s="1">
        <v>2</v>
      </c>
      <c r="B3" s="18" t="str">
        <f>Servicio!B3</f>
        <v>Tratamiento Facial Antiedad</v>
      </c>
      <c r="C3" s="11">
        <v>120000</v>
      </c>
      <c r="D3" s="20" t="s">
        <v>52</v>
      </c>
      <c r="E3" s="20" t="s">
        <v>53</v>
      </c>
      <c r="F3" s="21" t="str">
        <f>+Estado!$B$2</f>
        <v>Activo</v>
      </c>
      <c r="G3" s="4" t="str">
        <f t="shared" ref="G3:G7" si="0">C3&amp;"-"&amp;B3&amp;"-"&amp;D3&amp;"-"&amp;E3</f>
        <v>120000-Tratamiento Facial Antiedad-01/01/2024-31/12/2024</v>
      </c>
    </row>
    <row r="4" spans="1:7" x14ac:dyDescent="0.25">
      <c r="A4" s="1">
        <v>3</v>
      </c>
      <c r="B4" s="18" t="str">
        <f>Servicio!B4</f>
        <v>Masaje Relajante</v>
      </c>
      <c r="C4" s="11">
        <v>100000</v>
      </c>
      <c r="D4" s="20" t="s">
        <v>52</v>
      </c>
      <c r="E4" s="20" t="s">
        <v>53</v>
      </c>
      <c r="F4" s="21" t="str">
        <f>+Estado!$B$2</f>
        <v>Activo</v>
      </c>
      <c r="G4" s="4" t="str">
        <f t="shared" si="0"/>
        <v>100000-Masaje Relajante-01/01/2024-31/12/2024</v>
      </c>
    </row>
    <row r="5" spans="1:7" x14ac:dyDescent="0.25">
      <c r="A5" s="1">
        <v>4</v>
      </c>
      <c r="B5" s="18" t="str">
        <f>Servicio!B2</f>
        <v>Pedicura Spa</v>
      </c>
      <c r="C5" s="11">
        <v>140000</v>
      </c>
      <c r="D5" s="20" t="s">
        <v>54</v>
      </c>
      <c r="E5" s="20" t="s">
        <v>55</v>
      </c>
      <c r="F5" s="21" t="str">
        <f>+Estado!$B$3</f>
        <v>Inactivo</v>
      </c>
      <c r="G5" s="4" t="str">
        <f t="shared" si="0"/>
        <v>140000-Pedicura Spa-01/01/2025-31/12/2025</v>
      </c>
    </row>
    <row r="6" spans="1:7" x14ac:dyDescent="0.25">
      <c r="A6" s="1">
        <v>5</v>
      </c>
      <c r="B6" s="18" t="str">
        <f>Servicio!B3</f>
        <v>Tratamiento Facial Antiedad</v>
      </c>
      <c r="C6" s="11">
        <v>180000</v>
      </c>
      <c r="D6" s="20" t="s">
        <v>54</v>
      </c>
      <c r="E6" s="20" t="s">
        <v>55</v>
      </c>
      <c r="F6" s="21" t="str">
        <f>+Estado!$B$3</f>
        <v>Inactivo</v>
      </c>
      <c r="G6" s="4" t="str">
        <f t="shared" si="0"/>
        <v>180000-Tratamiento Facial Antiedad-01/01/2025-31/12/2025</v>
      </c>
    </row>
    <row r="7" spans="1:7" x14ac:dyDescent="0.25">
      <c r="A7" s="1">
        <v>6</v>
      </c>
      <c r="B7" s="18" t="str">
        <f>Servicio!B4</f>
        <v>Masaje Relajante</v>
      </c>
      <c r="C7" s="11">
        <v>140000</v>
      </c>
      <c r="D7" s="20" t="s">
        <v>54</v>
      </c>
      <c r="E7" s="20" t="s">
        <v>55</v>
      </c>
      <c r="F7" s="21" t="str">
        <f>+Estado!$B$3</f>
        <v>Inactivo</v>
      </c>
      <c r="G7" s="4" t="str">
        <f t="shared" si="0"/>
        <v>140000-Masaje Relajante-01/01/2025-31/12/2025</v>
      </c>
    </row>
  </sheetData>
  <phoneticPr fontId="3" type="noConversion"/>
  <hyperlinks>
    <hyperlink ref="B2" location="Servicio!B2" display="Servicio!B2" xr:uid="{0BFE66EC-400E-4122-BF1C-5F908DB18C91}"/>
    <hyperlink ref="B3:B4" location="Servicio!B2" display="Servicio!B2" xr:uid="{056AB4B5-67BE-4BA4-B689-5C421D4DED6A}"/>
    <hyperlink ref="B5" location="Servicio!B2" display="Servicio!B2" xr:uid="{E6C2851A-8C21-4239-A26F-AD659B29660A}"/>
    <hyperlink ref="B6:B7" location="Servicio!B2" display="Servicio!B2" xr:uid="{651D3C98-F307-4088-AA1B-2C8FBF779EB2}"/>
    <hyperlink ref="F2" location="Estado!A1" display="Estado!A1" xr:uid="{1AD116B3-193D-44D5-8202-AEE3DD935FFD}"/>
    <hyperlink ref="F3:F4" location="Estado!A1" display="Estado!A1" xr:uid="{727BE1D6-6D1A-4A8B-9B75-265EDAAD6D0C}"/>
    <hyperlink ref="F5" location="Estado!A1" display="Estado!A1" xr:uid="{A0482706-70D6-444F-A281-B3C6DFC93635}"/>
    <hyperlink ref="F6:F7" location="Estado!A1" display="Estado!A1" xr:uid="{4C886A3B-CD53-4242-BDA4-1FC7E032B95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65F79-6C02-4D3F-86AD-E8559480B117}">
  <dimension ref="A1:C4"/>
  <sheetViews>
    <sheetView workbookViewId="0"/>
  </sheetViews>
  <sheetFormatPr baseColWidth="10" defaultRowHeight="15" x14ac:dyDescent="0.25"/>
  <cols>
    <col min="1" max="1" width="12.5703125" bestFit="1" customWidth="1"/>
    <col min="2" max="2" width="19.140625" bestFit="1" customWidth="1"/>
    <col min="3" max="3" width="18.5703125" bestFit="1" customWidth="1"/>
  </cols>
  <sheetData>
    <row r="1" spans="1:3" x14ac:dyDescent="0.25">
      <c r="A1" s="2" t="s">
        <v>4</v>
      </c>
      <c r="B1" s="2" t="s">
        <v>7</v>
      </c>
      <c r="C1" s="3" t="s">
        <v>8</v>
      </c>
    </row>
    <row r="2" spans="1:3" x14ac:dyDescent="0.25">
      <c r="A2" s="1">
        <v>1</v>
      </c>
      <c r="B2" s="1" t="s">
        <v>9</v>
      </c>
      <c r="C2" s="4" t="str">
        <f>B2</f>
        <v>Pedicura y Manicura</v>
      </c>
    </row>
    <row r="3" spans="1:3" x14ac:dyDescent="0.25">
      <c r="A3" s="1">
        <v>2</v>
      </c>
      <c r="B3" s="1" t="s">
        <v>10</v>
      </c>
      <c r="C3" s="4" t="str">
        <f>B3</f>
        <v>Tratamiento Facial</v>
      </c>
    </row>
    <row r="4" spans="1:3" x14ac:dyDescent="0.25">
      <c r="A4" s="1">
        <v>3</v>
      </c>
      <c r="B4" s="1" t="s">
        <v>11</v>
      </c>
      <c r="C4" s="4" t="str">
        <f>B4</f>
        <v>Masaje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DDC5-1485-4BC4-A31B-18839936F54D}">
  <dimension ref="A1:F6"/>
  <sheetViews>
    <sheetView workbookViewId="0"/>
  </sheetViews>
  <sheetFormatPr baseColWidth="10" defaultRowHeight="15" x14ac:dyDescent="0.25"/>
  <cols>
    <col min="1" max="1" width="12.5703125" bestFit="1" customWidth="1"/>
    <col min="2" max="2" width="26.140625" bestFit="1" customWidth="1"/>
    <col min="3" max="3" width="59.85546875" customWidth="1"/>
    <col min="4" max="4" width="19.140625" bestFit="1" customWidth="1"/>
    <col min="5" max="5" width="16.140625" customWidth="1"/>
    <col min="6" max="6" width="33.140625" bestFit="1" customWidth="1"/>
  </cols>
  <sheetData>
    <row r="1" spans="1:6" x14ac:dyDescent="0.25">
      <c r="A1" s="2" t="s">
        <v>4</v>
      </c>
      <c r="B1" s="2" t="s">
        <v>0</v>
      </c>
      <c r="C1" s="2" t="s">
        <v>1</v>
      </c>
      <c r="D1" s="2" t="s">
        <v>12</v>
      </c>
      <c r="E1" s="2" t="s">
        <v>33</v>
      </c>
      <c r="F1" s="3" t="s">
        <v>5</v>
      </c>
    </row>
    <row r="2" spans="1:6" ht="75" x14ac:dyDescent="0.25">
      <c r="A2" s="1">
        <v>1</v>
      </c>
      <c r="B2" s="1" t="s">
        <v>15</v>
      </c>
      <c r="C2" s="16" t="s">
        <v>35</v>
      </c>
      <c r="D2" s="10" t="str">
        <f>TipoServicio!C2</f>
        <v>Pedicura y Manicura</v>
      </c>
      <c r="E2" s="18">
        <f>Tarifa!C2</f>
        <v>100000</v>
      </c>
      <c r="F2" s="4" t="str">
        <f>B2</f>
        <v>Pedicura Spa</v>
      </c>
    </row>
    <row r="3" spans="1:6" ht="105" x14ac:dyDescent="0.25">
      <c r="A3" s="1">
        <v>2</v>
      </c>
      <c r="B3" s="1" t="s">
        <v>14</v>
      </c>
      <c r="C3" s="16" t="s">
        <v>36</v>
      </c>
      <c r="D3" s="10" t="str">
        <f>TipoServicio!C3</f>
        <v>Tratamiento Facial</v>
      </c>
      <c r="E3" s="18">
        <f>Tarifa!C3</f>
        <v>120000</v>
      </c>
      <c r="F3" s="4" t="str">
        <f t="shared" ref="F3:F4" si="0">B3</f>
        <v>Tratamiento Facial Antiedad</v>
      </c>
    </row>
    <row r="4" spans="1:6" ht="90" x14ac:dyDescent="0.25">
      <c r="A4" s="1">
        <v>3</v>
      </c>
      <c r="B4" s="1" t="s">
        <v>13</v>
      </c>
      <c r="C4" s="16" t="s">
        <v>37</v>
      </c>
      <c r="D4" s="10" t="str">
        <f>TipoServicio!C4</f>
        <v>Masaje</v>
      </c>
      <c r="E4" s="18">
        <f>Tarifa!C4</f>
        <v>100000</v>
      </c>
      <c r="F4" s="4" t="str">
        <f t="shared" si="0"/>
        <v>Masaje Relajante</v>
      </c>
    </row>
    <row r="6" spans="1:6" x14ac:dyDescent="0.25">
      <c r="C6" s="15"/>
    </row>
  </sheetData>
  <hyperlinks>
    <hyperlink ref="D2" location="TipoServicio!D2" display="TipoServicio!D2" xr:uid="{8285BE18-1034-46DE-BE10-8EBB5362B7DA}"/>
    <hyperlink ref="D3:D4" location="TipoServicio!D2" display="TipoServicio!D2" xr:uid="{3B745E16-F563-4178-92F6-C9AB6D383114}"/>
    <hyperlink ref="E2" location="Tarifa!B2" display="Tarifa!B2" xr:uid="{14329CE9-F1FB-445C-ABC9-1DE89D9E0AA8}"/>
    <hyperlink ref="E3" location="Tarifa!B3" display="Tarifa!B3" xr:uid="{9A19B2D2-DC6A-478B-AD10-00DD9E39B852}"/>
    <hyperlink ref="E4" location="Tarifa!B4" display="Tarifa!B4" xr:uid="{DD99DC08-0938-4657-A6C6-010A00498A6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48864-EB04-44C3-BA83-B67C2DB45844}">
  <dimension ref="A1:J10"/>
  <sheetViews>
    <sheetView workbookViewId="0"/>
  </sheetViews>
  <sheetFormatPr baseColWidth="10" defaultRowHeight="15" x14ac:dyDescent="0.25"/>
  <cols>
    <col min="1" max="1" width="12.5703125" bestFit="1" customWidth="1"/>
    <col min="2" max="2" width="21" bestFit="1" customWidth="1"/>
    <col min="3" max="3" width="26.140625" bestFit="1" customWidth="1"/>
    <col min="5" max="5" width="13" bestFit="1" customWidth="1"/>
    <col min="6" max="6" width="16.5703125" bestFit="1" customWidth="1"/>
    <col min="9" max="9" width="24.28515625" bestFit="1" customWidth="1"/>
    <col min="10" max="10" width="30.5703125" bestFit="1" customWidth="1"/>
  </cols>
  <sheetData>
    <row r="1" spans="1:10" x14ac:dyDescent="0.25">
      <c r="A1" s="2" t="s">
        <v>4</v>
      </c>
      <c r="B1" s="2" t="s">
        <v>7</v>
      </c>
      <c r="C1" s="2" t="s">
        <v>6</v>
      </c>
      <c r="D1" s="2" t="s">
        <v>16</v>
      </c>
      <c r="E1" s="2" t="s">
        <v>33</v>
      </c>
      <c r="F1" s="2" t="s">
        <v>39</v>
      </c>
      <c r="G1" s="2" t="s">
        <v>17</v>
      </c>
      <c r="H1" s="2" t="s">
        <v>18</v>
      </c>
      <c r="I1" s="2" t="s">
        <v>29</v>
      </c>
      <c r="J1" s="3" t="s">
        <v>8</v>
      </c>
    </row>
    <row r="2" spans="1:10" x14ac:dyDescent="0.25">
      <c r="A2" s="1">
        <v>1</v>
      </c>
      <c r="B2" s="1" t="s">
        <v>63</v>
      </c>
      <c r="C2" s="10" t="str">
        <f>Servicio!B2</f>
        <v>Pedicura Spa</v>
      </c>
      <c r="D2" s="12">
        <v>0.2</v>
      </c>
      <c r="E2" s="19">
        <f>Servicio!E2</f>
        <v>100000</v>
      </c>
      <c r="F2" s="19">
        <f>E2-(E2*D2)</f>
        <v>80000</v>
      </c>
      <c r="G2" s="1" t="s">
        <v>19</v>
      </c>
      <c r="H2" s="13">
        <v>45402</v>
      </c>
      <c r="I2" s="1" t="str">
        <f>Evento!C2</f>
        <v>OfertaPedicura Madres</v>
      </c>
      <c r="J2" s="4" t="str">
        <f>B2&amp;" "&amp;D2</f>
        <v>OfertaPedicura 0,2</v>
      </c>
    </row>
    <row r="3" spans="1:10" x14ac:dyDescent="0.25">
      <c r="A3" s="1">
        <v>2</v>
      </c>
      <c r="B3" s="1" t="s">
        <v>27</v>
      </c>
      <c r="C3" s="10" t="str">
        <f>Servicio!B3</f>
        <v>Tratamiento Facial Antiedad</v>
      </c>
      <c r="D3" s="12">
        <v>0.25</v>
      </c>
      <c r="E3" s="19">
        <f>Servicio!E3</f>
        <v>120000</v>
      </c>
      <c r="F3" s="19">
        <f t="shared" ref="F3" si="0">E3-(E3*D3)</f>
        <v>90000</v>
      </c>
      <c r="G3" s="1" t="s">
        <v>20</v>
      </c>
      <c r="H3" s="13">
        <v>45403</v>
      </c>
      <c r="I3" s="1" t="str">
        <f>Evento!C3</f>
        <v>OfertaFacial San Valentin</v>
      </c>
      <c r="J3" s="4" t="str">
        <f t="shared" ref="J3:J4" si="1">B3&amp;" "&amp;D3</f>
        <v>OfertaFacial 0,25</v>
      </c>
    </row>
    <row r="4" spans="1:10" x14ac:dyDescent="0.25">
      <c r="A4" s="1">
        <v>3</v>
      </c>
      <c r="B4" s="1" t="s">
        <v>28</v>
      </c>
      <c r="C4" s="10" t="str">
        <f>Servicio!B4</f>
        <v>Masaje Relajante</v>
      </c>
      <c r="D4" s="12">
        <v>0.15</v>
      </c>
      <c r="E4" s="19">
        <f>Servicio!E4</f>
        <v>100000</v>
      </c>
      <c r="F4" s="19">
        <f>E4-(E4*D4)</f>
        <v>85000</v>
      </c>
      <c r="G4" s="1" t="s">
        <v>21</v>
      </c>
      <c r="H4" s="13">
        <v>45404</v>
      </c>
      <c r="I4" s="1" t="str">
        <f>Evento!C4</f>
        <v>OfertaMasaje Black Friday</v>
      </c>
      <c r="J4" s="4" t="str">
        <f t="shared" si="1"/>
        <v>OfertaMasaje 0,15</v>
      </c>
    </row>
    <row r="10" spans="1:10" x14ac:dyDescent="0.25">
      <c r="J10" s="15"/>
    </row>
  </sheetData>
  <phoneticPr fontId="3" type="noConversion"/>
  <hyperlinks>
    <hyperlink ref="C2" location="TipoServicio!B2" display="TipoServicio!B2" xr:uid="{04A202BD-4A89-45B5-BB07-946ED8AAFAEC}"/>
    <hyperlink ref="C3:C4" location="TipoServicio!B2" display="TipoServicio!B2" xr:uid="{FFC9BD91-45C2-474E-877A-D1F2AF74D318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1D5A-5E80-4FAF-B6D3-9725EF96B51E}">
  <dimension ref="A1:E4"/>
  <sheetViews>
    <sheetView workbookViewId="0"/>
  </sheetViews>
  <sheetFormatPr baseColWidth="10" defaultRowHeight="15" x14ac:dyDescent="0.25"/>
  <cols>
    <col min="1" max="1" width="12.5703125" bestFit="1" customWidth="1"/>
    <col min="2" max="2" width="14.28515625" bestFit="1" customWidth="1"/>
    <col min="3" max="3" width="24.28515625" bestFit="1" customWidth="1"/>
    <col min="4" max="4" width="13.7109375" bestFit="1" customWidth="1"/>
    <col min="5" max="5" width="24.28515625" bestFit="1" customWidth="1"/>
  </cols>
  <sheetData>
    <row r="1" spans="1:5" x14ac:dyDescent="0.25">
      <c r="A1" s="2" t="s">
        <v>4</v>
      </c>
      <c r="B1" s="2" t="s">
        <v>22</v>
      </c>
      <c r="C1" s="2" t="s">
        <v>7</v>
      </c>
      <c r="D1" s="2" t="s">
        <v>64</v>
      </c>
      <c r="E1" s="3" t="s">
        <v>8</v>
      </c>
    </row>
    <row r="2" spans="1:5" x14ac:dyDescent="0.25">
      <c r="A2" s="1">
        <v>1</v>
      </c>
      <c r="B2" s="10" t="str">
        <f>Oferta!B2</f>
        <v>OfertaPedicura</v>
      </c>
      <c r="C2" s="1" t="s">
        <v>30</v>
      </c>
      <c r="D2" s="10" t="str">
        <f>Notificaciones!$C$3</f>
        <v>General</v>
      </c>
      <c r="E2" s="4" t="str">
        <f>C2</f>
        <v>OfertaPedicura Madres</v>
      </c>
    </row>
    <row r="3" spans="1:5" x14ac:dyDescent="0.25">
      <c r="A3" s="1">
        <v>2</v>
      </c>
      <c r="B3" s="10" t="str">
        <f>Oferta!B3</f>
        <v>OfertaFacial</v>
      </c>
      <c r="C3" s="1" t="s">
        <v>31</v>
      </c>
      <c r="D3" s="10" t="str">
        <f>Notificaciones!$C$3</f>
        <v>General</v>
      </c>
      <c r="E3" s="4" t="str">
        <f t="shared" ref="E3:E4" si="0">C3</f>
        <v>OfertaFacial San Valentin</v>
      </c>
    </row>
    <row r="4" spans="1:5" x14ac:dyDescent="0.25">
      <c r="A4" s="1">
        <v>3</v>
      </c>
      <c r="B4" s="10" t="str">
        <f>Oferta!B4</f>
        <v>OfertaMasaje</v>
      </c>
      <c r="C4" s="1" t="s">
        <v>32</v>
      </c>
      <c r="D4" s="10" t="str">
        <f>Notificaciones!$C$3</f>
        <v>General</v>
      </c>
      <c r="E4" s="4" t="str">
        <f t="shared" si="0"/>
        <v>OfertaMasaje Black Friday</v>
      </c>
    </row>
  </sheetData>
  <hyperlinks>
    <hyperlink ref="B2" location="Oferta!A1" display="Oferta!A1" xr:uid="{BFA1DE09-C2BD-44B7-B636-C0341A1A707C}"/>
    <hyperlink ref="B3:B4" location="Oferta!A1" display="Oferta!A1" xr:uid="{B0116EF2-321A-48FD-BDC6-74777EB7BD97}"/>
    <hyperlink ref="D2" location="Notificaciones!A1" display="Notificaciones!A1" xr:uid="{246B3E9B-04FE-459E-BDEB-93A45AE34BA2}"/>
    <hyperlink ref="D3:D4" location="Notificaciones!A1" display="Notificaciones!A1" xr:uid="{7D275471-B7F6-4981-B95E-072295ED258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A9A51-AE2F-4198-A35D-12E6A60BFF40}">
  <dimension ref="A1:E4"/>
  <sheetViews>
    <sheetView workbookViewId="0">
      <selection activeCell="D8" sqref="D8"/>
    </sheetView>
  </sheetViews>
  <sheetFormatPr baseColWidth="10" defaultRowHeight="15" x14ac:dyDescent="0.25"/>
  <cols>
    <col min="1" max="1" width="12.5703125" bestFit="1" customWidth="1"/>
    <col min="2" max="2" width="15.85546875" bestFit="1" customWidth="1"/>
    <col min="3" max="3" width="27.85546875" bestFit="1" customWidth="1"/>
    <col min="4" max="4" width="47.42578125" bestFit="1" customWidth="1"/>
    <col min="5" max="5" width="12.5703125" bestFit="1" customWidth="1"/>
  </cols>
  <sheetData>
    <row r="1" spans="1:5" x14ac:dyDescent="0.25">
      <c r="A1" s="2" t="s">
        <v>4</v>
      </c>
      <c r="B1" s="2" t="s">
        <v>56</v>
      </c>
      <c r="C1" s="2" t="s">
        <v>57</v>
      </c>
      <c r="D1" s="2" t="s">
        <v>65</v>
      </c>
      <c r="E1" s="2" t="s">
        <v>58</v>
      </c>
    </row>
    <row r="2" spans="1:5" x14ac:dyDescent="0.25">
      <c r="A2" s="1">
        <v>1</v>
      </c>
      <c r="B2" s="1" t="str">
        <f>+[1]TipoNotificación!B2</f>
        <v>Reserva</v>
      </c>
      <c r="C2" s="1" t="str">
        <f>[1]Cliente!G2</f>
        <v>martina.corrales@gmail.com</v>
      </c>
      <c r="D2" s="1" t="s">
        <v>59</v>
      </c>
      <c r="E2" s="1" t="s">
        <v>38</v>
      </c>
    </row>
    <row r="3" spans="1:5" ht="30" x14ac:dyDescent="0.25">
      <c r="A3" s="1">
        <v>2</v>
      </c>
      <c r="B3" s="1" t="str">
        <f>+[1]TipoNotificación!B3</f>
        <v>Evento</v>
      </c>
      <c r="C3" s="1" t="str">
        <f>+[1]ListaNotificacion!B2</f>
        <v>General</v>
      </c>
      <c r="D3" s="16" t="s">
        <v>60</v>
      </c>
      <c r="E3" s="1" t="s">
        <v>38</v>
      </c>
    </row>
    <row r="4" spans="1:5" x14ac:dyDescent="0.25">
      <c r="A4" s="1">
        <v>3</v>
      </c>
      <c r="B4" s="1" t="str">
        <f>+[1]TipoNotificación!B4</f>
        <v>Factura</v>
      </c>
      <c r="C4" s="1" t="str">
        <f>[1]Cliente!G4</f>
        <v>lucrecia.gomez@hotmail.com</v>
      </c>
      <c r="D4" s="1" t="s">
        <v>61</v>
      </c>
      <c r="E4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Modelo de Dominio Anemico</vt:lpstr>
      <vt:lpstr>Objetos de dominio</vt:lpstr>
      <vt:lpstr>Estado</vt:lpstr>
      <vt:lpstr>Tarifa</vt:lpstr>
      <vt:lpstr>TipoServicio</vt:lpstr>
      <vt:lpstr>Servicio</vt:lpstr>
      <vt:lpstr>Oferta</vt:lpstr>
      <vt:lpstr>Evento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Jhonatan Arley Gomez Gomez</dc:creator>
  <cp:lastModifiedBy>Luis Ospina</cp:lastModifiedBy>
  <dcterms:created xsi:type="dcterms:W3CDTF">2024-03-15T19:34:22Z</dcterms:created>
  <dcterms:modified xsi:type="dcterms:W3CDTF">2024-05-23T23:37:47Z</dcterms:modified>
</cp:coreProperties>
</file>