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"/>
    </mc:Choice>
  </mc:AlternateContent>
  <xr:revisionPtr revIDLastSave="856" documentId="8_{27DC0606-9BCB-400A-8EF6-FE9749DE6261}" xr6:coauthVersionLast="47" xr6:coauthVersionMax="47" xr10:uidLastSave="{174844B4-90D5-41FA-B8EE-0B2777A1CF2F}"/>
  <bookViews>
    <workbookView xWindow="20370" yWindow="-4815" windowWidth="29040" windowHeight="15720" firstSheet="9" activeTab="14" xr2:uid="{977484E6-24A6-47C7-9A52-E0B99E486A9A}"/>
  </bookViews>
  <sheets>
    <sheet name="SpaOnline" sheetId="16" r:id="rId1"/>
    <sheet name="Servicio" sheetId="1" r:id="rId2"/>
    <sheet name="TipoServicio" sheetId="3" r:id="rId3"/>
    <sheet name="Ofertas" sheetId="4" r:id="rId4"/>
    <sheet name="Factura" sheetId="15" r:id="rId5"/>
    <sheet name="Notificacion" sheetId="14" r:id="rId6"/>
    <sheet name="CitaReservaServicio" sheetId="5" r:id="rId7"/>
    <sheet name="CitaReserva" sheetId="6" r:id="rId8"/>
    <sheet name="Usuario" sheetId="7" r:id="rId9"/>
    <sheet name="Adminsitrador" sheetId="17" r:id="rId10"/>
    <sheet name="Cliente" sheetId="19" r:id="rId11"/>
    <sheet name="Trabajador" sheetId="10" r:id="rId12"/>
    <sheet name="Pago" sheetId="8" r:id="rId13"/>
    <sheet name="Consentimiento" sheetId="9" r:id="rId14"/>
    <sheet name="Sucursal" sheetId="12" r:id="rId15"/>
    <sheet name="Inventario" sheetId="13" r:id="rId16"/>
    <sheet name="ProductoInventario" sheetId="20" r:id="rId17"/>
    <sheet name="Producto" sheetId="21" r:id="rId18"/>
    <sheet name="Fabricante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0" l="1"/>
  <c r="E5" i="20" s="1"/>
  <c r="D5" i="20"/>
  <c r="D4" i="20"/>
  <c r="C4" i="20"/>
  <c r="E4" i="20" s="1"/>
  <c r="D5" i="21"/>
  <c r="D4" i="21"/>
  <c r="E5" i="21"/>
  <c r="E4" i="21"/>
  <c r="E5" i="22"/>
  <c r="E4" i="22"/>
  <c r="H4" i="7"/>
  <c r="D4" i="19"/>
  <c r="H6" i="7" s="1"/>
  <c r="D4" i="17"/>
  <c r="H4" i="6"/>
  <c r="H5" i="6"/>
  <c r="H3" i="6"/>
  <c r="E4" i="16"/>
  <c r="H5" i="15"/>
  <c r="H6" i="15"/>
  <c r="H4" i="15"/>
  <c r="D4" i="14"/>
  <c r="D3" i="14"/>
  <c r="F4" i="14"/>
  <c r="G4" i="4" s="1"/>
  <c r="F3" i="14"/>
  <c r="D7" i="8" s="1"/>
  <c r="E7" i="8" s="1"/>
  <c r="F6" i="15"/>
  <c r="F5" i="15"/>
  <c r="F4" i="15"/>
  <c r="E4" i="12"/>
  <c r="E5" i="12"/>
  <c r="E3" i="12"/>
  <c r="E5" i="13"/>
  <c r="E6" i="13"/>
  <c r="E4" i="13"/>
  <c r="D5" i="13"/>
  <c r="D6" i="13"/>
  <c r="D4" i="13"/>
  <c r="F3" i="6"/>
  <c r="F4" i="12"/>
  <c r="F4" i="6" s="1"/>
  <c r="F5" i="12"/>
  <c r="F5" i="6" s="1"/>
  <c r="F3" i="12"/>
  <c r="G5" i="6"/>
  <c r="G4" i="6"/>
  <c r="G3" i="6"/>
  <c r="D4" i="10"/>
  <c r="H5" i="7" s="1"/>
  <c r="I5" i="7"/>
  <c r="I6" i="7"/>
  <c r="I4" i="7"/>
  <c r="D5" i="5"/>
  <c r="D6" i="5"/>
  <c r="D4" i="5"/>
  <c r="G3" i="4" l="1"/>
  <c r="D5" i="8"/>
  <c r="E5" i="8" s="1"/>
  <c r="G5" i="15" s="1"/>
  <c r="D8" i="8"/>
  <c r="E8" i="8" s="1"/>
  <c r="G5" i="4"/>
  <c r="D6" i="8"/>
  <c r="E6" i="8" s="1"/>
  <c r="G6" i="15" s="1"/>
  <c r="G6" i="4"/>
  <c r="D4" i="8"/>
  <c r="E4" i="8" s="1"/>
  <c r="G4" i="15" s="1"/>
  <c r="F7" i="1"/>
  <c r="F8" i="1"/>
  <c r="C5" i="4" s="1"/>
  <c r="H5" i="4" s="1"/>
  <c r="D5" i="3"/>
  <c r="C10" i="1" s="1"/>
  <c r="F10" i="1" s="1"/>
  <c r="D6" i="3"/>
  <c r="D7" i="3"/>
  <c r="D8" i="3"/>
  <c r="D9" i="3"/>
  <c r="C9" i="1" s="1"/>
  <c r="F9" i="1" s="1"/>
  <c r="C6" i="4" s="1"/>
  <c r="H6" i="4" s="1"/>
  <c r="D4" i="3"/>
  <c r="C5" i="1" s="1"/>
  <c r="F5" i="1" s="1"/>
  <c r="C6" i="15" s="1"/>
  <c r="D4" i="6" l="1"/>
  <c r="I4" i="6" s="1"/>
  <c r="C4" i="4"/>
  <c r="H4" i="4" s="1"/>
  <c r="D5" i="6"/>
  <c r="I5" i="6" s="1"/>
  <c r="E6" i="15" s="1"/>
  <c r="C6" i="5"/>
  <c r="E6" i="5" s="1"/>
  <c r="C6" i="9" s="1"/>
  <c r="E6" i="9" s="1"/>
  <c r="E5" i="6" s="1"/>
  <c r="C6" i="1"/>
  <c r="F6" i="1" s="1"/>
  <c r="C5" i="5" s="1"/>
  <c r="E5" i="5" s="1"/>
  <c r="C3" i="1"/>
  <c r="F3" i="1" s="1"/>
  <c r="C4" i="15" s="1"/>
  <c r="C4" i="1"/>
  <c r="F4" i="1" s="1"/>
  <c r="C5" i="15" s="1"/>
  <c r="C5" i="9" l="1"/>
  <c r="E5" i="9" s="1"/>
  <c r="E4" i="6" s="1"/>
  <c r="E5" i="15"/>
  <c r="D3" i="6"/>
  <c r="I3" i="6" s="1"/>
  <c r="C4" i="5"/>
  <c r="E4" i="5" s="1"/>
  <c r="C3" i="4"/>
  <c r="H3" i="4" s="1"/>
  <c r="C4" i="9" l="1"/>
  <c r="E4" i="9" s="1"/>
  <c r="E3" i="6" s="1"/>
  <c r="E4" i="15"/>
</calcChain>
</file>

<file path=xl/sharedStrings.xml><?xml version="1.0" encoding="utf-8"?>
<sst xmlns="http://schemas.openxmlformats.org/spreadsheetml/2006/main" count="145" uniqueCount="87">
  <si>
    <t>Identificador</t>
  </si>
  <si>
    <t>NombreServicio</t>
  </si>
  <si>
    <t>Limpieza Facial Profunda</t>
  </si>
  <si>
    <t>Limpieza facial profunda + activo purificante</t>
  </si>
  <si>
    <t>Limpieza facial premium</t>
  </si>
  <si>
    <t>dermapen</t>
  </si>
  <si>
    <t>Limpieza facial + hydrodermoabrasión</t>
  </si>
  <si>
    <t>dermaplaning + alta hidratación</t>
  </si>
  <si>
    <t>TipoServicio</t>
  </si>
  <si>
    <t>Manicura</t>
  </si>
  <si>
    <t>Pedicura</t>
  </si>
  <si>
    <t>Depilacion</t>
  </si>
  <si>
    <t>Sauna</t>
  </si>
  <si>
    <t>Combinacion única</t>
  </si>
  <si>
    <t>Servicio</t>
  </si>
  <si>
    <t>Facial</t>
  </si>
  <si>
    <t>Masaje Relajante Premium</t>
  </si>
  <si>
    <t>Corporal</t>
  </si>
  <si>
    <t>Manicura Pies y Manos</t>
  </si>
  <si>
    <t>Porcentaje descuento</t>
  </si>
  <si>
    <t>Fecha inicio</t>
  </si>
  <si>
    <t>CitaReserva</t>
  </si>
  <si>
    <t>Consentimiento</t>
  </si>
  <si>
    <t>Sucursal</t>
  </si>
  <si>
    <t>Usuario</t>
  </si>
  <si>
    <t>Pago</t>
  </si>
  <si>
    <t>Fecha</t>
  </si>
  <si>
    <t>11/01/2024  8</t>
  </si>
  <si>
    <t>15/02/2024 10</t>
  </si>
  <si>
    <t>16/03/2024  10</t>
  </si>
  <si>
    <t>Correo</t>
  </si>
  <si>
    <t>Nombre</t>
  </si>
  <si>
    <t>Apellido</t>
  </si>
  <si>
    <t>Numero Identificacion</t>
  </si>
  <si>
    <t>jhonatan12353@hotmail.com</t>
  </si>
  <si>
    <t>jhonatan.gomez9180@uco.net.co</t>
  </si>
  <si>
    <t>Jhonatan</t>
  </si>
  <si>
    <t>Gómez</t>
  </si>
  <si>
    <t>Administrador</t>
  </si>
  <si>
    <t>NombreTipousuario</t>
  </si>
  <si>
    <t>Cliente</t>
  </si>
  <si>
    <t>Numero Celular</t>
  </si>
  <si>
    <t>jhonatan12353@gmail.com</t>
  </si>
  <si>
    <t>Nombre Banco</t>
  </si>
  <si>
    <t>Bancolombia</t>
  </si>
  <si>
    <t>Banco Bogota</t>
  </si>
  <si>
    <t>Banco AV Villa</t>
  </si>
  <si>
    <t>Banco de Occidente</t>
  </si>
  <si>
    <t>Banco Itaú</t>
  </si>
  <si>
    <t>Aprobado</t>
  </si>
  <si>
    <t>Cita</t>
  </si>
  <si>
    <t>True</t>
  </si>
  <si>
    <t>False</t>
  </si>
  <si>
    <t>Nombre sucursal</t>
  </si>
  <si>
    <t>Direccion</t>
  </si>
  <si>
    <t>Spa Marinilla</t>
  </si>
  <si>
    <t>Spa Rionegro</t>
  </si>
  <si>
    <t>Spa Medellin</t>
  </si>
  <si>
    <t>Call 22 # 30-20</t>
  </si>
  <si>
    <t xml:space="preserve">Trasversal 1 # 11-55 </t>
  </si>
  <si>
    <t>Carr 30 A # 30-46</t>
  </si>
  <si>
    <t>Inventario</t>
  </si>
  <si>
    <t>Inventario1</t>
  </si>
  <si>
    <t>Inventario2</t>
  </si>
  <si>
    <t>Inventario3</t>
  </si>
  <si>
    <t>Notificacion</t>
  </si>
  <si>
    <t>Notificado</t>
  </si>
  <si>
    <t>Fecha Fin</t>
  </si>
  <si>
    <t>ValorFactura</t>
  </si>
  <si>
    <t>Cantidad</t>
  </si>
  <si>
    <t>Valor</t>
  </si>
  <si>
    <t>IdPago</t>
  </si>
  <si>
    <t>NombreInstitucion</t>
  </si>
  <si>
    <t>NIT</t>
  </si>
  <si>
    <t>900810927-2</t>
  </si>
  <si>
    <t>SpaOnline</t>
  </si>
  <si>
    <t>Factura</t>
  </si>
  <si>
    <t>Trabajador</t>
  </si>
  <si>
    <t>NombreFabricante</t>
  </si>
  <si>
    <t>Nit</t>
  </si>
  <si>
    <t>CeraVE</t>
  </si>
  <si>
    <t>Lubridem</t>
  </si>
  <si>
    <t>NombreProducto</t>
  </si>
  <si>
    <t>Fabricante</t>
  </si>
  <si>
    <t>Crema Corportal</t>
  </si>
  <si>
    <t>Aceite Exfoliante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</si>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</sst>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400]h:mm:ss\ AM/PM"/>
    <numFmt numFmtId="168" formatCode="_-[$$-240A]\ * #,##0.00_-;\-[$$-240A]\ * #,##0.00_-;_-[$$-240A]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4" fillId="0" borderId="0" xfId="0" applyFont="1"/>
    <xf numFmtId="0" fontId="0" fillId="9" borderId="1" xfId="0" applyFill="1" applyBorder="1"/>
    <xf numFmtId="0" fontId="3" fillId="9" borderId="1" xfId="2" applyFill="1" applyBorder="1"/>
    <xf numFmtId="0" fontId="0" fillId="10" borderId="1" xfId="0" applyFill="1" applyBorder="1"/>
    <xf numFmtId="0" fontId="3" fillId="10" borderId="1" xfId="2" applyFill="1" applyBorder="1"/>
    <xf numFmtId="0" fontId="3" fillId="3" borderId="1" xfId="2" applyFill="1" applyBorder="1"/>
    <xf numFmtId="0" fontId="0" fillId="11" borderId="1" xfId="0" applyFill="1" applyBorder="1"/>
    <xf numFmtId="0" fontId="3" fillId="11" borderId="1" xfId="2" applyFill="1" applyBorder="1"/>
    <xf numFmtId="0" fontId="0" fillId="12" borderId="1" xfId="0" applyFill="1" applyBorder="1"/>
    <xf numFmtId="0" fontId="3" fillId="12" borderId="1" xfId="2" applyFill="1" applyBorder="1"/>
    <xf numFmtId="0" fontId="0" fillId="13" borderId="1" xfId="0" applyFill="1" applyBorder="1"/>
    <xf numFmtId="0" fontId="3" fillId="13" borderId="1" xfId="2" applyFill="1" applyBorder="1"/>
    <xf numFmtId="0" fontId="3" fillId="4" borderId="1" xfId="2" applyFill="1" applyBorder="1"/>
    <xf numFmtId="0" fontId="0" fillId="14" borderId="1" xfId="0" applyFill="1" applyBorder="1"/>
    <xf numFmtId="0" fontId="3" fillId="14" borderId="1" xfId="2" applyFill="1" applyBorder="1"/>
    <xf numFmtId="0" fontId="0" fillId="15" borderId="1" xfId="0" applyFill="1" applyBorder="1"/>
    <xf numFmtId="0" fontId="3" fillId="15" borderId="1" xfId="2" applyFill="1" applyBorder="1"/>
    <xf numFmtId="9" fontId="0" fillId="15" borderId="1" xfId="1" applyFont="1" applyFill="1" applyBorder="1"/>
    <xf numFmtId="14" fontId="0" fillId="15" borderId="1" xfId="0" applyNumberFormat="1" applyFill="1" applyBorder="1"/>
    <xf numFmtId="9" fontId="0" fillId="4" borderId="1" xfId="1" applyFont="1" applyFill="1" applyBorder="1"/>
    <xf numFmtId="14" fontId="0" fillId="4" borderId="1" xfId="0" applyNumberFormat="1" applyFill="1" applyBorder="1"/>
    <xf numFmtId="9" fontId="0" fillId="11" borderId="1" xfId="1" applyFont="1" applyFill="1" applyBorder="1"/>
    <xf numFmtId="14" fontId="0" fillId="11" borderId="1" xfId="0" applyNumberFormat="1" applyFill="1" applyBorder="1"/>
    <xf numFmtId="9" fontId="0" fillId="12" borderId="1" xfId="1" applyFont="1" applyFill="1" applyBorder="1"/>
    <xf numFmtId="14" fontId="0" fillId="12" borderId="1" xfId="0" applyNumberFormat="1" applyFill="1" applyBorder="1"/>
    <xf numFmtId="164" fontId="0" fillId="3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164" fontId="0" fillId="5" borderId="1" xfId="0" applyNumberFormat="1" applyFill="1" applyBorder="1"/>
    <xf numFmtId="0" fontId="0" fillId="17" borderId="1" xfId="0" applyFill="1" applyBorder="1"/>
    <xf numFmtId="0" fontId="3" fillId="17" borderId="1" xfId="2" applyFill="1" applyBorder="1"/>
    <xf numFmtId="0" fontId="3" fillId="16" borderId="1" xfId="2" applyFill="1" applyBorder="1"/>
    <xf numFmtId="0" fontId="3" fillId="5" borderId="1" xfId="2" applyFill="1" applyBorder="1"/>
    <xf numFmtId="0" fontId="0" fillId="18" borderId="1" xfId="0" applyFill="1" applyBorder="1"/>
    <xf numFmtId="0" fontId="3" fillId="6" borderId="1" xfId="2" applyFill="1" applyBorder="1"/>
    <xf numFmtId="0" fontId="0" fillId="19" borderId="1" xfId="0" applyFill="1" applyBorder="1"/>
    <xf numFmtId="0" fontId="3" fillId="19" borderId="1" xfId="2" applyFill="1" applyBorder="1"/>
    <xf numFmtId="0" fontId="0" fillId="20" borderId="1" xfId="0" applyFill="1" applyBorder="1"/>
    <xf numFmtId="0" fontId="0" fillId="21" borderId="1" xfId="0" applyFill="1" applyBorder="1"/>
    <xf numFmtId="0" fontId="3" fillId="21" borderId="1" xfId="2" applyFill="1" applyBorder="1"/>
    <xf numFmtId="0" fontId="5" fillId="11" borderId="1" xfId="0" applyFont="1" applyFill="1" applyBorder="1"/>
    <xf numFmtId="14" fontId="3" fillId="15" borderId="1" xfId="2" applyNumberFormat="1" applyFill="1" applyBorder="1"/>
    <xf numFmtId="0" fontId="3" fillId="18" borderId="1" xfId="2" applyFill="1" applyBorder="1"/>
    <xf numFmtId="168" fontId="0" fillId="9" borderId="1" xfId="0" applyNumberFormat="1" applyFill="1" applyBorder="1"/>
    <xf numFmtId="168" fontId="0" fillId="10" borderId="1" xfId="0" applyNumberFormat="1" applyFill="1" applyBorder="1"/>
    <xf numFmtId="168" fontId="0" fillId="3" borderId="1" xfId="3" applyNumberFormat="1" applyFont="1" applyFill="1" applyBorder="1"/>
    <xf numFmtId="168" fontId="0" fillId="11" borderId="1" xfId="3" applyNumberFormat="1" applyFont="1" applyFill="1" applyBorder="1"/>
    <xf numFmtId="168" fontId="0" fillId="12" borderId="1" xfId="3" applyNumberFormat="1" applyFont="1" applyFill="1" applyBorder="1"/>
    <xf numFmtId="168" fontId="0" fillId="13" borderId="1" xfId="3" applyNumberFormat="1" applyFont="1" applyFill="1" applyBorder="1"/>
    <xf numFmtId="168" fontId="0" fillId="4" borderId="1" xfId="3" applyNumberFormat="1" applyFont="1" applyFill="1" applyBorder="1"/>
    <xf numFmtId="168" fontId="0" fillId="14" borderId="1" xfId="3" applyNumberFormat="1" applyFont="1" applyFill="1" applyBorder="1"/>
    <xf numFmtId="0" fontId="0" fillId="22" borderId="1" xfId="0" applyFill="1" applyBorder="1"/>
    <xf numFmtId="0" fontId="6" fillId="19" borderId="1" xfId="2" applyFont="1" applyFill="1" applyBorder="1"/>
  </cellXfs>
  <cellStyles count="4">
    <cellStyle name="Hipervínculo" xfId="2" builtinId="8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honatan.gomez9180@uco.net.co" TargetMode="External"/><Relationship Id="rId2" Type="http://schemas.openxmlformats.org/officeDocument/2006/relationships/hyperlink" Target="mailto:jhonatan12353@hotmail.com" TargetMode="External"/><Relationship Id="rId1" Type="http://schemas.openxmlformats.org/officeDocument/2006/relationships/hyperlink" Target="mailto:jhonatan123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595F-9DE7-44DC-94BC-28C4D22A6C9C}">
  <dimension ref="B3:E4"/>
  <sheetViews>
    <sheetView workbookViewId="0">
      <selection activeCell="G7" sqref="G7"/>
    </sheetView>
  </sheetViews>
  <sheetFormatPr baseColWidth="10" defaultRowHeight="15" x14ac:dyDescent="0.25"/>
  <cols>
    <col min="2" max="2" width="12.5703125" bestFit="1" customWidth="1"/>
    <col min="3" max="3" width="11.7109375" bestFit="1" customWidth="1"/>
    <col min="4" max="4" width="18.140625" bestFit="1" customWidth="1"/>
    <col min="5" max="5" width="18.42578125" bestFit="1" customWidth="1"/>
  </cols>
  <sheetData>
    <row r="3" spans="2:5" x14ac:dyDescent="0.25">
      <c r="B3" s="1" t="s">
        <v>0</v>
      </c>
      <c r="C3" s="1" t="s">
        <v>73</v>
      </c>
      <c r="D3" s="1" t="s">
        <v>72</v>
      </c>
      <c r="E3" s="2" t="s">
        <v>13</v>
      </c>
    </row>
    <row r="4" spans="2:5" x14ac:dyDescent="0.25">
      <c r="B4" s="61">
        <v>1</v>
      </c>
      <c r="C4" s="61" t="s">
        <v>74</v>
      </c>
      <c r="D4" s="61" t="s">
        <v>75</v>
      </c>
      <c r="E4" s="3" t="str">
        <f>B4&amp;"-"&amp;D4</f>
        <v>1-SpaOnline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F79F-7ECD-4271-BD1A-C40C8E7DF603}">
  <dimension ref="B3:D4"/>
  <sheetViews>
    <sheetView workbookViewId="0">
      <selection activeCell="E9" sqref="E9"/>
    </sheetView>
  </sheetViews>
  <sheetFormatPr baseColWidth="10" defaultRowHeight="15" x14ac:dyDescent="0.25"/>
  <cols>
    <col min="4" max="4" width="18.42578125" bestFit="1" customWidth="1"/>
  </cols>
  <sheetData>
    <row r="3" spans="2:4" x14ac:dyDescent="0.25">
      <c r="B3" s="1" t="s">
        <v>0</v>
      </c>
      <c r="C3" s="1" t="s">
        <v>31</v>
      </c>
      <c r="D3" s="2" t="s">
        <v>13</v>
      </c>
    </row>
    <row r="4" spans="2:4" x14ac:dyDescent="0.25">
      <c r="B4" s="4">
        <v>1</v>
      </c>
      <c r="C4" s="4" t="s">
        <v>38</v>
      </c>
      <c r="D4" s="3" t="str">
        <f>C4</f>
        <v>Administrador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3ED9-9E86-48BC-8B65-86996A3E4DE3}">
  <dimension ref="B3:D4"/>
  <sheetViews>
    <sheetView workbookViewId="0">
      <selection activeCell="K14" sqref="K14"/>
    </sheetView>
  </sheetViews>
  <sheetFormatPr baseColWidth="10" defaultRowHeight="15" x14ac:dyDescent="0.25"/>
  <cols>
    <col min="4" max="4" width="18.42578125" bestFit="1" customWidth="1"/>
  </cols>
  <sheetData>
    <row r="3" spans="2:4" x14ac:dyDescent="0.25">
      <c r="B3" s="1" t="s">
        <v>0</v>
      </c>
      <c r="C3" s="1" t="s">
        <v>39</v>
      </c>
      <c r="D3" s="2" t="s">
        <v>13</v>
      </c>
    </row>
    <row r="4" spans="2:4" x14ac:dyDescent="0.25">
      <c r="B4" s="5">
        <v>3</v>
      </c>
      <c r="C4" s="5" t="s">
        <v>40</v>
      </c>
      <c r="D4" s="3" t="str">
        <f t="shared" ref="D4" si="0">C4</f>
        <v>Cliente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9044-E0C4-4C4E-B342-9662EB3E1170}">
  <dimension ref="B3:D4"/>
  <sheetViews>
    <sheetView workbookViewId="0">
      <selection activeCell="H15" sqref="H15"/>
    </sheetView>
  </sheetViews>
  <sheetFormatPr baseColWidth="10" defaultRowHeight="15" x14ac:dyDescent="0.25"/>
  <cols>
    <col min="3" max="3" width="19" bestFit="1" customWidth="1"/>
    <col min="4" max="4" width="18.42578125" bestFit="1" customWidth="1"/>
  </cols>
  <sheetData>
    <row r="3" spans="2:4" x14ac:dyDescent="0.25">
      <c r="B3" s="1" t="s">
        <v>0</v>
      </c>
      <c r="C3" s="1" t="s">
        <v>39</v>
      </c>
      <c r="D3" s="2" t="s">
        <v>13</v>
      </c>
    </row>
    <row r="4" spans="2:4" x14ac:dyDescent="0.25">
      <c r="B4" s="18">
        <v>2</v>
      </c>
      <c r="C4" s="18" t="s">
        <v>77</v>
      </c>
      <c r="D4" s="3" t="str">
        <f t="shared" ref="D4" si="0">C4</f>
        <v>Trabajador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5D5-B7A5-4AE8-B12D-5A30F645C0A5}">
  <dimension ref="B3:F8"/>
  <sheetViews>
    <sheetView workbookViewId="0">
      <selection activeCell="E10" sqref="E10"/>
    </sheetView>
  </sheetViews>
  <sheetFormatPr baseColWidth="10" defaultRowHeight="15" x14ac:dyDescent="0.25"/>
  <cols>
    <col min="3" max="3" width="18.5703125" bestFit="1" customWidth="1"/>
    <col min="4" max="4" width="18.5703125" customWidth="1"/>
    <col min="5" max="5" width="25" bestFit="1" customWidth="1"/>
  </cols>
  <sheetData>
    <row r="3" spans="2:6" x14ac:dyDescent="0.25">
      <c r="B3" s="1" t="s">
        <v>0</v>
      </c>
      <c r="C3" s="1" t="s">
        <v>43</v>
      </c>
      <c r="D3" s="1" t="s">
        <v>66</v>
      </c>
      <c r="E3" s="2" t="s">
        <v>13</v>
      </c>
    </row>
    <row r="4" spans="2:6" x14ac:dyDescent="0.25">
      <c r="B4" s="25">
        <v>1</v>
      </c>
      <c r="C4" s="25" t="s">
        <v>44</v>
      </c>
      <c r="D4" s="26" t="str">
        <f>Notificacion!F3</f>
        <v>1-True</v>
      </c>
      <c r="E4" s="3" t="str">
        <f>B4&amp;"-"&amp;C4&amp;"-"&amp;D4</f>
        <v>1-Bancolombia-1-True</v>
      </c>
    </row>
    <row r="5" spans="2:6" x14ac:dyDescent="0.25">
      <c r="B5" s="5">
        <v>2</v>
      </c>
      <c r="C5" s="5" t="s">
        <v>45</v>
      </c>
      <c r="D5" s="22" t="str">
        <f>Notificacion!F4</f>
        <v>2-False</v>
      </c>
      <c r="E5" s="3" t="str">
        <f t="shared" ref="E5:E8" si="0">B5&amp;"-"&amp;C5&amp;"-"&amp;D5</f>
        <v>2-Banco Bogota-2-False</v>
      </c>
      <c r="F5" s="10"/>
    </row>
    <row r="6" spans="2:6" x14ac:dyDescent="0.25">
      <c r="B6" s="6">
        <v>3</v>
      </c>
      <c r="C6" s="6" t="s">
        <v>46</v>
      </c>
      <c r="D6" s="42" t="str">
        <f>Notificacion!F3</f>
        <v>1-True</v>
      </c>
      <c r="E6" s="3" t="str">
        <f t="shared" si="0"/>
        <v>3-Banco AV Villa-1-True</v>
      </c>
    </row>
    <row r="7" spans="2:6" x14ac:dyDescent="0.25">
      <c r="B7" s="7">
        <v>4</v>
      </c>
      <c r="C7" s="7" t="s">
        <v>47</v>
      </c>
      <c r="D7" s="44" t="str">
        <f>Notificacion!F3</f>
        <v>1-True</v>
      </c>
      <c r="E7" s="3" t="str">
        <f t="shared" si="0"/>
        <v>4-Banco de Occidente-1-True</v>
      </c>
    </row>
    <row r="8" spans="2:6" x14ac:dyDescent="0.25">
      <c r="B8" s="43">
        <v>5</v>
      </c>
      <c r="C8" s="43" t="s">
        <v>48</v>
      </c>
      <c r="D8" s="52" t="str">
        <f>Notificacion!F4</f>
        <v>2-False</v>
      </c>
      <c r="E8" s="3" t="str">
        <f t="shared" si="0"/>
        <v>5-Banco Itaú-2-False</v>
      </c>
    </row>
  </sheetData>
  <hyperlinks>
    <hyperlink ref="D4" location="Notificacion!D3" display="Notificacion!D3" xr:uid="{777BC706-43C1-4DA3-8026-E587870EF89D}"/>
    <hyperlink ref="D5" location="Notificacion!D4" display="Notificacion!D4" xr:uid="{6023B7DB-B8EB-47F4-ABFE-FF9EBDFC74BC}"/>
    <hyperlink ref="D6" location="Notificacion!D3" display="Notificacion!D3" xr:uid="{4110BB18-214F-474F-8E57-716424BA09C6}"/>
    <hyperlink ref="D7" location="Notificacion!D3" display="Notificacion!D3" xr:uid="{E00A736D-1C32-4760-A3AC-8C00752ED613}"/>
    <hyperlink ref="D8" location="Notificacion!D4" display="Notificacion!D4" xr:uid="{AFCEFA50-7330-4D9E-B2F8-E17BB61925E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9C1E-FA29-49C2-8F59-7AEF71FBDF4B}">
  <dimension ref="B3:E6"/>
  <sheetViews>
    <sheetView workbookViewId="0">
      <selection activeCell="E3" sqref="E3"/>
    </sheetView>
  </sheetViews>
  <sheetFormatPr baseColWidth="10" defaultRowHeight="15" x14ac:dyDescent="0.25"/>
  <cols>
    <col min="3" max="3" width="44.140625" bestFit="1" customWidth="1"/>
    <col min="5" max="5" width="49.7109375" bestFit="1" customWidth="1"/>
  </cols>
  <sheetData>
    <row r="3" spans="2:5" x14ac:dyDescent="0.25">
      <c r="B3" s="1" t="s">
        <v>0</v>
      </c>
      <c r="C3" s="1" t="s">
        <v>50</v>
      </c>
      <c r="D3" s="1" t="s">
        <v>49</v>
      </c>
      <c r="E3" s="2" t="s">
        <v>13</v>
      </c>
    </row>
    <row r="4" spans="2:5" x14ac:dyDescent="0.25">
      <c r="B4" s="7">
        <v>1</v>
      </c>
      <c r="C4" s="44" t="str">
        <f>CitaReserva!I3</f>
        <v>1-11/01/2024  8-Facial-Limpieza Facial Profunda</v>
      </c>
      <c r="D4" s="7" t="s">
        <v>51</v>
      </c>
      <c r="E4" s="3" t="str">
        <f>C4&amp;"-"&amp;D4</f>
        <v>1-11/01/2024  8-Facial-Limpieza Facial Profunda-True</v>
      </c>
    </row>
    <row r="5" spans="2:5" x14ac:dyDescent="0.25">
      <c r="B5" s="5">
        <v>2</v>
      </c>
      <c r="C5" s="22" t="str">
        <f>CitaReserva!I4</f>
        <v>2-15/02/2024 10-Facial-Limpieza facial premium</v>
      </c>
      <c r="D5" s="5" t="s">
        <v>52</v>
      </c>
      <c r="E5" s="3" t="str">
        <f t="shared" ref="E5:E6" si="0">C5&amp;"-"&amp;D5</f>
        <v>2-15/02/2024 10-Facial-Limpieza facial premium-False</v>
      </c>
    </row>
    <row r="6" spans="2:5" x14ac:dyDescent="0.25">
      <c r="B6" s="45">
        <v>3</v>
      </c>
      <c r="C6" s="46" t="str">
        <f>CitaReservaServicio!E6</f>
        <v>3-Manicura-Manicura Pies y Manos</v>
      </c>
      <c r="D6" s="45" t="s">
        <v>51</v>
      </c>
      <c r="E6" s="3" t="str">
        <f t="shared" si="0"/>
        <v>3-Manicura-Manicura Pies y Manos-True</v>
      </c>
    </row>
  </sheetData>
  <hyperlinks>
    <hyperlink ref="C4" location="CitaReserva!I3" display="CitaReserva!I3" xr:uid="{5580CF1C-4D24-421A-964D-AFE305D22366}"/>
    <hyperlink ref="C5" location="CitaReserva!I4" display="CitaReserva!I4" xr:uid="{39694524-0836-4ABA-BC27-20D479FA3486}"/>
    <hyperlink ref="C6" location="Consentimiento!E6" display="Consentimiento!E6" xr:uid="{3E89AC68-3B00-4E9E-95C2-E2BE72A87E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FDDC-10B1-4662-AC8B-41DA2BB9AB2A}">
  <dimension ref="B2:F5"/>
  <sheetViews>
    <sheetView tabSelected="1" workbookViewId="0">
      <selection activeCell="E5" sqref="E5"/>
    </sheetView>
  </sheetViews>
  <sheetFormatPr baseColWidth="10" defaultRowHeight="15" x14ac:dyDescent="0.25"/>
  <cols>
    <col min="3" max="3" width="16.42578125" bestFit="1" customWidth="1"/>
    <col min="4" max="4" width="18.7109375" bestFit="1" customWidth="1"/>
    <col min="5" max="5" width="18.7109375" customWidth="1"/>
    <col min="6" max="6" width="18.42578125" bestFit="1" customWidth="1"/>
  </cols>
  <sheetData>
    <row r="2" spans="2:6" x14ac:dyDescent="0.25">
      <c r="B2" s="1" t="s">
        <v>0</v>
      </c>
      <c r="C2" s="1" t="s">
        <v>53</v>
      </c>
      <c r="D2" s="1" t="s">
        <v>54</v>
      </c>
      <c r="E2" s="1" t="s">
        <v>61</v>
      </c>
      <c r="F2" s="2" t="s">
        <v>13</v>
      </c>
    </row>
    <row r="3" spans="2:6" x14ac:dyDescent="0.25">
      <c r="B3" s="11">
        <v>1</v>
      </c>
      <c r="C3" s="11" t="s">
        <v>55</v>
      </c>
      <c r="D3" s="11" t="s">
        <v>58</v>
      </c>
      <c r="E3" s="12" t="str">
        <f>Inventario!E4</f>
        <v>Inventario1</v>
      </c>
      <c r="F3" s="3" t="str">
        <f>C3</f>
        <v>Spa Marinilla</v>
      </c>
    </row>
    <row r="4" spans="2:6" x14ac:dyDescent="0.25">
      <c r="B4" s="16">
        <v>2</v>
      </c>
      <c r="C4" s="16" t="s">
        <v>56</v>
      </c>
      <c r="D4" s="16" t="s">
        <v>60</v>
      </c>
      <c r="E4" s="17" t="str">
        <f>Inventario!E5</f>
        <v>Inventario2</v>
      </c>
      <c r="F4" s="3" t="str">
        <f t="shared" ref="F4:F5" si="0">C4</f>
        <v>Spa Rionegro</v>
      </c>
    </row>
    <row r="5" spans="2:6" x14ac:dyDescent="0.25">
      <c r="B5" s="48">
        <v>3</v>
      </c>
      <c r="C5" s="48" t="s">
        <v>57</v>
      </c>
      <c r="D5" s="48" t="s">
        <v>59</v>
      </c>
      <c r="E5" s="49" t="str">
        <f>Inventario!E6</f>
        <v>Inventario3</v>
      </c>
      <c r="F5" s="3" t="str">
        <f t="shared" si="0"/>
        <v>Spa Medellin</v>
      </c>
    </row>
  </sheetData>
  <hyperlinks>
    <hyperlink ref="E3" location="Inventario!E4" display="Inventario!E4" xr:uid="{C4794653-A5BD-4094-B425-05C389BE489F}"/>
    <hyperlink ref="E4" location="Inventario!E5" display="Inventario!E5" xr:uid="{10C56138-4A36-4993-A6FA-EAE09602AB65}"/>
    <hyperlink ref="E5" location="Inventario!E6" display="Inventario!E6" xr:uid="{7BDDE34D-8D17-4E0E-8E7A-CF1EBCA2074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618B-44CC-40EA-8F9A-EEDBEF3461ED}">
  <dimension ref="B3:E6"/>
  <sheetViews>
    <sheetView workbookViewId="0">
      <selection activeCell="H24" sqref="H24"/>
    </sheetView>
  </sheetViews>
  <sheetFormatPr baseColWidth="10" defaultRowHeight="15" x14ac:dyDescent="0.25"/>
  <cols>
    <col min="4" max="4" width="12.85546875" bestFit="1" customWidth="1"/>
    <col min="5" max="5" width="18.42578125" bestFit="1" customWidth="1"/>
  </cols>
  <sheetData>
    <row r="3" spans="2:5" x14ac:dyDescent="0.25">
      <c r="B3" s="1" t="s">
        <v>0</v>
      </c>
      <c r="C3" s="1" t="s">
        <v>31</v>
      </c>
      <c r="D3" s="1" t="s">
        <v>23</v>
      </c>
      <c r="E3" s="2" t="s">
        <v>13</v>
      </c>
    </row>
    <row r="4" spans="2:5" x14ac:dyDescent="0.25">
      <c r="B4" s="16">
        <v>1</v>
      </c>
      <c r="C4" s="16" t="s">
        <v>62</v>
      </c>
      <c r="D4" s="17" t="str">
        <f>Sucursal!F3</f>
        <v>Spa Marinilla</v>
      </c>
      <c r="E4" s="3" t="str">
        <f>C4</f>
        <v>Inventario1</v>
      </c>
    </row>
    <row r="5" spans="2:5" x14ac:dyDescent="0.25">
      <c r="B5" s="45">
        <v>2</v>
      </c>
      <c r="C5" s="45" t="s">
        <v>63</v>
      </c>
      <c r="D5" s="46" t="str">
        <f>Sucursal!F4</f>
        <v>Spa Rionegro</v>
      </c>
      <c r="E5" s="3" t="str">
        <f t="shared" ref="E5:E6" si="0">C5</f>
        <v>Inventario2</v>
      </c>
    </row>
    <row r="6" spans="2:5" x14ac:dyDescent="0.25">
      <c r="B6" s="11">
        <v>3</v>
      </c>
      <c r="C6" s="11" t="s">
        <v>64</v>
      </c>
      <c r="D6" s="12" t="str">
        <f>Sucursal!F5</f>
        <v>Spa Medellin</v>
      </c>
      <c r="E6" s="3" t="str">
        <f t="shared" si="0"/>
        <v>Inventario3</v>
      </c>
    </row>
  </sheetData>
  <hyperlinks>
    <hyperlink ref="D4" location="Sucursal!F3" display="Sucursal!F3" xr:uid="{7DEECB8D-4519-4AD2-B02E-2254B768377D}"/>
    <hyperlink ref="D5" location="Sucursal!F4" display="Sucursal!F4" xr:uid="{51E8457E-AB7A-4C34-A6BC-C48836A658E2}"/>
    <hyperlink ref="D6" location="Sucursal!F5" display="Sucursal!F5" xr:uid="{9855D628-3CB9-4E1E-A30F-1542EE02131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B54F-2298-41AC-9F32-5F324EE7F95E}">
  <dimension ref="B3:I13"/>
  <sheetViews>
    <sheetView workbookViewId="0">
      <selection activeCell="I13" sqref="I13"/>
    </sheetView>
  </sheetViews>
  <sheetFormatPr baseColWidth="10" defaultRowHeight="15" x14ac:dyDescent="0.25"/>
  <cols>
    <col min="3" max="3" width="16.5703125" bestFit="1" customWidth="1"/>
    <col min="4" max="4" width="11.140625" bestFit="1" customWidth="1"/>
    <col min="5" max="5" width="19.5703125" bestFit="1" customWidth="1"/>
  </cols>
  <sheetData>
    <row r="3" spans="2:9" x14ac:dyDescent="0.25">
      <c r="B3" s="1" t="s">
        <v>0</v>
      </c>
      <c r="C3" s="1" t="s">
        <v>86</v>
      </c>
      <c r="D3" s="1" t="s">
        <v>61</v>
      </c>
      <c r="E3" s="2" t="s">
        <v>13</v>
      </c>
    </row>
    <row r="4" spans="2:9" x14ac:dyDescent="0.25">
      <c r="B4" s="16">
        <v>1</v>
      </c>
      <c r="C4" s="17" t="str">
        <f>Producto!E4</f>
        <v>1-Crema Corportal</v>
      </c>
      <c r="D4" s="17" t="str">
        <f>Inventario!E4</f>
        <v>Inventario1</v>
      </c>
      <c r="E4" s="3" t="str">
        <f>B4&amp;"-"&amp;C4</f>
        <v>1-1-Crema Corportal</v>
      </c>
    </row>
    <row r="5" spans="2:9" x14ac:dyDescent="0.25">
      <c r="B5" s="45">
        <v>2</v>
      </c>
      <c r="C5" s="46" t="str">
        <f>Producto!E5</f>
        <v>2-Aceite Exfoliante</v>
      </c>
      <c r="D5" s="46" t="str">
        <f>Inventario!E5</f>
        <v>Inventario2</v>
      </c>
      <c r="E5" s="3" t="str">
        <f>B5&amp;"-"&amp;C5</f>
        <v>2-2-Aceite Exfoliante</v>
      </c>
    </row>
    <row r="13" spans="2:9" x14ac:dyDescent="0.25">
      <c r="I13" s="10"/>
    </row>
  </sheetData>
  <hyperlinks>
    <hyperlink ref="D4" location="Inventario!E4" display="Inventario!E4" xr:uid="{01DE7B53-F605-4354-BF0A-E2F1D55FE3DF}"/>
    <hyperlink ref="D5" location="Inventario!E5" display="Inventario!E5" xr:uid="{41D0D075-9A11-4AF4-976E-69B567E018D1}"/>
    <hyperlink ref="C4" location="Producto!E4" display="Producto!E4" xr:uid="{72508C74-C390-4F51-A44D-BB7B1EED7981}"/>
    <hyperlink ref="C5" location="Producto!E5" display="Producto!E5" xr:uid="{465C9FCF-8539-4428-B0AA-83AB0EBB09E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BF98-6BF5-4C99-BAB5-C6E8EE1A8F61}">
  <dimension ref="B3:E5"/>
  <sheetViews>
    <sheetView workbookViewId="0">
      <selection activeCell="B3" sqref="B3:E5"/>
    </sheetView>
  </sheetViews>
  <sheetFormatPr baseColWidth="10" defaultRowHeight="15" x14ac:dyDescent="0.25"/>
  <cols>
    <col min="3" max="3" width="16.5703125" bestFit="1" customWidth="1"/>
    <col min="4" max="4" width="16.28515625" customWidth="1"/>
    <col min="5" max="5" width="18.42578125" bestFit="1" customWidth="1"/>
  </cols>
  <sheetData>
    <row r="3" spans="2:5" x14ac:dyDescent="0.25">
      <c r="B3" s="1" t="s">
        <v>0</v>
      </c>
      <c r="C3" s="1" t="s">
        <v>82</v>
      </c>
      <c r="D3" s="1" t="s">
        <v>83</v>
      </c>
      <c r="E3" s="2" t="s">
        <v>13</v>
      </c>
    </row>
    <row r="4" spans="2:5" x14ac:dyDescent="0.25">
      <c r="B4" s="16">
        <v>1</v>
      </c>
      <c r="C4" s="16" t="s">
        <v>84</v>
      </c>
      <c r="D4" s="17" t="str">
        <f>Fabricante!E4</f>
        <v>1-CeraVE</v>
      </c>
      <c r="E4" s="3" t="str">
        <f>B4&amp;"-"&amp;C4</f>
        <v>1-Crema Corportal</v>
      </c>
    </row>
    <row r="5" spans="2:5" x14ac:dyDescent="0.25">
      <c r="B5" s="45">
        <v>2</v>
      </c>
      <c r="C5" s="45" t="s">
        <v>85</v>
      </c>
      <c r="D5" s="62" t="str">
        <f>Fabricante!E5</f>
        <v>2-Lubridem</v>
      </c>
      <c r="E5" s="3" t="str">
        <f>B5&amp;"-"&amp;C5</f>
        <v>2-Aceite Exfoliante</v>
      </c>
    </row>
  </sheetData>
  <hyperlinks>
    <hyperlink ref="D4" location="Fabricante!E4" display="Fabricante!E4" xr:uid="{B9B648BB-0048-4BD1-BA40-5B04B8FEB632}"/>
    <hyperlink ref="D5" location="Fabricante!E5" display="Fabricante!E5" xr:uid="{0907435D-C4BF-4BC0-9DAC-5D9F72F401E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C946-F6E0-4EA9-AFCD-8670B9A50492}">
  <dimension ref="B3:E5"/>
  <sheetViews>
    <sheetView workbookViewId="0">
      <selection activeCell="D5" sqref="D5"/>
    </sheetView>
  </sheetViews>
  <sheetFormatPr baseColWidth="10" defaultRowHeight="15" x14ac:dyDescent="0.25"/>
  <cols>
    <col min="3" max="3" width="17.85546875" bestFit="1" customWidth="1"/>
    <col min="4" max="4" width="12.85546875" bestFit="1" customWidth="1"/>
    <col min="5" max="5" width="18.42578125" bestFit="1" customWidth="1"/>
  </cols>
  <sheetData>
    <row r="3" spans="2:5" x14ac:dyDescent="0.25">
      <c r="B3" s="1" t="s">
        <v>0</v>
      </c>
      <c r="C3" s="1" t="s">
        <v>78</v>
      </c>
      <c r="D3" s="1" t="s">
        <v>79</v>
      </c>
      <c r="E3" s="2" t="s">
        <v>13</v>
      </c>
    </row>
    <row r="4" spans="2:5" x14ac:dyDescent="0.25">
      <c r="B4" s="16">
        <v>1</v>
      </c>
      <c r="C4" s="16" t="s">
        <v>80</v>
      </c>
      <c r="D4" s="16">
        <v>900120442</v>
      </c>
      <c r="E4" s="3" t="str">
        <f>B4&amp;"-"&amp;C4</f>
        <v>1-CeraVE</v>
      </c>
    </row>
    <row r="5" spans="2:5" x14ac:dyDescent="0.25">
      <c r="B5" s="45">
        <v>2</v>
      </c>
      <c r="C5" s="45" t="s">
        <v>81</v>
      </c>
      <c r="D5" s="45">
        <v>900120442</v>
      </c>
      <c r="E5" s="3" t="str">
        <f>B5&amp;"-"&amp;C5</f>
        <v>2-Lubridem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911A-6CF3-419F-941F-D542F4F624B4}">
  <dimension ref="B2:H16"/>
  <sheetViews>
    <sheetView zoomScale="115" zoomScaleNormal="115" workbookViewId="0">
      <selection activeCell="E15" sqref="E15"/>
    </sheetView>
  </sheetViews>
  <sheetFormatPr baseColWidth="10" defaultRowHeight="15" x14ac:dyDescent="0.25"/>
  <cols>
    <col min="2" max="2" width="12.5703125" bestFit="1" customWidth="1"/>
    <col min="3" max="3" width="12.140625" bestFit="1" customWidth="1"/>
    <col min="4" max="4" width="40.85546875" bestFit="1" customWidth="1"/>
    <col min="5" max="5" width="40.85546875" customWidth="1"/>
    <col min="6" max="6" width="47.28515625" bestFit="1" customWidth="1"/>
  </cols>
  <sheetData>
    <row r="2" spans="2:8" x14ac:dyDescent="0.25">
      <c r="B2" s="1" t="s">
        <v>0</v>
      </c>
      <c r="C2" s="1" t="s">
        <v>8</v>
      </c>
      <c r="D2" s="1" t="s">
        <v>1</v>
      </c>
      <c r="E2" s="1" t="s">
        <v>70</v>
      </c>
      <c r="F2" s="2" t="s">
        <v>13</v>
      </c>
    </row>
    <row r="3" spans="2:8" x14ac:dyDescent="0.25">
      <c r="B3" s="11">
        <v>1</v>
      </c>
      <c r="C3" s="12" t="str">
        <f>TipoServicio!D4</f>
        <v>Facial</v>
      </c>
      <c r="D3" s="11" t="s">
        <v>2</v>
      </c>
      <c r="E3" s="53">
        <v>50000</v>
      </c>
      <c r="F3" s="3" t="str">
        <f>C3&amp;"-"&amp;D3</f>
        <v>Facial-Limpieza Facial Profunda</v>
      </c>
    </row>
    <row r="4" spans="2:8" x14ac:dyDescent="0.25">
      <c r="B4" s="13">
        <v>2</v>
      </c>
      <c r="C4" s="14" t="str">
        <f>TipoServicio!D4</f>
        <v>Facial</v>
      </c>
      <c r="D4" s="13" t="s">
        <v>3</v>
      </c>
      <c r="E4" s="54">
        <v>60000</v>
      </c>
      <c r="F4" s="3" t="str">
        <f t="shared" ref="F4:F10" si="0">C4&amp;"-"&amp;D4</f>
        <v>Facial-Limpieza facial profunda + activo purificante</v>
      </c>
    </row>
    <row r="5" spans="2:8" x14ac:dyDescent="0.25">
      <c r="B5" s="4">
        <v>3</v>
      </c>
      <c r="C5" s="15" t="str">
        <f>TipoServicio!D4</f>
        <v>Facial</v>
      </c>
      <c r="D5" s="4" t="s">
        <v>4</v>
      </c>
      <c r="E5" s="55">
        <v>70000</v>
      </c>
      <c r="F5" s="3" t="str">
        <f t="shared" si="0"/>
        <v>Facial-Limpieza facial premium</v>
      </c>
    </row>
    <row r="6" spans="2:8" x14ac:dyDescent="0.25">
      <c r="B6" s="16">
        <v>4</v>
      </c>
      <c r="C6" s="17" t="str">
        <f>TipoServicio!D4</f>
        <v>Facial</v>
      </c>
      <c r="D6" s="16" t="s">
        <v>6</v>
      </c>
      <c r="E6" s="56">
        <v>80000</v>
      </c>
      <c r="F6" s="3" t="str">
        <f t="shared" si="0"/>
        <v>Facial-Limpieza facial + hydrodermoabrasión</v>
      </c>
    </row>
    <row r="7" spans="2:8" x14ac:dyDescent="0.25">
      <c r="B7" s="18">
        <v>5</v>
      </c>
      <c r="C7" s="19" t="s">
        <v>15</v>
      </c>
      <c r="D7" s="18" t="s">
        <v>5</v>
      </c>
      <c r="E7" s="57">
        <v>90000</v>
      </c>
      <c r="F7" s="3" t="str">
        <f t="shared" si="0"/>
        <v>Facial-dermapen</v>
      </c>
    </row>
    <row r="8" spans="2:8" x14ac:dyDescent="0.25">
      <c r="B8" s="20">
        <v>6</v>
      </c>
      <c r="C8" s="21" t="s">
        <v>15</v>
      </c>
      <c r="D8" s="20" t="s">
        <v>7</v>
      </c>
      <c r="E8" s="58">
        <v>100000</v>
      </c>
      <c r="F8" s="3" t="str">
        <f t="shared" si="0"/>
        <v>Facial-dermaplaning + alta hidratación</v>
      </c>
    </row>
    <row r="9" spans="2:8" x14ac:dyDescent="0.25">
      <c r="B9" s="5">
        <v>7</v>
      </c>
      <c r="C9" s="22" t="str">
        <f>TipoServicio!D9</f>
        <v>Corporal</v>
      </c>
      <c r="D9" s="5" t="s">
        <v>16</v>
      </c>
      <c r="E9" s="59">
        <v>110000</v>
      </c>
      <c r="F9" s="3" t="str">
        <f t="shared" si="0"/>
        <v>Corporal-Masaje Relajante Premium</v>
      </c>
    </row>
    <row r="10" spans="2:8" x14ac:dyDescent="0.25">
      <c r="B10" s="23">
        <v>8</v>
      </c>
      <c r="C10" s="24" t="str">
        <f>TipoServicio!D5</f>
        <v>Manicura</v>
      </c>
      <c r="D10" s="23" t="s">
        <v>18</v>
      </c>
      <c r="E10" s="60">
        <v>120000</v>
      </c>
      <c r="F10" s="3" t="str">
        <f t="shared" si="0"/>
        <v>Manicura-Manicura Pies y Manos</v>
      </c>
    </row>
    <row r="16" spans="2:8" x14ac:dyDescent="0.25">
      <c r="H16" s="10"/>
    </row>
  </sheetData>
  <hyperlinks>
    <hyperlink ref="C3" location="TipoServicio!D4" display="TipoServicio!D4" xr:uid="{9C688426-57BF-4D9F-B735-0304BC3D25C8}"/>
    <hyperlink ref="C4" location="TipoServicio!D4" display="TipoServicio!D4" xr:uid="{4CD8B920-FB8D-4B32-AAB7-9BB4F53B67B0}"/>
    <hyperlink ref="C5" location="TipoServicio!D4" display="TipoServicio!D4" xr:uid="{5CF3280A-70B0-4EDF-8DB7-D039DA3134FA}"/>
    <hyperlink ref="C6" location="TipoServicio!D4" display="TipoServicio!D4" xr:uid="{D6C7503C-604E-42B2-9391-44FA91F689C2}"/>
    <hyperlink ref="C7" location="TipoServicio!D4" display="Facial" xr:uid="{96F66B30-A5F4-450E-951D-DEB53648B172}"/>
    <hyperlink ref="C8" location="Servicio!D4" display="Facial" xr:uid="{C6BF6EC8-DD12-4C87-975E-7BB6AEACD26A}"/>
    <hyperlink ref="C9" location="TipoServicio!D9" display="TipoServicio!D9" xr:uid="{68564B62-F623-4A45-B0DD-1AC63828BE3A}"/>
    <hyperlink ref="C10" location="TipoServicio!A1" display="TipoServicio!A1" xr:uid="{2191BF6B-F954-4DB2-B2A5-E6B98F436F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B0B2-4AE8-428E-B02F-213E8BCC7E65}">
  <dimension ref="B3:D9"/>
  <sheetViews>
    <sheetView workbookViewId="0">
      <selection activeCell="A15" sqref="A10:A15"/>
    </sheetView>
  </sheetViews>
  <sheetFormatPr baseColWidth="10" defaultRowHeight="15" x14ac:dyDescent="0.25"/>
  <cols>
    <col min="3" max="3" width="19.85546875" customWidth="1"/>
    <col min="4" max="4" width="18.42578125" bestFit="1" customWidth="1"/>
  </cols>
  <sheetData>
    <row r="3" spans="2:4" x14ac:dyDescent="0.25">
      <c r="B3" s="1" t="s">
        <v>0</v>
      </c>
      <c r="C3" s="1" t="s">
        <v>8</v>
      </c>
      <c r="D3" s="2" t="s">
        <v>13</v>
      </c>
    </row>
    <row r="4" spans="2:4" x14ac:dyDescent="0.25">
      <c r="B4" s="4">
        <v>1</v>
      </c>
      <c r="C4" s="4" t="s">
        <v>15</v>
      </c>
      <c r="D4" s="3" t="str">
        <f>C4</f>
        <v>Facial</v>
      </c>
    </row>
    <row r="5" spans="2:4" x14ac:dyDescent="0.25">
      <c r="B5" s="5">
        <v>2</v>
      </c>
      <c r="C5" s="5" t="s">
        <v>9</v>
      </c>
      <c r="D5" s="3" t="str">
        <f t="shared" ref="D5:D9" si="0">C5</f>
        <v>Manicura</v>
      </c>
    </row>
    <row r="6" spans="2:4" x14ac:dyDescent="0.25">
      <c r="B6" s="6">
        <v>3</v>
      </c>
      <c r="C6" s="6" t="s">
        <v>10</v>
      </c>
      <c r="D6" s="3" t="str">
        <f t="shared" si="0"/>
        <v>Pedicura</v>
      </c>
    </row>
    <row r="7" spans="2:4" x14ac:dyDescent="0.25">
      <c r="B7" s="7">
        <v>4</v>
      </c>
      <c r="C7" s="7" t="s">
        <v>11</v>
      </c>
      <c r="D7" s="3" t="str">
        <f t="shared" si="0"/>
        <v>Depilacion</v>
      </c>
    </row>
    <row r="8" spans="2:4" x14ac:dyDescent="0.25">
      <c r="B8" s="8">
        <v>5</v>
      </c>
      <c r="C8" s="8" t="s">
        <v>12</v>
      </c>
      <c r="D8" s="3" t="str">
        <f t="shared" si="0"/>
        <v>Sauna</v>
      </c>
    </row>
    <row r="9" spans="2:4" x14ac:dyDescent="0.25">
      <c r="B9" s="9">
        <v>6</v>
      </c>
      <c r="C9" s="9" t="s">
        <v>17</v>
      </c>
      <c r="D9" s="3" t="str">
        <f t="shared" si="0"/>
        <v>Corporal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291D-B295-40DB-B7D1-5B0FE6D38210}">
  <dimension ref="B2:J17"/>
  <sheetViews>
    <sheetView workbookViewId="0">
      <selection activeCell="B2" sqref="B2:C6"/>
    </sheetView>
  </sheetViews>
  <sheetFormatPr baseColWidth="10" defaultRowHeight="15" x14ac:dyDescent="0.25"/>
  <cols>
    <col min="3" max="3" width="30" bestFit="1" customWidth="1"/>
    <col min="4" max="4" width="20.140625" bestFit="1" customWidth="1"/>
    <col min="8" max="8" width="46.42578125" bestFit="1" customWidth="1"/>
  </cols>
  <sheetData>
    <row r="2" spans="2:10" x14ac:dyDescent="0.25">
      <c r="B2" s="1" t="s">
        <v>0</v>
      </c>
      <c r="C2" s="1" t="s">
        <v>14</v>
      </c>
      <c r="D2" s="1" t="s">
        <v>19</v>
      </c>
      <c r="E2" s="1" t="s">
        <v>20</v>
      </c>
      <c r="F2" s="1" t="s">
        <v>67</v>
      </c>
      <c r="G2" s="1" t="s">
        <v>65</v>
      </c>
      <c r="H2" s="2" t="s">
        <v>13</v>
      </c>
    </row>
    <row r="3" spans="2:10" x14ac:dyDescent="0.25">
      <c r="B3" s="25">
        <v>1</v>
      </c>
      <c r="C3" s="26" t="str">
        <f>Servicio!F3</f>
        <v>Facial-Limpieza Facial Profunda</v>
      </c>
      <c r="D3" s="27">
        <v>0.01</v>
      </c>
      <c r="E3" s="28">
        <v>45292</v>
      </c>
      <c r="F3" s="28">
        <v>45293</v>
      </c>
      <c r="G3" s="51" t="str">
        <f>Notificacion!F3</f>
        <v>1-True</v>
      </c>
      <c r="H3" s="3" t="str">
        <f>C3&amp;"-"&amp;D3&amp;"-"&amp;E3</f>
        <v>Facial-Limpieza Facial Profunda-0,01-45292</v>
      </c>
    </row>
    <row r="4" spans="2:10" x14ac:dyDescent="0.25">
      <c r="B4" s="5">
        <v>2</v>
      </c>
      <c r="C4" s="22" t="str">
        <f>Servicio!F5</f>
        <v>Facial-Limpieza facial premium</v>
      </c>
      <c r="D4" s="29">
        <v>0.04</v>
      </c>
      <c r="E4" s="30">
        <v>45293</v>
      </c>
      <c r="F4" s="30">
        <v>45311</v>
      </c>
      <c r="G4" s="5" t="str">
        <f>Notificacion!F4</f>
        <v>2-False</v>
      </c>
      <c r="H4" s="3" t="str">
        <f t="shared" ref="H4:H6" si="0">C4&amp;"-"&amp;D4&amp;"-"&amp;E4</f>
        <v>Facial-Limpieza facial premium-0,04-45293</v>
      </c>
    </row>
    <row r="5" spans="2:10" x14ac:dyDescent="0.25">
      <c r="B5" s="16">
        <v>3</v>
      </c>
      <c r="C5" s="17" t="str">
        <f>Servicio!F8</f>
        <v>Facial-dermaplaning + alta hidratación</v>
      </c>
      <c r="D5" s="31">
        <v>0.12</v>
      </c>
      <c r="E5" s="32">
        <v>45294</v>
      </c>
      <c r="F5" s="32">
        <v>45321</v>
      </c>
      <c r="G5" s="16" t="str">
        <f>Notificacion!F4</f>
        <v>2-False</v>
      </c>
      <c r="H5" s="3" t="str">
        <f t="shared" si="0"/>
        <v>Facial-dermaplaning + alta hidratación-0,12-45294</v>
      </c>
    </row>
    <row r="6" spans="2:10" x14ac:dyDescent="0.25">
      <c r="B6" s="18">
        <v>4</v>
      </c>
      <c r="C6" s="19" t="str">
        <f>Servicio!F9</f>
        <v>Corporal-Masaje Relajante Premium</v>
      </c>
      <c r="D6" s="33">
        <v>0.15</v>
      </c>
      <c r="E6" s="34">
        <v>45295</v>
      </c>
      <c r="F6" s="34">
        <v>45326</v>
      </c>
      <c r="G6" s="18" t="str">
        <f>Notificacion!F3</f>
        <v>1-True</v>
      </c>
      <c r="H6" s="3" t="str">
        <f t="shared" si="0"/>
        <v>Corporal-Masaje Relajante Premium-0,15-45295</v>
      </c>
    </row>
    <row r="9" spans="2:10" x14ac:dyDescent="0.25">
      <c r="J9" s="10"/>
    </row>
    <row r="17" spans="7:7" x14ac:dyDescent="0.25">
      <c r="G17" s="10"/>
    </row>
  </sheetData>
  <hyperlinks>
    <hyperlink ref="C3" location="Servicio!E3" display="Servicio!E3" xr:uid="{7079B90F-5E11-449D-ADE7-69B4BD6318D1}"/>
    <hyperlink ref="C4" location="Servicio!E5" display="Servicio!E5" xr:uid="{055A6C60-BCE9-4620-92D7-17BD302ABA53}"/>
    <hyperlink ref="C5" location="Ofertas!E8" display="Ofertas!E8" xr:uid="{1B6DC2A7-68E4-415B-8C1B-D99BC18AF5B8}"/>
    <hyperlink ref="C6" location="Ofertas!E9" display="Ofertas!E9" xr:uid="{9FCC7121-5D91-481B-91AC-D0370760E88E}"/>
    <hyperlink ref="G3" location="Notificacion!D3" display="Notificacion!D3" xr:uid="{1BB13AF6-17C5-45FB-BBEB-D22C765F3D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7806-84BB-466B-9C3A-90819BA7DE68}">
  <dimension ref="B3:H6"/>
  <sheetViews>
    <sheetView workbookViewId="0">
      <selection activeCell="H4" sqref="H4:H6"/>
    </sheetView>
  </sheetViews>
  <sheetFormatPr baseColWidth="10" defaultRowHeight="15" x14ac:dyDescent="0.25"/>
  <cols>
    <col min="3" max="3" width="47.28515625" bestFit="1" customWidth="1"/>
    <col min="4" max="4" width="9.140625" bestFit="1" customWidth="1"/>
    <col min="5" max="5" width="46" bestFit="1" customWidth="1"/>
    <col min="6" max="6" width="12.140625" bestFit="1" customWidth="1"/>
    <col min="7" max="7" width="47.28515625" customWidth="1"/>
    <col min="8" max="8" width="28.7109375" bestFit="1" customWidth="1"/>
  </cols>
  <sheetData>
    <row r="3" spans="2:8" x14ac:dyDescent="0.25">
      <c r="B3" s="1" t="s">
        <v>0</v>
      </c>
      <c r="C3" s="1" t="s">
        <v>14</v>
      </c>
      <c r="D3" s="1" t="s">
        <v>69</v>
      </c>
      <c r="E3" s="1" t="s">
        <v>21</v>
      </c>
      <c r="F3" s="1" t="s">
        <v>68</v>
      </c>
      <c r="G3" s="1" t="s">
        <v>71</v>
      </c>
      <c r="H3" s="2" t="s">
        <v>13</v>
      </c>
    </row>
    <row r="4" spans="2:8" x14ac:dyDescent="0.25">
      <c r="B4" s="25">
        <v>1</v>
      </c>
      <c r="C4" s="26" t="str">
        <f>Servicio!F3</f>
        <v>Facial-Limpieza Facial Profunda</v>
      </c>
      <c r="D4" s="26">
        <v>1</v>
      </c>
      <c r="E4" s="26" t="str">
        <f>CitaReserva!I3</f>
        <v>1-11/01/2024  8-Facial-Limpieza Facial Profunda</v>
      </c>
      <c r="F4" s="26">
        <f>Servicio!E3*D4</f>
        <v>50000</v>
      </c>
      <c r="G4" s="26" t="str">
        <f>Pago!E4</f>
        <v>1-Bancolombia-1-True</v>
      </c>
      <c r="H4" s="3" t="str">
        <f>B4&amp;"-"&amp;F4&amp;"-"&amp;G4</f>
        <v>1-50000-1-Bancolombia-1-True</v>
      </c>
    </row>
    <row r="5" spans="2:8" x14ac:dyDescent="0.25">
      <c r="B5" s="5">
        <v>2</v>
      </c>
      <c r="C5" s="22" t="str">
        <f>Servicio!F4</f>
        <v>Facial-Limpieza facial profunda + activo purificante</v>
      </c>
      <c r="D5" s="22">
        <v>1</v>
      </c>
      <c r="E5" s="22" t="str">
        <f>CitaReserva!I4</f>
        <v>2-15/02/2024 10-Facial-Limpieza facial premium</v>
      </c>
      <c r="F5" s="22">
        <f>Servicio!E4*D5</f>
        <v>60000</v>
      </c>
      <c r="G5" s="22" t="str">
        <f>Pago!E5</f>
        <v>2-Banco Bogota-2-False</v>
      </c>
      <c r="H5" s="3" t="str">
        <f t="shared" ref="H5:H6" si="0">B5&amp;"-"&amp;F5&amp;"-"&amp;G5</f>
        <v>2-60000-2-Banco Bogota-2-False</v>
      </c>
    </row>
    <row r="6" spans="2:8" x14ac:dyDescent="0.25">
      <c r="B6" s="16">
        <v>3</v>
      </c>
      <c r="C6" s="17" t="str">
        <f>Servicio!F5</f>
        <v>Facial-Limpieza facial premium</v>
      </c>
      <c r="D6" s="17">
        <v>1</v>
      </c>
      <c r="E6" s="17" t="str">
        <f>CitaReserva!I5</f>
        <v>3-16/03/2024  10-Manicura-Manicura Pies y Manos</v>
      </c>
      <c r="F6" s="17">
        <f>Servicio!E5*D6</f>
        <v>70000</v>
      </c>
      <c r="G6" s="17" t="str">
        <f>Pago!E6</f>
        <v>3-Banco AV Villa-1-True</v>
      </c>
      <c r="H6" s="3" t="str">
        <f t="shared" si="0"/>
        <v>3-70000-3-Banco AV Villa-1-True</v>
      </c>
    </row>
  </sheetData>
  <hyperlinks>
    <hyperlink ref="C4" location="Servicio!E3" display="Servicio!E3" xr:uid="{9418C1B0-5A5F-4053-899E-6F52E88F4348}"/>
    <hyperlink ref="C5" location="Servicio!E4" display="Servicio!E4" xr:uid="{7990B64E-1264-4FA9-8F08-03D33A911A62}"/>
    <hyperlink ref="C6" location="Servicio!E5" display="Servicio!E5" xr:uid="{21619546-F55B-428E-ADC4-41F2CE1896C2}"/>
    <hyperlink ref="E4" location="CitaReserva!I3" display="CitaReserva!I3" xr:uid="{6E059724-E58F-4A6B-8346-6A8B5404296C}"/>
    <hyperlink ref="E5" location="CitaReserva!I4" display="CitaReserva!I4" xr:uid="{0D8EC8DB-2662-4859-A10A-78C8D2F69C02}"/>
    <hyperlink ref="E6" location="CitaReserva!I5" display="CitaReserva!I5" xr:uid="{04C229B7-0525-4B83-9F86-CA162FBABCBE}"/>
    <hyperlink ref="F4" location="Factura!E3" display="Factura!E3" xr:uid="{FAC3C8A6-6838-4ED8-993B-2D7760785E77}"/>
    <hyperlink ref="F5" location="Servicio!E4" display="Servicio!E4" xr:uid="{FACDBFC4-256C-46C0-91D7-0B8AE3151EEE}"/>
    <hyperlink ref="F6" location="Servicio!E5" display="Servicio!E5" xr:uid="{A9551F32-D23B-4C16-92A2-083F593B043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71DD-B28F-4A2F-88E8-FF595925FF33}">
  <dimension ref="B2:F4"/>
  <sheetViews>
    <sheetView workbookViewId="0">
      <selection activeCell="F17" sqref="F17"/>
    </sheetView>
  </sheetViews>
  <sheetFormatPr baseColWidth="10" defaultRowHeight="15" x14ac:dyDescent="0.25"/>
  <cols>
    <col min="4" max="4" width="22.28515625" bestFit="1" customWidth="1"/>
    <col min="6" max="6" width="47" bestFit="1" customWidth="1"/>
  </cols>
  <sheetData>
    <row r="2" spans="2:6" x14ac:dyDescent="0.25">
      <c r="B2" s="1" t="s">
        <v>0</v>
      </c>
      <c r="C2" s="1" t="s">
        <v>66</v>
      </c>
      <c r="D2" s="1" t="s">
        <v>25</v>
      </c>
      <c r="E2" s="1" t="s">
        <v>40</v>
      </c>
      <c r="F2" s="2" t="s">
        <v>13</v>
      </c>
    </row>
    <row r="3" spans="2:6" x14ac:dyDescent="0.25">
      <c r="B3" s="50">
        <v>1</v>
      </c>
      <c r="C3" s="50" t="s">
        <v>51</v>
      </c>
      <c r="D3" s="50" t="str">
        <f>Pago!E4</f>
        <v>1-Bancolombia-1-True</v>
      </c>
      <c r="E3" s="50"/>
      <c r="F3" s="3" t="str">
        <f>B3&amp;"-"&amp;C3</f>
        <v>1-True</v>
      </c>
    </row>
    <row r="4" spans="2:6" x14ac:dyDescent="0.25">
      <c r="B4" s="47">
        <v>2</v>
      </c>
      <c r="C4" s="47" t="s">
        <v>52</v>
      </c>
      <c r="D4" s="47" t="str">
        <f>Pago!E5</f>
        <v>2-Banco Bogota-2-False</v>
      </c>
      <c r="E4" s="47"/>
      <c r="F4" s="3" t="str">
        <f>B4&amp;"-"&amp;C4</f>
        <v>2-False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9DC9-AA1F-43AC-97EF-A2EC7DCE3AE3}">
  <dimension ref="B3:E6"/>
  <sheetViews>
    <sheetView workbookViewId="0">
      <selection activeCell="E13" sqref="E13"/>
    </sheetView>
  </sheetViews>
  <sheetFormatPr baseColWidth="10" defaultRowHeight="15" x14ac:dyDescent="0.25"/>
  <cols>
    <col min="2" max="2" width="12.5703125" bestFit="1" customWidth="1"/>
    <col min="3" max="3" width="42" bestFit="1" customWidth="1"/>
    <col min="5" max="5" width="43.7109375" bestFit="1" customWidth="1"/>
  </cols>
  <sheetData>
    <row r="3" spans="2:5" x14ac:dyDescent="0.25">
      <c r="B3" s="1" t="s">
        <v>0</v>
      </c>
      <c r="C3" s="1" t="s">
        <v>14</v>
      </c>
      <c r="D3" s="1" t="s">
        <v>21</v>
      </c>
      <c r="E3" s="2" t="s">
        <v>13</v>
      </c>
    </row>
    <row r="4" spans="2:5" x14ac:dyDescent="0.25">
      <c r="B4" s="4">
        <v>1</v>
      </c>
      <c r="C4" s="15" t="str">
        <f>Servicio!F3</f>
        <v>Facial-Limpieza Facial Profunda</v>
      </c>
      <c r="D4" s="15">
        <f>CitaReserva!B3</f>
        <v>1</v>
      </c>
      <c r="E4" s="3" t="str">
        <f>B4&amp;"-"&amp;C4</f>
        <v>1-Facial-Limpieza Facial Profunda</v>
      </c>
    </row>
    <row r="5" spans="2:5" x14ac:dyDescent="0.25">
      <c r="B5" s="5">
        <v>2</v>
      </c>
      <c r="C5" s="22" t="str">
        <f>Servicio!F6</f>
        <v>Facial-Limpieza facial + hydrodermoabrasión</v>
      </c>
      <c r="D5" s="22">
        <f>CitaReserva!B4</f>
        <v>2</v>
      </c>
      <c r="E5" s="3" t="str">
        <f t="shared" ref="E5:E6" si="0">B5&amp;"-"&amp;C5</f>
        <v>2-Facial-Limpieza facial + hydrodermoabrasión</v>
      </c>
    </row>
    <row r="6" spans="2:5" x14ac:dyDescent="0.25">
      <c r="B6" s="18">
        <v>3</v>
      </c>
      <c r="C6" s="19" t="str">
        <f>Servicio!F10</f>
        <v>Manicura-Manicura Pies y Manos</v>
      </c>
      <c r="D6" s="19">
        <f>CitaReserva!B5</f>
        <v>3</v>
      </c>
      <c r="E6" s="3" t="str">
        <f t="shared" si="0"/>
        <v>3-Manicura-Manicura Pies y Manos</v>
      </c>
    </row>
  </sheetData>
  <hyperlinks>
    <hyperlink ref="C4" location="Servicio!E3" display="Servicio!E3" xr:uid="{47C6A408-1AFB-4D83-B158-1D90FB611DBB}"/>
    <hyperlink ref="C5" location="Servicio!E6" display="Servicio!E6" xr:uid="{106F0DF6-AB48-40F8-9C25-124AB326DAF8}"/>
    <hyperlink ref="C6" location="CitaReservaServicio!E10" display="CitaReservaServicio!E10" xr:uid="{681B1AE0-A44C-428F-ADCB-1A93A04B9BB0}"/>
    <hyperlink ref="D4" location="CitaReserva!B3" display="CitaReserva!B3" xr:uid="{4F8255CB-675B-46B8-A17D-73173B39A4B0}"/>
    <hyperlink ref="D5:D6" location="CitaReserva!B3" display="CitaReserva!B3" xr:uid="{A17DCF11-9488-4162-834A-AC0ECAF75E4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D593-8DF0-43F2-BE97-815884B39FA6}">
  <dimension ref="B2:I5"/>
  <sheetViews>
    <sheetView workbookViewId="0">
      <selection activeCell="I11" sqref="I11"/>
    </sheetView>
  </sheetViews>
  <sheetFormatPr baseColWidth="10" defaultRowHeight="15" x14ac:dyDescent="0.25"/>
  <cols>
    <col min="3" max="3" width="14.42578125" bestFit="1" customWidth="1"/>
    <col min="4" max="4" width="30.85546875" bestFit="1" customWidth="1"/>
    <col min="5" max="5" width="49.7109375" bestFit="1" customWidth="1"/>
    <col min="6" max="6" width="30.85546875" bestFit="1" customWidth="1"/>
    <col min="7" max="7" width="30.7109375" bestFit="1" customWidth="1"/>
    <col min="8" max="8" width="18.5703125" bestFit="1" customWidth="1"/>
    <col min="9" max="9" width="46" bestFit="1" customWidth="1"/>
    <col min="11" max="11" width="18.42578125" bestFit="1" customWidth="1"/>
  </cols>
  <sheetData>
    <row r="2" spans="2:9" x14ac:dyDescent="0.25">
      <c r="B2" s="1" t="s">
        <v>0</v>
      </c>
      <c r="C2" s="1" t="s">
        <v>26</v>
      </c>
      <c r="D2" s="1" t="s">
        <v>14</v>
      </c>
      <c r="E2" s="1" t="s">
        <v>22</v>
      </c>
      <c r="F2" s="1" t="s">
        <v>23</v>
      </c>
      <c r="G2" s="1" t="s">
        <v>24</v>
      </c>
      <c r="H2" s="1" t="s">
        <v>76</v>
      </c>
      <c r="I2" s="2" t="s">
        <v>13</v>
      </c>
    </row>
    <row r="3" spans="2:9" x14ac:dyDescent="0.25">
      <c r="B3" s="4">
        <v>1</v>
      </c>
      <c r="C3" s="35" t="s">
        <v>27</v>
      </c>
      <c r="D3" s="4" t="str">
        <f>Servicio!F3</f>
        <v>Facial-Limpieza Facial Profunda</v>
      </c>
      <c r="E3" s="15" t="str">
        <f>Consentimiento!E4</f>
        <v>1-11/01/2024  8-Facial-Limpieza Facial Profunda-True</v>
      </c>
      <c r="F3" s="15" t="str">
        <f>Sucursal!F3</f>
        <v>Spa Marinilla</v>
      </c>
      <c r="G3" s="15" t="str">
        <f>Usuario!C4</f>
        <v>jhonatan12353@gmail.com</v>
      </c>
      <c r="H3" s="15" t="str">
        <f>Factura!H4</f>
        <v>1-50000-1-Bancolombia-1-True</v>
      </c>
      <c r="I3" s="3" t="str">
        <f>B3&amp;"-"&amp;C3&amp;"-"&amp;D3</f>
        <v>1-11/01/2024  8-Facial-Limpieza Facial Profunda</v>
      </c>
    </row>
    <row r="4" spans="2:9" x14ac:dyDescent="0.25">
      <c r="B4" s="36">
        <v>2</v>
      </c>
      <c r="C4" s="37" t="s">
        <v>28</v>
      </c>
      <c r="D4" s="36" t="str">
        <f>Servicio!F5</f>
        <v>Facial-Limpieza facial premium</v>
      </c>
      <c r="E4" s="41" t="str">
        <f>Consentimiento!E5</f>
        <v>2-15/02/2024 10-Facial-Limpieza facial premium-False</v>
      </c>
      <c r="F4" s="41" t="str">
        <f>Sucursal!F4</f>
        <v>Spa Rionegro</v>
      </c>
      <c r="G4" s="41" t="str">
        <f>Usuario!C5</f>
        <v>jhonatan12353@hotmail.com</v>
      </c>
      <c r="H4" s="41" t="str">
        <f>Factura!H5</f>
        <v>2-60000-2-Banco Bogota-2-False</v>
      </c>
      <c r="I4" s="3" t="str">
        <f t="shared" ref="I4:I5" si="0">B4&amp;"-"&amp;C4&amp;"-"&amp;D4</f>
        <v>2-15/02/2024 10-Facial-Limpieza facial premium</v>
      </c>
    </row>
    <row r="5" spans="2:9" x14ac:dyDescent="0.25">
      <c r="B5" s="6">
        <v>3</v>
      </c>
      <c r="C5" s="38" t="s">
        <v>29</v>
      </c>
      <c r="D5" s="6" t="str">
        <f>Servicio!F10</f>
        <v>Manicura-Manicura Pies y Manos</v>
      </c>
      <c r="E5" s="42" t="str">
        <f>Consentimiento!E6</f>
        <v>3-Manicura-Manicura Pies y Manos-True</v>
      </c>
      <c r="F5" s="42" t="str">
        <f>Sucursal!F5</f>
        <v>Spa Medellin</v>
      </c>
      <c r="G5" s="42" t="str">
        <f>Usuario!C6</f>
        <v>jhonatan.gomez9180@uco.net.co</v>
      </c>
      <c r="H5" s="42" t="str">
        <f>Factura!H6</f>
        <v>3-70000-3-Banco AV Villa-1-True</v>
      </c>
      <c r="I5" s="3" t="str">
        <f t="shared" si="0"/>
        <v>3-16/03/2024  10-Manicura-Manicura Pies y Manos</v>
      </c>
    </row>
  </sheetData>
  <hyperlinks>
    <hyperlink ref="G3" location="Usuario!C4" display="Usuario!C4" xr:uid="{F973DE42-32BB-4945-83A7-A9F6A2EAB8F7}"/>
    <hyperlink ref="G4" location="Usuario!C5" display="Usuario!C5" xr:uid="{9E369C8E-F3F6-49E6-BABB-A8DB9F104FDF}"/>
    <hyperlink ref="G5" location="Usuario!C6" display="Usuario!C6" xr:uid="{F62CDB99-A582-4262-8C67-73DD78A9A89E}"/>
    <hyperlink ref="E3" location="Consentimiento!E4" display="Consentimiento!E4" xr:uid="{F72965DB-ED80-4D44-85ED-61D004C19667}"/>
    <hyperlink ref="E4" location="Consentimiento!E5" display="Consentimiento!E5" xr:uid="{552A1C12-291E-4470-A2BD-44EF9FB4EAF4}"/>
    <hyperlink ref="E5" location="Consentimiento!E6" display="Consentimiento!E6" xr:uid="{820F7DAF-2D14-41D1-BEE0-068E49A49B64}"/>
    <hyperlink ref="F3" location="Sucursal!E3" display="Sucursal!E3" xr:uid="{A04A9C5C-70BA-415F-BE13-866862DA47CB}"/>
    <hyperlink ref="F4" location="CitaReserva!E4" display="CitaReserva!E4" xr:uid="{21B99A7D-E212-417B-B8D5-06D36E4DA9B9}"/>
    <hyperlink ref="F5" location="CitaReserva!E5" display="CitaReserva!E5" xr:uid="{AA9AA98A-19CA-473F-92F7-DB65B523BA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19F0-9ABB-470D-BD24-28573FC3EF2C}">
  <dimension ref="B3:I17"/>
  <sheetViews>
    <sheetView zoomScale="115" zoomScaleNormal="115" workbookViewId="0">
      <selection activeCell="H6" sqref="H6"/>
    </sheetView>
  </sheetViews>
  <sheetFormatPr baseColWidth="10" defaultRowHeight="15" x14ac:dyDescent="0.25"/>
  <cols>
    <col min="3" max="3" width="30.7109375" bestFit="1" customWidth="1"/>
    <col min="6" max="6" width="21.42578125" bestFit="1" customWidth="1"/>
    <col min="7" max="7" width="21.42578125" customWidth="1"/>
    <col min="8" max="8" width="13.7109375" bestFit="1" customWidth="1"/>
    <col min="9" max="9" width="30.7109375" bestFit="1" customWidth="1"/>
  </cols>
  <sheetData>
    <row r="3" spans="2:9" x14ac:dyDescent="0.25">
      <c r="B3" s="1" t="s">
        <v>0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41</v>
      </c>
      <c r="H3" s="1" t="s">
        <v>24</v>
      </c>
      <c r="I3" s="2" t="s">
        <v>13</v>
      </c>
    </row>
    <row r="4" spans="2:9" x14ac:dyDescent="0.25">
      <c r="B4" s="39">
        <v>1</v>
      </c>
      <c r="C4" s="40" t="s">
        <v>42</v>
      </c>
      <c r="D4" s="39" t="s">
        <v>36</v>
      </c>
      <c r="E4" s="39" t="s">
        <v>37</v>
      </c>
      <c r="F4" s="39">
        <v>1038419180</v>
      </c>
      <c r="G4" s="39">
        <v>3246828223</v>
      </c>
      <c r="H4" s="40" t="str">
        <f>Adminsitrador!D4</f>
        <v>Administrador</v>
      </c>
      <c r="I4" s="3" t="str">
        <f>C4</f>
        <v>jhonatan12353@gmail.com</v>
      </c>
    </row>
    <row r="5" spans="2:9" x14ac:dyDescent="0.25">
      <c r="B5" s="23">
        <v>2</v>
      </c>
      <c r="C5" s="24" t="s">
        <v>34</v>
      </c>
      <c r="D5" s="23" t="s">
        <v>36</v>
      </c>
      <c r="E5" s="23" t="s">
        <v>37</v>
      </c>
      <c r="F5" s="23">
        <v>1038419181</v>
      </c>
      <c r="G5" s="23">
        <v>3246828223</v>
      </c>
      <c r="H5" s="24" t="str">
        <f>Trabajador!D4</f>
        <v>Trabajador</v>
      </c>
      <c r="I5" s="3" t="str">
        <f t="shared" ref="I5:I6" si="0">C5</f>
        <v>jhonatan12353@hotmail.com</v>
      </c>
    </row>
    <row r="6" spans="2:9" x14ac:dyDescent="0.25">
      <c r="B6" s="4">
        <v>3</v>
      </c>
      <c r="C6" s="15" t="s">
        <v>35</v>
      </c>
      <c r="D6" s="4" t="s">
        <v>36</v>
      </c>
      <c r="E6" s="4" t="s">
        <v>37</v>
      </c>
      <c r="F6" s="4">
        <v>1038419182</v>
      </c>
      <c r="G6" s="4">
        <v>3246828223</v>
      </c>
      <c r="H6" s="15" t="str">
        <f>Cliente!D4</f>
        <v>Cliente</v>
      </c>
      <c r="I6" s="3" t="str">
        <f t="shared" si="0"/>
        <v>jhonatan.gomez9180@uco.net.co</v>
      </c>
    </row>
    <row r="17" spans="4:4" x14ac:dyDescent="0.25">
      <c r="D17" s="10"/>
    </row>
  </sheetData>
  <hyperlinks>
    <hyperlink ref="C4" r:id="rId1" xr:uid="{4BA5D7F6-E0A9-4FA9-BC4B-75E610AC460F}"/>
    <hyperlink ref="C5" r:id="rId2" xr:uid="{D5B01744-D092-4DF9-BA36-02233ACE65D5}"/>
    <hyperlink ref="C6" r:id="rId3" xr:uid="{A60191C4-E377-4A28-BCD1-5E35D0C2D1F4}"/>
    <hyperlink ref="H4" location="Adminsitrador!D4" display="Adminsitrador!D4" xr:uid="{6868E65C-7B04-42AE-8CED-04BC97E0FD6C}"/>
    <hyperlink ref="H5" location="TipoUsuario!D5" display="TipoUsuario!D5" xr:uid="{65CC021E-E009-4FA3-A465-EB2CDD5D53D2}"/>
    <hyperlink ref="H6" location="Cliente!D4" display="Cliente!D4" xr:uid="{72E4D5E1-BB35-4343-B97D-6C2D74025B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SpaOnline</vt:lpstr>
      <vt:lpstr>Servicio</vt:lpstr>
      <vt:lpstr>TipoServicio</vt:lpstr>
      <vt:lpstr>Ofertas</vt:lpstr>
      <vt:lpstr>Factura</vt:lpstr>
      <vt:lpstr>Notificacion</vt:lpstr>
      <vt:lpstr>CitaReservaServicio</vt:lpstr>
      <vt:lpstr>CitaReserva</vt:lpstr>
      <vt:lpstr>Usuario</vt:lpstr>
      <vt:lpstr>Adminsitrador</vt:lpstr>
      <vt:lpstr>Cliente</vt:lpstr>
      <vt:lpstr>Trabajador</vt:lpstr>
      <vt:lpstr>Pago</vt:lpstr>
      <vt:lpstr>Consentimiento</vt:lpstr>
      <vt:lpstr>Sucursal</vt:lpstr>
      <vt:lpstr>Inventario</vt:lpstr>
      <vt:lpstr>ProductoInventario</vt:lpstr>
      <vt:lpstr>Producto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2024-02-26T11:57:33Z</dcterms:created>
  <dcterms:modified xsi:type="dcterms:W3CDTF">2024-03-04T20:29:13Z</dcterms:modified>
</cp:coreProperties>
</file>