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3A902FEE-71DC-491F-807E-63C2293B7A4A}"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6" l="1"/>
  <c r="L5" i="16"/>
  <c r="L6" i="16"/>
  <c r="L7" i="16"/>
  <c r="L8" i="16"/>
  <c r="L9" i="16"/>
  <c r="L10" i="16"/>
  <c r="L11" i="16"/>
  <c r="V4" i="16"/>
  <c r="M4" i="16"/>
  <c r="N4" i="16"/>
  <c r="O4" i="16"/>
  <c r="P4" i="16"/>
  <c r="Q4" i="16"/>
  <c r="R4" i="16"/>
  <c r="S4" i="16"/>
  <c r="T4" i="16"/>
  <c r="U4" i="16"/>
  <c r="H1" i="16"/>
  <c r="G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X4" i="16" l="1"/>
  <c r="N188" i="3" l="1"/>
  <c r="N281" i="3"/>
  <c r="N282" i="3"/>
  <c r="N283" i="3"/>
  <c r="N284" i="3"/>
  <c r="N285" i="3"/>
  <c r="N286" i="3"/>
  <c r="N287" i="3"/>
  <c r="N288" i="3"/>
  <c r="N289" i="3"/>
  <c r="N290" i="3"/>
  <c r="N291" i="3"/>
  <c r="N292" i="3"/>
  <c r="N293" i="3"/>
  <c r="N280" i="3"/>
  <c r="N279"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I30" i="3" l="1"/>
  <c r="C16" i="16" l="1"/>
  <c r="C7" i="16"/>
  <c r="C11" i="16"/>
  <c r="C15" i="16"/>
  <c r="C8" i="16"/>
  <c r="C12" i="16"/>
  <c r="C4" i="16"/>
  <c r="C10" i="16"/>
  <c r="C14" i="16"/>
  <c r="C5" i="16"/>
  <c r="C9" i="16"/>
  <c r="C13" i="16"/>
  <c r="C6" i="16"/>
  <c r="N35" i="3"/>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<sst xmlns="http://schemas.openxmlformats.org/spreadsheetml/2006/main" count="20790" uniqueCount="10858">
  <si>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</si>
  <si>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</si>
  <si>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</si>
  <si>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</si>
  <si>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</si>
  <si>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</si>
  <si>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</si>
  <si>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</si>
  <si>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</si>
  <si>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</si>
  <si>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</si>
  <si>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</si>
  <si>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</si>
  <si>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</si>
  <si>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</si>
  <si>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</si>
  <si>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</si>
  <si>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</si>
  <si>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</si>
  <si>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</si>
  <si>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</si>
  <si>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</si>
  <si>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</si>
  <si>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</si>
  <si>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</si>
  <si>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</si>
  <si>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</si>
  <si>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</si>
  <si>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</si>
  <si>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</si>
  <si>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</si>
  <si>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</si>
  <si>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</si>
  <si>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</si>
  <si>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</si>
  <si>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</si>
  <si>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</si>
  <si>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</si>
  <si>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</si>
  <si>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</si>
  <si>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</si>
  <si>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</si>
  <si>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</si>
  <si>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</si>
  <si>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</si>
  <si>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</si>
  <si>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</si>
  <si>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</si>
  <si>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</si>
  <si>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</si>
  <si>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</si>
  <si>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</si>
  <si>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</si>
  <si>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</si>
  <si>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</si>
  <si>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</si>
  <si>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</si>
  <si>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</si>
  <si>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</si>
  <si>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</si>
  <si>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</si>
  <si>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</si>
  <si>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</si>
  <si>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</si>
  <si>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</si>
  <si>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</si>
  <si>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</si>
  <si>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</si>
  <si>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</si>
  <si>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</si>
  <si>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</si>
  <si>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</si>
  <si>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</si>
  <si>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</si>
  <si>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</si>
  <si>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</si>
  <si>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</si>
  <si>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</si>
  <si>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</si>
  <si>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</si>
  <si>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</si>
  <si>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</si>
  <si>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</si>
  <si>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</si>
  <si>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</si>
  <si>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</si>
  <si>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</si>
  <si>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</si>
  <si>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</si>
  <si>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</si>
  <si>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</si>
  <si>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</si>
  <si>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</si>
  <si>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</si>
  <si>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</si>
  <si>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</si>
  <si>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</si>
  <si>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</si>
  <si>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</si>
  <si>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</si>
  <si>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</si>
  <si>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</si>
  <si>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</si>
  <si>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</si>
  <si>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</si>
  <si>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</si>
  <si>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</si>
  <si>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</si>
  <si>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</si>
  <si>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</si>
  <si>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</si>
  <si>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</si>
  <si>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</si>
  <si>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</si>
  <si>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</si>
  <si>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</si>
  <si>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</si>
  <si>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</si>
  <si>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</si>
  <si>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</si>
  <si>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</si>
  <si>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</si>
  <si>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</si>
  <si>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</si>
  <si>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</si>
  <si>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</si>
  <si>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</si>
  <si>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</si>
  <si>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</si>
  <si>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</si>
  <si>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</si>
  <si>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</si>
  <si>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</si>
  <si>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</si>
  <si>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</si>
  <si>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</si>
  <si>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</si>
  <si>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</si>
  <si>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</si>
  <si>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</si>
  <si>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</si>
  <si>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</si>
  <si>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</si>
  <si>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</si>
  <si>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</si>
  <si>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</si>
  <si>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</si>
  <si>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</si>
  <si>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</si>
  <si>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</si>
  <si>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</si>
  <si>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</si>
  <si>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</si>
  <si>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</si>
  <si>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</si>
  <si>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</si>
  <si>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</si>
  <si>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</si>
  <si>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</si>
  <si>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</si>
  <si>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</si>
  <si>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</si>
  <si>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</si>
  <si>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</si>
  <si>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</si>
  <si>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</si>
  <si>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</si>
  <si>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</si>
  <si>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</si>
  <si>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</si>
  <si>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</si>
  <si>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</si>
  <si>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</si>
  <si>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</si>
  <si>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</si>
  <si>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</si>
  <si>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</si>
  <si>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</si>
  <si>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</si>
  <si>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</si>
  <si>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</si>
  <si>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</si>
  <si>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</si>
  <si>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</si>
  <si>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</si>
  <si>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</si>
  <si>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</si>
  <si>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</si>
  <si>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</si>
  <si>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</si>
  <si>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</si>
  <si>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</si>
  <si>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</si>
  <si>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</si>
  <si>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</si>
  <si>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</si>
  <si>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</si>
  <si>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</si>
  <si>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</si>
  <si>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</si>
  <si>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</si>
  <si>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</si>
  <si>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</si>
  <si>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</si>
  <si>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</si>
  <si>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</si>
  <si>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</si>
  <si>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</si>
  <si>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</si>
  <si>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</si>
  <si>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</si>
  <si>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</si>
  <si>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</si>
  <si>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</si>
  <si>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</si>
  <si>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</si>
  <si>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</si>
  <si>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</si>
  <si>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</si>
  <si>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</si>
  <si>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</si>
  <si>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</si>
  <si>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</si>
  <si>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</si>
  <si>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</si>
  <si>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</si>
  <si>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</si>
  <si>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</si>
  <si>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</si>
  <si>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</si>
  <si>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</si>
  <si>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</si>
  <si>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</si>
  <si>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</si>
  <si>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</si>
  <si>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</si>
  <si>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</si>
  <si>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</si>
  <si>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</si>
  <si>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</si>
  <si>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</si>
  <si>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</si>
  <si>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</si>
  <si>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</si>
  <si>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</si>
  <si>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</si>
  <si>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</si>
  <si>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</si>
  <si>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</si>
  <si>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</si>
  <si>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</si>
  <si>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</si>
  <si>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</si>
  <si>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</si>
  <si>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</si>
  <si>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</si>
  <si>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</si>
  <si>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</si>
  <si>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</si>
  <si>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</si>
  <si>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</si>
  <si>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</si>
  <si>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</si>
  <si>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</si>
  <si>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</si>
  <si>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</si>
  <si>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</si>
  <si>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</si>
  <si>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</si>
  <si>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</si>
  <si>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</si>
  <si>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</si>
  <si>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</si>
  <si>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</si>
  <si>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</si>
  <si>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</si>
  <si>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</si>
  <si>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</si>
  <si>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</si>
  <si>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</si>
  <si>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</si>
  <si>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</si>
  <si>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</si>
  <si>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</si>
  <si>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</si>
  <si>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</si>
  <si>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</si>
  <si>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</si>
  <si>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</si>
  <si>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</si>
  <si>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</si>
  <si>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</si>
  <si>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</si>
  <si>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</si>
  <si>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</si>
  <si>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</si>
  <si>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</si>
  <si>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</si>
  <si>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</si>
  <si>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</si>
  <si>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</si>
  <si>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</si>
  <si>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</si>
  <si>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</si>
  <si>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</si>
  <si>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</si>
  <si>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</si>
  <si>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</si>
  <si>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</si>
  <si>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</si>
  <si>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</si>
  <si>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</si>
  <si>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</si>
  <si>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</si>
  <si>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</si>
  <si>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</si>
  <si>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</si>
  <si>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</si>
  <si>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</si>
  <si>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</si>
  <si>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</si>
  <si>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</si>
  <si>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</si>
  <si>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</si>
  <si>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</si>
  <si>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</si>
  <si>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</si>
  <si>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</si>
  <si>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</si>
  <si>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</si>
  <si>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</si>
  <si>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</si>
  <si>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</si>
  <si>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</si>
  <si>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</si>
  <si>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</si>
  <si>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</si>
  <si>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</si>
  <si>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</si>
  <si>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</si>
  <si>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</si>
  <si>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</si>
  <si>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</si>
  <si>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</si>
  <si>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</si>
  <si>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</si>
  <si>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</si>
  <si>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</si>
  <si>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</si>
  <si>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</si>
  <si>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</si>
  <si>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</si>
  <si>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</si>
  <si>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</si>
  <si>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</si>
  <si>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</si>
  <si>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</si>
  <si>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</si>
  <si>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</si>
  <si>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</si>
  <si>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</si>
  <si>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</si>
  <si>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</si>
  <si>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</si>
  <si>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</si>
  <si>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</si>
  <si>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</si>
  <si>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</si>
  <si>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</si>
  <si>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</si>
  <si>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</si>
  <si>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</si>
  <si>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</si>
  <si>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</si>
  <si>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</si>
  <si>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</si>
  <si>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</si>
  <si>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</si>
  <si>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</si>
  <si>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</si>
  <si>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</si>
  <si>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</si>
  <si>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</si>
  <si>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</si>
  <si>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</si>
  <si>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</si>
  <si>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</si>
  <si>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</si>
  <si>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</si>
  <si>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</si>
  <si>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</si>
  <si>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</si>
  <si>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</si>
  <si>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</si>
  <si>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</si>
  <si>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</si>
  <si>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</si>
  <si>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</si>
  <si>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</si>
  <si>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</si>
  <si>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</si>
  <si>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</si>
  <si>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</si>
  <si>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</si>
  <si>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</si>
  <si>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</si>
  <si>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</si>
  <si>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</si>
  <si>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</si>
  <si>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</si>
  <si>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</si>
  <si>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</si>
  <si>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</si>
  <si>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</si>
  <si>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</si>
  <si>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</si>
  <si>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</si>
  <si>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</si>
  <si>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</si>
  <si>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</si>
  <si>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</si>
  <si>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</si>
  <si>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</si>
  <si>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</si>
  <si>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</si>
  <si>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</si>
  <si>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</si>
  <si>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</si>
  <si>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</si>
  <si>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</si>
  <si>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</si>
  <si>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</si>
  <si>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</si>
  <si>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</si>
  <si>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</si>
  <si>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</si>
  <si>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</si>
  <si>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</si>
  <si>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</si>
  <si>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</si>
  <si>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</si>
  <si>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</si>
  <si>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</si>
  <si>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</si>
  <si>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</si>
  <si>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</si>
  <si>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</si>
  <si>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</si>
  <si>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</si>
  <si>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</si>
  <si>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</si>
  <si>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</si>
  <si>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</si>
  <si>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</si>
  <si>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</si>
  <si>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</si>
  <si>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</si>
  <si>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</si>
  <si>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</si>
  <si>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</si>
  <si>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</si>
  <si>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</si>
  <si>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</si>
  <si>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</si>
  <si>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</si>
  <si>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</si>
  <si>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</si>
  <si>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</si>
  <si>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</si>
  <si>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</si>
  <si>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</si>
  <si>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</si>
  <si>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</si>
  <si>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</si>
  <si>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</si>
  <si>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</si>
  <si>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</si>
  <si>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</si>
  <si>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</si>
  <si>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</si>
  <si>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</si>
  <si>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</si>
  <si>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</si>
  <si>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</si>
  <si>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</si>
  <si>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</si>
  <si>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</si>
  <si>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</si>
  <si>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</si>
  <si>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</si>
  <si>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</si>
  <si>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</si>
  <si>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</si>
  <si>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</si>
  <si>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</si>
  <si>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</si>
  <si>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</si>
  <si>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</si>
  <si>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</si>
  <si>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</si>
  <si>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</si>
  <si>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</si>
  <si>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</si>
  <si>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</si>
  <si>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</si>
  <si>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</si>
  <si>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</si>
  <si>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</si>
  <si>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</si>
  <si>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</si>
  <si>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</si>
  <si>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</si>
  <si>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</si>
  <si>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</si>
  <si>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</si>
  <si>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</si>
  <si>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</si>
  <si>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</si>
  <si>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</si>
  <si>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</si>
  <si>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</si>
  <si>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</si>
  <si>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</si>
  <si>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</si>
  <si>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</si>
  <si>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</si>
  <si>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</si>
  <si>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</si>
  <si>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</si>
  <si>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</si>
  <si>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</si>
  <si>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</si>
  <si>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</si>
  <si>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</si>
  <si>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</si>
  <si>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</si>
  <si>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</si>
  <si>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</si>
  <si>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</si>
  <si>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</si>
  <si>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</si>
  <si>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</si>
  <si>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</si>
  <si>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</si>
  <si>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</si>
  <si>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</si>
  <si>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</si>
  <si>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</si>
  <si>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</si>
  <si>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</si>
  <si>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</si>
  <si>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</si>
  <si>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</si>
  <si>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</si>
  <si>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</si>
  <si>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</si>
  <si>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</si>
  <si>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</si>
  <si>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</si>
  <si>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</si>
  <si>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</si>
  <si>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</si>
  <si>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</si>
  <si>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</si>
  <si>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</si>
  <si>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</si>
  <si>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</si>
  <si>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</si>
  <si>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</si>
  <si>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</si>
  <si>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</si>
  <si>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</si>
  <si>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</si>
  <si>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</si>
  <si>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</si>
  <si>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</si>
  <si>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</si>
  <si>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</si>
  <si>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</si>
  <si>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</si>
  <si>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</si>
  <si>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</si>
  <si>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</si>
  <si>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</si>
  <si>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</si>
  <si>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</si>
  <si>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</si>
  <si>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</si>
  <si>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</si>
  <si>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</si>
  <si>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</si>
  <si>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</si>
  <si>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</si>
  <si>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</si>
  <si>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</si>
  <si>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</si>
  <si>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</si>
  <si>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</si>
  <si>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</si>
  <si>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</si>
  <si>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</si>
  <si>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</si>
  <si>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</si>
  <si>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</si>
  <si>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</si>
  <si>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</si>
  <si>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</si>
  <si>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</si>
  <si>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</si>
  <si>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</si>
  <si>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</si>
  <si>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</si>
  <si>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</si>
  <si>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</si>
  <si>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</si>
  <si>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</si>
  <si>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</si>
  <si>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</si>
  <si>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</si>
  <si>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</si>
  <si>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</si>
  <si>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</si>
  <si>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</si>
  <si>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</si>
  <si>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</si>
  <si>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</si>
  <si>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</si>
  <si>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</si>
  <si>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</si>
  <si>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</si>
  <si>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</si>
  <si>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</si>
  <si>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</si>
  <si>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</si>
  <si>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</si>
  <si>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</si>
  <si>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</si>
  <si>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</si>
  <si>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</si>
  <si>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</si>
  <si>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</si>
  <si>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</si>
  <si>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</si>
  <si>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</si>
  <si>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</si>
  <si>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</si>
  <si>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</si>
  <si>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</si>
  <si>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</si>
  <si>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</si>
  <si>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</si>
  <si>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</si>
  <si>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</si>
  <si>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</si>
  <si>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</si>
  <si>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</si>
  <si>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</si>
  <si>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</si>
  <si>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</si>
  <si>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</si>
  <si>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</si>
  <si>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</si>
  <si>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</si>
  <si>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</si>
  <si>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</si>
  <si>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</si>
  <si>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</si>
  <si>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</si>
  <si>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</si>
  <si>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</si>
  <si>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</si>
  <si>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</si>
  <si>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</si>
  <si>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</si>
  <si>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</si>
  <si>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</si>
  <si>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</si>
  <si>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</si>
  <si>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</si>
  <si>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</si>
  <si>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</si>
  <si>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</si>
  <si>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</si>
  <si>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</si>
  <si>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</si>
  <si>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</si>
  <si>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</si>
  <si>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</si>
  <si>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</si>
  <si>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</si>
  <si>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</si>
  <si>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</si>
  <si>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</si>
  <si>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</si>
  <si>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</si>
  <si>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</si>
  <si>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</si>
  <si>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</si>
  <si>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</si>
  <si>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</si>
  <si>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</si>
  <si>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</si>
  <si>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</si>
  <si>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</si>
  <si>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</si>
  <si>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</si>
  <si>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</si>
  <si>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</si>
  <si>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</si>
  <si>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</si>
  <si>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</si>
  <si>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</si>
  <si>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</si>
  <si>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</si>
  <si>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</si>
  <si>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</si>
  <si>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</si>
  <si>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</si>
  <si>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</si>
  <si>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</si>
  <si>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</si>
  <si>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</si>
  <si>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</si>
  <si>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</si>
  <si>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</si>
  <si>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</si>
  <si>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</si>
  <si>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</si>
  <si>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</si>
  <si>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</si>
  <si>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</si>
  <si>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</si>
  <si>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</si>
  <si>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</si>
  <si>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</si>
  <si>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</si>
  <si>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</si>
  <si>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</si>
  <si>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</si>
  <si>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</si>
  <si>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</si>
  <si>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</si>
  <si>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</si>
  <si>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</si>
  <si>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</si>
  <si>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</si>
  <si>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</si>
  <si>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</si>
  <si>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</si>
  <si>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</si>
  <si>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</si>
  <si>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</si>
  <si>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</si>
  <si>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</si>
  <si>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</si>
  <si>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</si>
  <si>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</si>
  <si>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</si>
  <si>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</si>
  <si>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</si>
  <si>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</si>
  <si>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</si>
  <si>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</si>
  <si>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</si>
  <si>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</si>
  <si>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</si>
  <si>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</si>
  <si>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</si>
  <si>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</si>
  <si>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</si>
  <si>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</si>
  <si>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</si>
  <si>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</si>
  <si>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</si>
  <si>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</si>
  <si>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</si>
  <si>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</si>
  <si>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</si>
  <si>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</si>
  <si>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</si>
  <si>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</si>
  <si>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</si>
  <si>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</si>
  <si>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</si>
  <si>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</si>
  <si>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</si>
  <si>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</si>
  <si>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</si>
  <si>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</si>
  <si>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</si>
  <si>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</si>
  <si>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</si>
  <si>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</si>
  <si>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</si>
  <si>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</si>
  <si>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</si>
  <si>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</si>
  <si>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</si>
  <si>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</si>
  <si>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</si>
  <si>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</si>
  <si>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</si>
  <si>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</si>
  <si>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</si>
  <si>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</si>
  <si>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</si>
  <si>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</si>
  <si>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</si>
  <si>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</si>
  <si>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</si>
  <si>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</si>
  <si>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</si>
  <si>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</si>
  <si>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</si>
  <si>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</si>
  <si>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</si>
  <si>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</si>
  <si>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</si>
  <si>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</si>
  <si>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</si>
  <si>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</si>
  <si>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</si>
  <si>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</si>
  <si>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</si>
  <si>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</si>
  <si>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</si>
  <si>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</si>
  <si>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</si>
  <si>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</si>
  <si>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</si>
  <si>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</si>
  <si>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</si>
  <si>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</si>
  <si>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</si>
  <si>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</si>
  <si>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</si>
  <si>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</si>
  <si>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</si>
  <si>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</si>
  <si>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</si>
  <si>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</si>
  <si>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</si>
  <si>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</si>
  <si>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</si>
  <si>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</si>
  <si>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</si>
  <si>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</si>
  <si>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</si>
  <si>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</si>
  <si>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</si>
  <si>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</si>
  <si>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</si>
  <si>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</si>
  <si>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</si>
  <si>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</si>
  <si>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</si>
  <si>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</si>
  <si>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</si>
  <si>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</si>
  <si>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</si>
  <si>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</si>
  <si>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</si>
  <si>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</si>
  <si>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</si>
  <si>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</si>
  <si>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</si>
  <si>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</si>
  <si>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</si>
  <si>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</si>
  <si>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</si>
  <si>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</si>
  <si>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</si>
  <si>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</si>
  <si>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</si>
  <si>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</si>
  <si>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</si>
  <si>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</si>
  <si>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</si>
  <si>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</si>
  <si>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</si>
  <si>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</si>
  <si>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</si>
  <si>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</si>
  <si>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</si>
  <si>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</si>
  <si>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</si>
  <si>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</si>
  <si>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</si>
  <si>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</si>
  <si>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</si>
  <si>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</si>
  <si>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</si>
  <si>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</si>
  <si>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</si>
  <si>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</si>
  <si>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</si>
  <si>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</si>
  <si>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</si>
  <si>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</si>
  <si>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</si>
  <si>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</si>
  <si>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</si>
  <si>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</si>
  <si>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</si>
  <si>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</si>
  <si>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</si>
  <si>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</si>
  <si>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</si>
  <si>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</si>
  <si>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</si>
  <si>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</si>
  <si>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</si>
  <si>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</si>
  <si>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</si>
  <si>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</si>
  <si>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</si>
  <si>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</si>
  <si>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</si>
  <si>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</si>
  <si>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</si>
  <si>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</si>
  <si>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</si>
  <si>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</si>
  <si>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</si>
  <si>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</si>
  <si>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</si>
  <si>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</si>
  <si>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</si>
  <si>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</si>
  <si>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</si>
  <si>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</si>
  <si>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</si>
  <si>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</si>
  <si>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</si>
  <si>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</si>
  <si>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</si>
  <si>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</si>
  <si>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</si>
  <si>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</si>
  <si>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</si>
  <si>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</si>
  <si>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</si>
  <si>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</si>
  <si>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</si>
  <si>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</si>
  <si>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</si>
  <si>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</si>
  <si>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</si>
  <si>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</si>
  <si>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</si>
  <si>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</si>
  <si>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</si>
  <si>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</si>
  <si>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</si>
  <si>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</si>
  <si>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</si>
  <si>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</si>
  <si>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</si>
  <si>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</si>
  <si>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</si>
  <si>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</si>
  <si>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</si>
  <si>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</si>
  <si>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</si>
  <si>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</si>
  <si>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</si>
  <si>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</si>
  <si>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</si>
  <si>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</si>
  <si>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</si>
  <si>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</si>
  <si>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</si>
  <si>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</si>
  <si>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</si>
  <si>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</si>
  <si>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</si>
  <si>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</si>
  <si>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</si>
  <si>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</si>
  <si>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</si>
  <si>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</si>
  <si>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</si>
  <si>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</si>
  <si>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</si>
  <si>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</si>
  <si>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</si>
  <si>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</si>
  <si>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</si>
  <si>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</si>
  <si>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</si>
  <si>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</si>
  <si>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</si>
  <si>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</si>
  <si>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</si>
  <si>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</si>
  <si>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</si>
  <si>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</si>
  <si>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</si>
  <si>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</si>
  <si>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</si>
  <si>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</si>
  <si>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</si>
  <si>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</si>
  <si>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</si>
  <si>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</si>
  <si>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</si>
  <si>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</si>
  <si>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</si>
  <si>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</si>
  <si>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</si>
  <si>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</si>
  <si>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</si>
  <si>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</si>
  <si>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</si>
  <si>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</si>
  <si>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</si>
  <si>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</si>
  <si>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</si>
  <si>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</si>
  <si>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</si>
  <si>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</si>
  <si>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</si>
  <si>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</si>
  <si>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</si>
  <si>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</si>
  <si>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</si>
  <si>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</si>
  <si>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</si>
  <si>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</si>
  <si>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</si>
  <si>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</si>
  <si>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</si>
  <si>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</si>
  <si>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</si>
  <si>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</si>
  <si>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</si>
  <si>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</si>
  <si>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</si>
  <si>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</si>
  <si>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</si>
  <si>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</si>
  <si>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</si>
  <si>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</si>
  <si>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</si>
  <si>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</si>
  <si>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</si>
  <si>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</si>
  <si>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</si>
  <si>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</si>
  <si>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</si>
  <si>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</si>
  <si>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</si>
  <si>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</si>
  <si>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</si>
  <si>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</si>
  <si>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</si>
  <si>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</si>
  <si>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</si>
  <si>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</si>
  <si>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</si>
  <si>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</si>
  <si>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</si>
  <si>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</si>
  <si>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</si>
  <si>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</si>
  <si>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</si>
  <si>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</si>
  <si>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</si>
  <si>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</si>
  <si>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</si>
  <si>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</si>
  <si>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</si>
  <si>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</si>
  <si>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</si>
  <si>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</si>
  <si>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</si>
  <si>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</si>
  <si>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</si>
  <si>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</si>
  <si>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</si>
  <si>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</si>
  <si>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</si>
  <si>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</si>
  <si>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</si>
  <si>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</si>
  <si>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</si>
  <si>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</si>
  <si>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</si>
  <si>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</si>
  <si>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</si>
  <si>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</si>
  <si>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</si>
  <si>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</si>
  <si>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</si>
  <si>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</si>
  <si>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</si>
  <si>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</si>
  <si>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</si>
  <si>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</si>
  <si>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</si>
  <si>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</si>
  <si>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</si>
  <si>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</si>
  <si>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</si>
  <si>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</si>
  <si>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</si>
  <si>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</si>
  <si>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</si>
  <si>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</si>
  <si>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</si>
  <si>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</si>
  <si>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</si>
  <si>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</si>
  <si>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</si>
  <si>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</si>
  <si>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</si>
  <si>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</si>
  <si>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</si>
  <si>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</si>
  <si>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</si>
  <si>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</si>
  <si>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</si>
  <si>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</si>
  <si>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</si>
  <si>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</si>
  <si>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</si>
  <si>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</si>
  <si>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</si>
  <si>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</si>
  <si>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</si>
  <si>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</si>
  <si>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</si>
  <si>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</si>
  <si>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</si>
  <si>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</si>
  <si>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</si>
  <si>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</si>
  <si>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</si>
  <si>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</si>
  <si>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</si>
  <si>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</si>
  <si>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</si>
  <si>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</si>
  <si>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</si>
  <si>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</si>
  <si>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</si>
  <si>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</si>
  <si>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</si>
  <si>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</si>
  <si>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</si>
  <si>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</si>
  <si>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</si>
  <si>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</si>
  <si>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</si>
  <si>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</si>
  <si>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</si>
  <si>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</si>
  <si>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</si>
  <si>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</si>
  <si>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</si>
  <si>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</si>
  <si>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</si>
  <si>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</si>
  <si>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</si>
  <si>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</si>
  <si>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</si>
  <si>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</si>
  <si>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</si>
  <si>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</si>
  <si>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</si>
  <si>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</si>
  <si>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</si>
  <si>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</si>
  <si>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</si>
  <si>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</si>
  <si>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</si>
  <si>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</si>
  <si>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</si>
  <si>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</si>
  <si>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</si>
  <si>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</si>
  <si>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</si>
  <si>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</si>
  <si>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</si>
  <si>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</si>
  <si>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</si>
  <si>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</si>
  <si>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</si>
  <si>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</si>
  <si>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</si>
  <si>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</si>
  <si>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</si>
  <si>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</si>
  <si>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</si>
  <si>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</si>
  <si>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</si>
  <si>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</si>
  <si>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</si>
  <si>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</si>
  <si>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</si>
  <si>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</si>
  <si>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</si>
  <si>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</si>
  <si>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</si>
  <si>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</si>
  <si>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</si>
  <si>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</si>
  <si>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</si>
  <si>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</si>
  <si>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</si>
  <si>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</si>
  <si>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</si>
  <si>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</si>
  <si>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</si>
  <si>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</si>
  <si>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</si>
  <si>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</si>
  <si>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</si>
  <si>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</si>
  <si>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</si>
  <si>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</si>
  <si>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</si>
  <si>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</si>
  <si>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</si>
  <si>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</si>
  <si>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</si>
  <si>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</si>
  <si>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</si>
  <si>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</si>
  <si>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</si>
  <si>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</si>
  <si>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</si>
  <si>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</si>
  <si>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</si>
  <si>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</si>
  <si>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</si>
  <si>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</si>
  <si>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</si>
  <si>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</si>
  <si>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</si>
  <si>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</si>
  <si>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</si>
  <si>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</si>
  <si>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</si>
  <si>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</si>
  <si>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</si>
  <si>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</si>
  <si>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</si>
  <si>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</si>
  <si>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</si>
  <si>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</si>
  <si>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</si>
  <si>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</si>
  <si>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</si>
  <si>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</si>
  <si>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</si>
  <si>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</si>
  <si>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</si>
  <si>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</si>
  <si>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</si>
  <si>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</si>
  <si>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</si>
  <si>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</si>
  <si>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</si>
  <si>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</si>
  <si>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</si>
  <si>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</si>
  <si>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</si>
  <si>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</si>
  <si>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</si>
  <si>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</si>
  <si>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</si>
  <si>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</si>
  <si>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</si>
  <si>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</si>
  <si>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</si>
  <si>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</si>
  <si>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</si>
  <si>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</si>
  <si>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</si>
  <si>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</si>
  <si>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</si>
  <si>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</si>
  <si>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</si>
  <si>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</si>
  <si>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</si>
  <si>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</si>
  <si>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</si>
  <si>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</si>
  <si>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</si>
  <si>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</si>
  <si>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</si>
  <si>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</si>
  <si>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</si>
  <si>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</si>
  <si>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</si>
  <si>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</si>
  <si>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</si>
  <si>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</si>
  <si>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</si>
  <si>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</si>
  <si>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</si>
  <si>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</si>
  <si>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</si>
  <si>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</si>
  <si>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</si>
  <si>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</si>
  <si>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</si>
  <si>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</si>
  <si>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</si>
  <si>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</si>
  <si>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</si>
  <si>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</si>
  <si>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</si>
  <si>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</si>
  <si>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</si>
  <si>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</si>
  <si>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</si>
  <si>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</si>
  <si>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</si>
  <si>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</si>
  <si>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</si>
  <si>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</si>
  <si>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</si>
  <si>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</si>
  <si>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</si>
  <si>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</si>
  <si>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</si>
  <si>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</si>
  <si>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</si>
  <si>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</si>
  <si>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</si>
  <si>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</si>
  <si>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</si>
  <si>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</si>
  <si>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</si>
  <si>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</si>
  <si>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</si>
  <si>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</si>
  <si>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</si>
  <si>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</si>
  <si>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</si>
  <si>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</si>
  <si>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</si>
  <si>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</si>
  <si>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</si>
  <si>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</si>
  <si>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</si>
  <si>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</si>
  <si>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</si>
  <si>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</si>
  <si>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</si>
  <si>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</si>
  <si>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</si>
  <si>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</si>
  <si>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</si>
  <si>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</si>
  <si>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</si>
  <si>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</si>
  <si>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</si>
  <si>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</si>
  <si>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</si>
  <si>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</si>
  <si>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</si>
  <si>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</si>
  <si>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</si>
  <si>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</si>
  <si>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</si>
  <si>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</si>
  <si>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</si>
  <si>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</si>
  <si>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</si>
  <si>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</si>
  <si>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</si>
  <si>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</si>
  <si>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</si>
  <si>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</si>
  <si>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</si>
  <si>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</si>
  <si>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</si>
  <si>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</si>
  <si>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</si>
  <si>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</si>
  <si>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</si>
  <si>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</si>
  <si>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</si>
  <si>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</si>
  <si>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</si>
  <si>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</si>
  <si>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</si>
  <si>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</si>
  <si>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</si>
  <si>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</si>
  <si>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</si>
  <si>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</si>
  <si>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</si>
  <si>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</si>
  <si>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</si>
  <si>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</si>
  <si>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</si>
  <si>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</si>
  <si>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</si>
  <si>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</si>
  <si>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</si>
  <si>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</si>
  <si>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</si>
  <si>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</si>
  <si>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</si>
  <si>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</si>
  <si>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</si>
  <si>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</si>
  <si>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</si>
  <si>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</si>
  <si>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</si>
  <si>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</si>
  <si>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</si>
  <si>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</si>
  <si>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</si>
  <si>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</si>
  <si>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</si>
  <si>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</si>
  <si>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</si>
  <si>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</si>
  <si>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</si>
  <si>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</si>
  <si>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</si>
  <si>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</si>
  <si>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</si>
  <si>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</si>
  <si>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</si>
  <si>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</si>
  <si>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</si>
  <si>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</si>
  <si>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</si>
  <si>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</si>
  <si>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</si>
  <si>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</si>
  <si>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</si>
  <si>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</si>
  <si>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</si>
  <si>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</si>
  <si>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</si>
  <si>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</si>
  <si>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</si>
  <si>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</si>
  <si>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</si>
  <si>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</si>
  <si>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</si>
  <si>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</si>
  <si>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</si>
  <si>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</si>
  <si>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</si>
  <si>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</si>
  <si>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</si>
  <si>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</si>
  <si>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</si>
  <si>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</si>
  <si>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</si>
  <si>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</si>
  <si>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</si>
  <si>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</si>
  <si>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</si>
  <si>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</si>
  <si>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</si>
  <si>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</si>
  <si>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</si>
  <si>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</si>
  <si>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</si>
  <si>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</si>
  <si>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</si>
  <si>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</si>
  <si>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</si>
  <si>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</si>
  <si>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</si>
  <si>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</si>
  <si>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</si>
  <si>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</si>
  <si>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</si>
  <si>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</si>
  <si>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</si>
  <si>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</si>
  <si>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</si>
  <si>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</si>
  <si>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</si>
  <si>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</si>
  <si>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</si>
  <si>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</si>
  <si>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</si>
  <si>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</si>
  <si>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</si>
  <si>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</si>
  <si>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</si>
  <si>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</si>
  <si>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</si>
  <si>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</si>
  <si>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</si>
  <si>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</si>
  <si>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</si>
  <si>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</si>
  <si>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</si>
  <si>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</si>
  <si>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</si>
  <si>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</si>
  <si>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</si>
  <si>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</si>
  <si>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</si>
  <si>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</si>
  <si>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</si>
  <si>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</si>
  <si>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</si>
  <si>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</si>
  <si>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</si>
  <si>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</si>
  <si>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</si>
  <si>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</si>
  <si>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</si>
  <si>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</si>
  <si>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</si>
  <si>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</si>
  <si>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</si>
  <si>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</si>
  <si>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</si>
  <si>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</si>
  <si>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</si>
  <si>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</si>
  <si>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</si>
  <si>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</si>
  <si>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</si>
  <si>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</si>
  <si>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</si>
  <si>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</si>
  <si>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</si>
  <si>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</si>
  <si>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</si>
  <si>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</si>
  <si>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</si>
  <si>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</si>
  <si>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</si>
  <si>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</si>
  <si>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</si>
  <si>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</si>
  <si>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</si>
  <si>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</si>
  <si>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</si>
  <si>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</si>
  <si>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</si>
  <si>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</si>
  <si>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</si>
  <si>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</si>
  <si>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</si>
  <si>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</si>
  <si>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</si>
  <si>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</si>
  <si>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</si>
  <si>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</si>
  <si>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</si>
  <si>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</si>
  <si>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</si>
  <si>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</si>
  <si>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</si>
  <si>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</si>
  <si>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</si>
  <si>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</si>
  <si>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</si>
  <si>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</si>
  <si>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</si>
  <si>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</si>
  <si>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</si>
  <si>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</si>
  <si>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</si>
  <si>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</si>
  <si>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</si>
  <si>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</si>
  <si>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</si>
  <si>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</si>
  <si>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</si>
  <si>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</si>
  <si>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</si>
  <si>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</si>
  <si>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</si>
  <si>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</si>
  <si>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</si>
  <si>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</si>
  <si>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</si>
  <si>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</si>
  <si>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</si>
  <si>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</si>
  <si>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</si>
  <si>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</si>
  <si>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</si>
  <si>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</si>
  <si>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</si>
  <si>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</si>
  <si>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</si>
  <si>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</si>
  <si>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</si>
  <si>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</si>
  <si>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</si>
  <si>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</si>
  <si>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</si>
  <si>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</si>
  <si>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</si>
  <si>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</si>
  <si>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</si>
  <si>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</si>
  <si>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</si>
  <si>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</si>
  <si>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</si>
  <si>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</si>
  <si>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</si>
  <si>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</si>
  <si>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</si>
  <si>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</si>
  <si>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</si>
  <si>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</si>
  <si>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</si>
  <si>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</si>
  <si>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</si>
  <si>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</si>
  <si>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</si>
  <si>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</si>
  <si>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</si>
  <si>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</si>
  <si>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</si>
  <si>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</si>
  <si>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</si>
  <si>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</si>
  <si>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</si>
  <si>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</si>
  <si>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</si>
  <si>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</si>
  <si>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</si>
  <si>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</si>
  <si>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</si>
  <si>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</si>
  <si>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</si>
  <si>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</si>
  <si>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</si>
  <si>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</si>
  <si>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</si>
  <si>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</si>
  <si>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</si>
  <si>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</si>
  <si>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</si>
  <si>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</si>
  <si>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</si>
  <si>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</si>
  <si>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</si>
  <si>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</si>
  <si>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</si>
  <si>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</si>
  <si>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</si>
  <si>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</si>
  <si>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</si>
  <si>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</si>
  <si>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</si>
  <si>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</si>
  <si>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</si>
  <si>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</si>
  <si>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</si>
  <si>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</si>
  <si>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</si>
  <si>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</si>
  <si>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</si>
  <si>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</si>
  <si>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</si>
  <si>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</si>
  <si>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</si>
  <si>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</si>
  <si>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</si>
  <si>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</si>
  <si>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</si>
  <si>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</si>
  <si>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</si>
  <si>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</si>
  <si>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</si>
  <si>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</si>
  <si>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</si>
  <si>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</si>
  <si>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</si>
  <si>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</si>
  <si>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</si>
  <si>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</si>
  <si>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</si>
  <si>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</si>
  <si>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</si>
  <si>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</si>
  <si>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</si>
  <si>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</si>
  <si>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</si>
  <si>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</si>
  <si>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</si>
  <si>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</si>
  <si>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</si>
  <si>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</si>
  <si>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</si>
  <si>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</si>
  <si>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</si>
  <si>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</si>
  <si>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</si>
  <si>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</si>
  <si>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</si>
  <si>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</si>
  <si>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</si>
  <si>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</si>
  <si>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</si>
  <si>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</si>
  <si>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</si>
  <si>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</si>
  <si>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</si>
  <si>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</si>
  <si>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</si>
  <si>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</si>
  <si>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</si>
  <si>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</si>
  <si>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</si>
  <si>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</si>
  <si>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</si>
  <si>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</si>
  <si>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</si>
  <si>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</si>
  <si>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</si>
  <si>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</si>
  <si>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</si>
  <si>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</si>
  <si>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</si>
  <si>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</si>
  <si>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</si>
  <si>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</si>
  <si>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</si>
  <si>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</si>
  <si>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</si>
  <si>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</si>
  <si>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</si>
  <si>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</si>
  <si>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</si>
  <si>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</si>
  <si>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</si>
  <si>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</si>
  <si>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</si>
  <si>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</si>
  <si>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</si>
  <si>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</si>
  <si>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</si>
  <si>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</si>
  <si>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</si>
  <si>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</si>
  <si>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</si>
  <si>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</si>
  <si>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</si>
  <si>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</si>
  <si>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</si>
  <si>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</si>
  <si>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</si>
  <si>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</si>
  <si>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</si>
  <si>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</si>
  <si>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</si>
  <si>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</si>
  <si>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</si>
  <si>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</si>
  <si>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</si>
  <si>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</si>
  <si>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</si>
  <si>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</si>
  <si>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</si>
  <si>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</si>
  <si>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</si>
  <si>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</si>
  <si>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</si>
  <si>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</si>
  <si>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</si>
  <si>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</si>
  <si>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</si>
  <si>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</si>
  <si>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</si>
  <si>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</si>
  <si>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</si>
  <si>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</si>
  <si>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</si>
  <si>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</si>
  <si>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</si>
  <si>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</si>
  <si>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</si>
  <si>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</si>
  <si>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</si>
  <si>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</si>
  <si>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</si>
  <si>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</si>
  <si>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</si>
  <si>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</si>
  <si>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</si>
  <si>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</si>
  <si>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</si>
  <si>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</si>
  <si>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</si>
  <si>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</si>
  <si>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</si>
  <si>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</si>
  <si>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</si>
  <si>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</si>
  <si>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</si>
  <si>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</si>
  <si>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</si>
  <si>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</si>
  <si>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</si>
  <si>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</si>
  <si>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</si>
  <si>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</si>
  <si>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</si>
  <si>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</si>
  <si>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</si>
  <si>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</si>
  <si>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</si>
  <si>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</si>
  <si>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</si>
  <si>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</si>
  <si>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</si>
  <si>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</si>
  <si>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</si>
  <si>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</si>
  <si>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</si>
  <si>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</si>
  <si>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</si>
  <si>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</si>
  <si>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</si>
  <si>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</si>
  <si>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</si>
  <si>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</si>
  <si>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</si>
  <si>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</si>
  <si>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</si>
  <si>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</si>
  <si>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</si>
  <si>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</si>
  <si>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</si>
  <si>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</si>
  <si>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</si>
  <si>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</si>
  <si>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</si>
  <si>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</si>
  <si>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</si>
  <si>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</si>
  <si>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</si>
  <si>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</si>
  <si>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</si>
  <si>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</si>
  <si>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</si>
  <si>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</si>
  <si>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</si>
  <si>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</si>
  <si>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</si>
  <si>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</si>
  <si>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</si>
  <si>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</si>
  <si>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</si>
  <si>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</si>
  <si>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</si>
  <si>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</si>
  <si>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</si>
  <si>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</si>
  <si>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</si>
  <si>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</si>
  <si>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</si>
  <si>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</si>
  <si>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</si>
  <si>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</si>
  <si>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</si>
  <si>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</si>
  <si>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</si>
  <si>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</si>
  <si>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</si>
  <si>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</si>
  <si>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</si>
  <si>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</si>
  <si>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</si>
  <si>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</si>
  <si>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</si>
  <si>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</si>
  <si>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</si>
  <si>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</si>
  <si>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</si>
  <si>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</si>
  <si>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</si>
  <si>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</si>
  <si>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</si>
  <si>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</si>
  <si>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</si>
  <si>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</si>
  <si>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</si>
  <si>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</si>
  <si>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</si>
  <si>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</si>
  <si>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</si>
  <si>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</si>
  <si>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</si>
  <si>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</si>
  <si>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</si>
  <si>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</si>
  <si>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</si>
  <si>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</si>
  <si>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</si>
  <si>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</si>
  <si>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</si>
  <si>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</si>
  <si>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</si>
  <si>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</si>
  <si>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</si>
  <si>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</si>
  <si>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</si>
  <si>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</si>
  <si>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</si>
  <si>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</si>
  <si>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</si>
  <si>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</si>
  <si>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</si>
  <si>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</si>
  <si>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</si>
  <si>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</si>
  <si>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</si>
  <si>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</si>
  <si>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</si>
  <si>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</si>
  <si>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</si>
  <si>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</si>
  <si>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</si>
  <si>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</si>
  <si>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</si>
  <si>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</si>
  <si>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</si>
  <si>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</si>
  <si>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</si>
  <si>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</si>
  <si>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</si>
  <si>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</si>
  <si>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</si>
  <si>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</si>
  <si>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</si>
  <si>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</si>
  <si>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</si>
  <si>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</si>
  <si>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</si>
  <si>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</si>
  <si>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</si>
  <si>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</si>
  <si>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</si>
  <si>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</si>
  <si>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</si>
  <si>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</si>
  <si>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</si>
  <si>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</si>
  <si>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</si>
  <si>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</si>
  <si>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</si>
  <si>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</si>
  <si>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</si>
  <si>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</si>
  <si>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</si>
  <si>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</si>
  <si>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</si>
  <si>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</si>
  <si>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</si>
  <si>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</si>
  <si>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</si>
  <si>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</si>
  <si>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</si>
  <si>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</si>
  <si>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</si>
  <si>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</si>
  <si>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</si>
  <si>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</si>
  <si>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</si>
  <si>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</si>
  <si>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</si>
  <si>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</si>
  <si>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</si>
  <si>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</si>
  <si>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</si>
  <si>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</si>
  <si>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</si>
  <si>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</si>
  <si>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</si>
  <si>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</si>
  <si>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</si>
  <si>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</si>
  <si>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</si>
  <si>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</si>
  <si>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</si>
  <si>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</si>
  <si>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</si>
  <si>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</si>
  <si>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</si>
  <si>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</si>
  <si>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</si>
  <si>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</si>
  <si>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</si>
  <si>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</si>
  <si>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</si>
  <si>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</si>
  <si>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</si>
  <si>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</si>
  <si>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</si>
  <si>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</si>
  <si>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</si>
  <si>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</si>
  <si>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</si>
  <si>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</si>
  <si>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</si>
  <si>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</si>
  <si>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</si>
  <si>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</si>
  <si>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</si>
  <si>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</si>
  <si>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</si>
  <si>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</si>
  <si>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</si>
  <si>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</si>
  <si>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</si>
  <si>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</si>
  <si>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</si>
  <si>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</si>
  <si>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</si>
  <si>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</si>
  <si>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</si>
  <si>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</si>
  <si>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</si>
  <si>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</si>
  <si>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</si>
  <si>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</si>
  <si>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</si>
  <si>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</si>
  <si>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</si>
  <si>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</si>
  <si>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</si>
  <si>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</si>
  <si>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</si>
  <si>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</si>
  <si>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</si>
  <si>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</si>
  <si>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</si>
  <si>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</si>
  <si>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</si>
  <si>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</si>
  <si>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</si>
  <si>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</si>
  <si>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</si>
  <si>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</si>
  <si>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</si>
  <si>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</si>
  <si>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</si>
  <si>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</si>
  <si>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</si>
  <si>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</si>
  <si>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</si>
  <si>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</si>
  <si>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</si>
  <si>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</si>
  <si>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</si>
  <si>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</si>
  <si>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</si>
  <si>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</si>
  <si>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</si>
  <si>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</si>
  <si>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</si>
  <si>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</si>
  <si>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</si>
  <si>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</si>
  <si>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</si>
  <si>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</si>
  <si>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</si>
  <si>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</si>
  <si>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</si>
  <si>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</si>
  <si>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</si>
  <si>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</si>
  <si>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</si>
  <si>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</si>
  <si>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</si>
  <si>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</si>
  <si>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</si>
  <si>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</si>
  <si>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</si>
  <si>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</si>
  <si>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</si>
  <si>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</si>
  <si>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</si>
  <si>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</si>
  <si>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</si>
  <si>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</si>
  <si>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</si>
  <si>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</si>
  <si>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</si>
  <si>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</si>
  <si>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</si>
  <si>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</si>
  <si>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</si>
  <si>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</si>
  <si>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</si>
  <si>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</si>
  <si>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</si>
  <si>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</si>
  <si>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</si>
  <si>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</si>
  <si>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</si>
  <si>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</si>
  <si>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</si>
  <si>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</si>
  <si>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</si>
  <si>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</si>
  <si>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</si>
  <si>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</si>
  <si>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</si>
  <si>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</si>
  <si>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</si>
  <si>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</si>
  <si>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</si>
  <si>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</si>
  <si>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</si>
  <si>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</si>
  <si>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</si>
  <si>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</si>
  <si>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</si>
  <si>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</si>
  <si>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</si>
  <si>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</si>
  <si>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</si>
  <si>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</si>
  <si>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</si>
  <si>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</si>
  <si>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</si>
  <si>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</si>
  <si>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</si>
  <si>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</si>
  <si>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</si>
  <si>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</si>
  <si>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</si>
  <si>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</si>
  <si>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</si>
  <si>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</si>
  <si>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</si>
  <si>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</si>
  <si>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</si>
  <si>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</si>
  <si>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</si>
  <si>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</si>
  <si>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</si>
  <si>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</si>
  <si>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</si>
  <si>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</si>
  <si>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</si>
  <si>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</si>
  <si>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</si>
  <si>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</si>
  <si>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</si>
  <si>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</si>
  <si>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</si>
  <si>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</si>
  <si>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</si>
  <si>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</si>
  <si>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</si>
  <si>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</si>
  <si>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</si>
  <si>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</si>
  <si>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</si>
  <si>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</si>
  <si>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</si>
  <si>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</si>
  <si>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</si>
  <si>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</si>
  <si>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</si>
  <si>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</si>
  <si>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</si>
  <si>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</si>
  <si>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</si>
  <si>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</si>
  <si>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</si>
  <si>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</si>
  <si>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</si>
  <si>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</si>
  <si>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</si>
  <si>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</si>
  <si>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</si>
  <si>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</si>
  <si>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</si>
  <si>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</si>
  <si>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</si>
  <si>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</si>
  <si>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</si>
  <si>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</si>
  <si>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</si>
  <si>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</si>
  <si>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</si>
  <si>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</si>
  <si>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</si>
  <si>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</si>
  <si>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</si>
  <si>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</si>
  <si>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</si>
  <si>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</si>
  <si>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</si>
  <si>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</si>
  <si>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</si>
  <si>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</si>
  <si>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</si>
  <si>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</si>
  <si>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</si>
  <si>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</si>
  <si>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</si>
  <si>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</si>
  <si>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</si>
  <si>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</si>
  <si>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</si>
  <si>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</si>
  <si>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</si>
  <si>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</si>
  <si>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</si>
  <si>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</si>
  <si>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</si>
  <si>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</si>
  <si>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</si>
  <si>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</si>
  <si>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</si>
  <si>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</si>
  <si>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</si>
  <si>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</si>
  <si>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</si>
  <si>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</si>
  <si>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</si>
  <si>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</si>
  <si>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</si>
  <si>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</si>
  <si>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</si>
  <si>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</si>
  <si>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</si>
  <si>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</si>
  <si>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</si>
  <si>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</si>
  <si>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</si>
  <si>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</si>
  <si>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</si>
  <si>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</si>
  <si>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</si>
  <si>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</si>
  <si>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</si>
  <si>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</si>
  <si>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</si>
  <si>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</si>
  <si>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</si>
  <si>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</si>
  <si>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</si>
  <si>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</si>
  <si>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</si>
  <si>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</si>
  <si>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</si>
  <si>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</si>
  <si>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</si>
  <si>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</si>
  <si>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</si>
  <si>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</si>
  <si>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</si>
  <si>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</si>
  <si>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</si>
  <si>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</si>
  <si>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</si>
  <si>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</si>
  <si>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</si>
  <si>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</si>
  <si>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</si>
  <si>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</si>
  <si>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</si>
  <si>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</si>
  <si>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</si>
  <si>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</si>
  <si>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</si>
  <si>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</si>
  <si>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</si>
  <si>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</si>
  <si>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</si>
  <si>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</si>
  <si>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</si>
  <si>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</si>
  <si>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</si>
  <si>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</si>
  <si>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</si>
  <si>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</si>
  <si>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</si>
  <si>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</si>
  <si>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</si>
  <si>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</si>
  <si>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</si>
  <si>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</si>
  <si>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</si>
  <si>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</si>
  <si>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</si>
  <si>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</si>
  <si>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</si>
  <si>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</si>
  <si>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</si>
  <si>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</si>
  <si>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</si>
  <si>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</si>
  <si>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</si>
  <si>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</si>
  <si>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</si>
  <si>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</si>
  <si>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</si>
  <si>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</si>
  <si>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</si>
  <si>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</si>
  <si>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</si>
  <si>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</si>
  <si>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</si>
  <si>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</si>
  <si>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</si>
  <si>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</si>
  <si>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</si>
  <si>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</si>
  <si>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</si>
  <si>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</si>
  <si>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</si>
  <si>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</si>
  <si>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</si>
  <si>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</si>
  <si>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</si>
  <si>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</si>
  <si>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</si>
  <si>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</si>
  <si>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</si>
  <si>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</si>
  <si>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</si>
  <si>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</si>
  <si>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</si>
  <si>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</si>
  <si>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</si>
  <si>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</si>
  <si>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</si>
  <si>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</si>
  <si>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</si>
  <si>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</si>
  <si>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</si>
  <si>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</si>
  <si>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</si>
  <si>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</si>
  <si>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</si>
  <si>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</si>
  <si>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</si>
  <si>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</si>
  <si>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</si>
  <si>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</si>
  <si>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</si>
  <si>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</si>
  <si>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</si>
  <si>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</si>
  <si>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</si>
  <si>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</si>
  <si>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</si>
  <si>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</si>
  <si>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</si>
  <si>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</si>
  <si>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</si>
  <si>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</si>
  <si>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</si>
  <si>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</si>
  <si>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</si>
  <si>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</si>
  <si>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</si>
  <si>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</si>
  <si>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</si>
  <si>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</si>
  <si>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</si>
  <si>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</si>
  <si>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</si>
  <si>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</si>
  <si>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</si>
  <si>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</si>
  <si>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</si>
  <si>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</si>
  <si>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</si>
  <si>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</si>
  <si>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</si>
  <si>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</si>
  <si>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</si>
  <si>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</si>
  <si>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</si>
  <si>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</si>
  <si>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</si>
  <si>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</si>
  <si>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</si>
  <si>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</si>
  <si>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</si>
  <si>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</si>
  <si>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</si>
  <si>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</si>
  <si>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</si>
  <si>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</si>
  <si>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</si>
  <si>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</si>
  <si>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</si>
  <si>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</si>
  <si>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</si>
  <si>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</si>
  <si>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</si>
  <si>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</si>
  <si>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</si>
  <si>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</si>
  <si>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</si>
  <si>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</si>
  <si>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</si>
  <si>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</si>
  <si>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</si>
  <si>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</si>
  <si>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</si>
  <si>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</si>
  <si>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</si>
  <si>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</si>
  <si>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</si>
  <si>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</si>
  <si>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</si>
  <si>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</si>
  <si>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</si>
  <si>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</si>
  <si>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</si>
  <si>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</si>
  <si>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</si>
  <si>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</si>
  <si>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</si>
  <si>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</si>
  <si>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</si>
  <si>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</si>
  <si>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</si>
  <si>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</si>
  <si>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</si>
  <si>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</si>
  <si>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</si>
  <si>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</si>
  <si>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</si>
  <si>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</si>
  <si>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</si>
  <si>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</si>
  <si>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</si>
  <si>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</si>
  <si>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</si>
  <si>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</si>
  <si>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</si>
  <si>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</si>
  <si>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</si>
  <si>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</si>
  <si>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</si>
  <si>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</si>
  <si>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</si>
  <si>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</si>
  <si>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</si>
  <si>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</si>
  <si>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</si>
  <si>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</si>
  <si>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</si>
  <si>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</si>
  <si>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</si>
  <si>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</si>
  <si>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</si>
  <si>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</si>
  <si>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</si>
  <si>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</si>
  <si>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</si>
  <si>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</si>
  <si>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</si>
  <si>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</si>
  <si>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</si>
  <si>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</si>
  <si>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</si>
  <si>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</si>
  <si>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</si>
  <si>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</si>
  <si>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</si>
  <si>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</si>
  <si>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</si>
  <si>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</si>
  <si>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</si>
  <si>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</si>
  <si>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</si>
  <si>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</si>
  <si>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</si>
  <si>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</si>
  <si>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</si>
  <si>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</si>
  <si>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</si>
  <si>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</si>
  <si>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</si>
  <si>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</si>
  <si>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</si>
  <si>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</si>
  <si>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</si>
  <si>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</si>
  <si>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</si>
  <si>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</si>
  <si>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</si>
  <si>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</si>
  <si>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</si>
  <si>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</si>
  <si>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</si>
  <si>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</si>
  <si>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</si>
  <si>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</si>
  <si>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</si>
  <si>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</si>
  <si>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</si>
  <si>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</si>
  <si>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</si>
  <si>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</si>
  <si>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</si>
  <si>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</si>
  <si>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</si>
  <si>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</si>
  <si>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</si>
  <si>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</si>
  <si>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</si>
  <si>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</si>
  <si>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</si>
  <si>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</si>
  <si>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</si>
  <si>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</si>
  <si>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</si>
  <si>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</si>
  <si>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</si>
  <si>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</si>
  <si>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</si>
  <si>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</si>
  <si>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</si>
  <si>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</si>
  <si>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</si>
  <si>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</si>
  <si>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</si>
  <si>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</si>
  <si>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</si>
  <si>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</si>
  <si>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</si>
  <si>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</si>
  <si>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</si>
  <si>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</si>
  <si>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</si>
  <si>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</si>
  <si>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</si>
  <si>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</si>
  <si>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</si>
  <si>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</si>
  <si>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</si>
  <si>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</si>
  <si>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</si>
  <si>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</si>
  <si>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</si>
  <si>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</si>
  <si>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</si>
  <si>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</si>
  <si>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</si>
  <si>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</si>
  <si>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</si>
  <si>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</si>
  <si>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</si>
  <si>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</si>
  <si>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</si>
  <si>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</si>
  <si>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</si>
  <si>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</si>
  <si>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</si>
  <si>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</si>
  <si>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</si>
  <si>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</si>
  <si>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</si>
  <si>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</si>
  <si>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</si>
  <si>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</si>
  <si>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</si>
  <si>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</si>
  <si>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</si>
  <si>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</si>
  <si>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</si>
  <si>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</si>
  <si>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</si>
  <si>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</si>
  <si>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</si>
  <si>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</si>
  <si>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</si>
  <si>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</si>
  <si>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</si>
  <si>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</si>
  <si>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</si>
  <si>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</si>
  <si>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</si>
  <si>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</si>
  <si>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</si>
  <si>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</si>
  <si>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</si>
  <si>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</si>
  <si>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</si>
  <si>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</si>
  <si>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</si>
  <si>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</si>
  <si>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</si>
  <si>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</si>
  <si>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</si>
  <si>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</si>
  <si>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</si>
  <si>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</si>
  <si>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</si>
  <si>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</si>
  <si>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</si>
  <si>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</si>
  <si>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</si>
  <si>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</si>
  <si>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</si>
  <si>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</si>
  <si>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</si>
  <si>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</si>
  <si>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</si>
  <si>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</si>
  <si>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</si>
  <si>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</si>
  <si>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</si>
  <si>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</si>
  <si>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</si>
  <si>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</si>
  <si>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</si>
  <si>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</si>
  <si>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</si>
  <si>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</si>
  <si>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</si>
  <si>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</si>
  <si>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</si>
  <si>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</si>
  <si>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</si>
  <si>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</si>
  <si>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</si>
  <si>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</si>
  <si>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</si>
  <si>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</si>
  <si>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</si>
  <si>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</si>
  <si>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</si>
  <si>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</si>
  <si>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</si>
  <si>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</si>
  <si>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</si>
  <si>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</si>
  <si>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</si>
  <si>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</si>
  <si>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</si>
  <si>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</si>
  <si>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</si>
  <si>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</si>
  <si>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</si>
  <si>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</si>
  <si>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</si>
  <si>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</si>
  <si>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</si>
  <si>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</si>
  <si>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</si>
  <si>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</si>
  <si>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</si>
  <si>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</si>
  <si>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</si>
  <si>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</si>
  <si>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</si>
  <si>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</si>
  <si>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</si>
  <si>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</si>
  <si>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</si>
  <si>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</si>
  <si>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</si>
  <si>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</si>
  <si>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</si>
  <si>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</si>
  <si>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</si>
  <si>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</si>
  <si>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</si>
  <si>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</si>
  <si>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</si>
  <si>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</si>
  <si>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</si>
  <si>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</si>
  <si>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</si>
  <si>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</si>
  <si>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</si>
  <si>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</si>
  <si>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</si>
  <si>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</si>
  <si>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</si>
  <si>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</si>
  <si>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</si>
  <si>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</si>
  <si>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</si>
  <si>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</si>
  <si>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</si>
  <si>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</si>
  <si>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</si>
  <si>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</si>
  <si>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</si>
  <si>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</si>
  <si>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</si>
  <si>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</si>
  <si>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</si>
  <si>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</si>
  <si>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</si>
  <si>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</si>
  <si>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</si>
  <si>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</si>
  <si>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</si>
  <si>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</si>
  <si>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</si>
  <si>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</si>
  <si>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</si>
  <si>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</si>
  <si>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</si>
  <si>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</si>
  <si>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</si>
  <si>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</si>
  <si>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</si>
  <si>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</si>
  <si>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</si>
  <si>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</si>
  <si>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</si>
  <si>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</si>
  <si>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</si>
  <si>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</si>
  <si>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</si>
  <si>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</si>
  <si>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</si>
  <si>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</si>
  <si>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</si>
  <si>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</si>
  <si>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</si>
  <si>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</si>
  <si>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</si>
  <si>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</si>
  <si>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</si>
  <si>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</si>
  <si>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</si>
  <si>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</si>
  <si>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</si>
  <si>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</si>
  <si>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</si>
  <si>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</si>
  <si>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</si>
  <si>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</si>
  <si>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</si>
  <si>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</si>
  <si>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</si>
  <si>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</si>
  <si>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</si>
  <si>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</si>
  <si>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</si>
  <si>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</si>
  <si>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</si>
  <si>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</si>
  <si>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</si>
  <si>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</si>
  <si>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</si>
  <si>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</si>
  <si>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</si>
  <si>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</si>
  <si>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</si>
  <si>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</si>
  <si>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</si>
  <si>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</si>
  <si>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</si>
  <si>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</si>
  <si>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</si>
  <si>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</si>
  <si>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</si>
  <si>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</si>
  <si>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</si>
  <si>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</si>
  <si>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</si>
  <si>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</si>
  <si>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</si>
  <si>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</si>
  <si>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</si>
  <si>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</si>
  <si>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</si>
  <si>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</si>
  <si>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</si>
  <si>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</si>
  <si>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</si>
  <si>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</si>
  <si>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</si>
  <si>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</si>
  <si>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</si>
  <si>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</si>
  <si>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</si>
  <si>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</si>
  <si>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</si>
  <si>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</si>
  <si>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</si>
  <si>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</si>
  <si>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</si>
  <si>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</si>
  <si>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</si>
  <si>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</si>
  <si>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</si>
  <si>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</si>
  <si>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</si>
  <si>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</si>
  <si>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</si>
  <si>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</si>
  <si>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</si>
  <si>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</si>
  <si>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</si>
  <si>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</si>
  <si>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</si>
  <si>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</si>
  <si>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</si>
  <si>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</si>
  <si>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</si>
  <si>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</si>
  <si>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</si>
  <si>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</si>
  <si>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</si>
  <si>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</si>
  <si>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</si>
  <si>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</si>
  <si>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</si>
  <si>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</si>
  <si>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</si>
  <si>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</si>
  <si>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</si>
  <si>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</si>
  <si>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</si>
  <si>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</si>
  <si>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</si>
  <si>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</si>
  <si>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</si>
  <si>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</si>
  <si>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</si>
  <si>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</si>
  <si>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</si>
  <si>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</si>
  <si>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</si>
  <si>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</si>
  <si>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</si>
  <si>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</si>
  <si>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</si>
  <si>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</si>
  <si>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</si>
  <si>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</si>
  <si>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</si>
  <si>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</si>
  <si>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</si>
  <si>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</si>
  <si>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</si>
  <si>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</si>
  <si>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</si>
  <si>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</si>
  <si>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</si>
  <si>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</si>
  <si>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</si>
  <si>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</si>
  <si>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</si>
  <si>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</si>
  <si>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</si>
  <si>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</si>
  <si>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</si>
  <si>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</si>
  <si>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</si>
  <si>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</si>
  <si>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</si>
  <si>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</si>
  <si>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</si>
  <si>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</si>
  <si>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</si>
  <si>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</si>
  <si>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</si>
  <si>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</si>
  <si>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</si>
  <si>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</si>
  <si>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</si>
  <si>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</si>
  <si>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</si>
  <si>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</si>
  <si>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</si>
  <si>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</si>
  <si>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</si>
  <si>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</si>
  <si>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</si>
  <si>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</si>
  <si>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</si>
  <si>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</si>
  <si>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</si>
  <si>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</si>
  <si>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</si>
  <si>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</si>
  <si>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</si>
  <si>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</si>
  <si>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</si>
  <si>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</si>
  <si>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</si>
  <si>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</si>
  <si>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</si>
  <si>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</si>
  <si>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</si>
  <si>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</si>
  <si>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</si>
  <si>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</si>
  <si>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</si>
  <si>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</si>
  <si>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</si>
  <si>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</si>
  <si>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</si>
  <si>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</si>
  <si>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</si>
  <si>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</si>
  <si>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</si>
  <si>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</si>
  <si>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</si>
  <si>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</si>
  <si>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</si>
  <si>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</si>
  <si>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</si>
  <si>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</si>
  <si>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</si>
  <si>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</si>
  <si>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</si>
  <si>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</si>
  <si>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</si>
  <si>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</si>
  <si>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</si>
  <si>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</si>
  <si>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</si>
  <si>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</si>
  <si>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</si>
  <si>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</si>
  <si>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</si>
  <si>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</si>
  <si>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</si>
  <si>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</si>
  <si>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</si>
  <si>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</si>
  <si>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</si>
  <si>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</si>
  <si>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</si>
  <si>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</si>
  <si>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</si>
  <si>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</si>
  <si>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</si>
  <si>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</si>
  <si>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</si>
  <si>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</si>
  <si>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</si>
  <si>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</si>
  <si>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</si>
  <si>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</si>
  <si>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</si>
  <si>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</si>
  <si>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</si>
  <si>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</si>
  <si>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</si>
  <si>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</si>
  <si>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</si>
  <si>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</si>
  <si>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</si>
  <si>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</si>
  <si>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</si>
  <si>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</si>
  <si>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</si>
  <si>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</si>
  <si>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</si>
  <si>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</si>
  <si>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</si>
  <si>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</si>
  <si>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</si>
  <si>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</si>
  <si>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</si>
  <si>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</si>
  <si>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</si>
  <si>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</si>
  <si>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</si>
  <si>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</si>
  <si>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</si>
  <si>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</si>
  <si>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</si>
  <si>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</si>
  <si>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</si>
  <si>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</si>
  <si>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</si>
  <si>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</si>
  <si>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</si>
  <si>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</si>
  <si>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</si>
  <si>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</si>
  <si>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</si>
  <si>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</si>
  <si>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</si>
  <si>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</si>
  <si>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</si>
  <si>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</si>
  <si>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</si>
  <si>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</si>
  <si>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</si>
  <si>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</si>
  <si>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</si>
  <si>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</si>
  <si>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</si>
  <si>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</si>
  <si>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</si>
  <si>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</si>
  <si>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</si>
  <si>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</si>
  <si>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</si>
  <si>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</si>
  <si>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</si>
  <si>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</si>
  <si>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</si>
  <si>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</si>
  <si>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</si>
  <si>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</si>
  <si>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</si>
  <si>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</si>
  <si>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</si>
  <si>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</si>
  <si>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</si>
  <si>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</si>
  <si>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</si>
  <si>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</si>
  <si>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</si>
  <si>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</si>
  <si>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</si>
  <si>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</si>
  <si>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</si>
  <si>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</si>
  <si>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</si>
  <si>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</si>
  <si>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</si>
  <si>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</si>
  <si>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</si>
  <si>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</si>
  <si>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</si>
  <si>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</si>
  <si>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</si>
  <si>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</si>
  <si>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</si>
  <si>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</si>
  <si>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</si>
  <si>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</si>
  <si>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</si>
  <si>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</si>
  <si>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</si>
  <si>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</si>
  <si>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</si>
  <si>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</si>
  <si>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</si>
  <si>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</si>
  <si>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</si>
  <si>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</si>
  <si>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</si>
  <si>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</si>
  <si>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</si>
  <si>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</si>
  <si>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</si>
  <si>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</si>
  <si>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</si>
  <si>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</si>
  <si>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</si>
  <si>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</si>
  <si>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</si>
  <si>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</si>
  <si>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</si>
  <si>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</si>
  <si>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</si>
  <si>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</si>
  <si>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</si>
  <si>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</si>
  <si>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</si>
  <si>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</si>
  <si>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</si>
  <si>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</si>
  <si>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</si>
  <si>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</si>
  <si>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</si>
  <si>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</si>
  <si>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</si>
  <si>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</si>
  <si>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</si>
  <si>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</si>
  <si>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</si>
  <si>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</si>
  <si>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</si>
  <si>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</si>
  <si>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</si>
  <si>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</si>
  <si>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</si>
  <si>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</si>
  <si>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</si>
  <si>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</si>
  <si>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</si>
  <si>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</si>
  <si>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</si>
  <si>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</si>
  <si>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</si>
  <si>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</si>
  <si>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</si>
  <si>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</si>
  <si>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</si>
  <si>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</si>
  <si>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</si>
  <si>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</si>
  <si>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</si>
  <si>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</si>
  <si>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</si>
  <si>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</si>
  <si>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</si>
  <si>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</si>
  <si>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</si>
  <si>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</si>
  <si>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</si>
  <si>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</si>
  <si>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</si>
  <si>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</si>
  <si>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</si>
  <si>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</si>
  <si>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</si>
  <si>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</si>
  <si>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</si>
  <si>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</si>
  <si>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</si>
  <si>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</si>
  <si>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</si>
  <si>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</si>
  <si>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</si>
  <si>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</si>
  <si>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</si>
  <si>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</si>
  <si>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</si>
  <si>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</si>
  <si>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</si>
  <si>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</si>
  <si>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</si>
  <si>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</si>
  <si>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</si>
  <si>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</si>
  <si>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</si>
  <si>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</si>
  <si>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</si>
  <si>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</si>
  <si>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</si>
  <si>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</si>
  <si>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</si>
  <si>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</si>
  <si>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</si>
  <si>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</si>
  <si>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</si>
  <si>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</si>
  <si>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</si>
  <si>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</si>
  <si>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</si>
  <si>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</si>
  <si>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</si>
  <si>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</si>
  <si>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</si>
  <si>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</si>
  <si>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</si>
  <si>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</si>
  <si>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</si>
  <si>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</si>
  <si>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</si>
  <si>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</si>
  <si>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</si>
  <si>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</si>
  <si>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</si>
  <si>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</si>
  <si>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</si>
  <si>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</si>
  <si>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</si>
  <si>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</si>
  <si>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</si>
  <si>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</si>
  <si>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</si>
  <si>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</si>
  <si>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</si>
  <si>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</si>
  <si>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</si>
  <si>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</si>
  <si>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</si>
  <si>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</si>
  <si>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</si>
  <si>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</si>
  <si>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</si>
  <si>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</si>
  <si>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</si>
  <si>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</si>
  <si>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</si>
  <si>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</si>
  <si>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</si>
  <si>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</si>
  <si>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</si>
  <si>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</si>
  <si>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</si>
  <si>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</si>
  <si>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</si>
  <si>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</si>
  <si>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</si>
  <si>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</si>
  <si>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</si>
  <si>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</si>
  <si>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</si>
  <si>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</si>
  <si>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</si>
  <si>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</si>
  <si>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</si>
  <si>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</si>
  <si>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</si>
  <si>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</si>
  <si>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</si>
  <si>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</si>
  <si>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</si>
  <si>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</si>
  <si>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</si>
  <si>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</si>
  <si>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</si>
  <si>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</si>
  <si>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</si>
  <si>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</si>
  <si>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</si>
  <si>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</si>
  <si>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</si>
  <si>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</si>
  <si>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</si>
  <si>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</si>
  <si>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</si>
  <si>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</si>
  <si>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</si>
  <si>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</si>
  <si>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</si>
  <si>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</si>
  <si>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</si>
  <si>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</si>
  <si>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</si>
  <si>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</si>
  <si>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</si>
  <si>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</si>
  <si>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</si>
  <si>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</si>
  <si>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</si>
  <si>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</si>
  <si>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</si>
  <si>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</si>
  <si>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</si>
  <si>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</si>
  <si>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</si>
  <si>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</si>
  <si>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</si>
  <si>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</si>
  <si>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</si>
  <si>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</si>
  <si>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</si>
  <si>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</si>
  <si>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</si>
  <si>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</si>
  <si>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</si>
  <si>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</si>
  <si>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</si>
  <si>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</si>
  <si>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</si>
  <si>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</si>
  <si>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</si>
  <si>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</si>
  <si>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</si>
  <si>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</si>
  <si>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</si>
  <si>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</si>
  <si>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</si>
  <si>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</si>
  <si>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</si>
  <si>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</si>
  <si>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</si>
  <si>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</si>
  <si>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</si>
  <si>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</si>
  <si>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</si>
  <si>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</si>
  <si>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</si>
  <si>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</si>
  <si>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</si>
  <si>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</si>
  <si>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</si>
  <si>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</si>
  <si>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</si>
  <si>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</si>
  <si>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</si>
  <si>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</si>
  <si>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</si>
  <si>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</si>
  <si>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</si>
  <si>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</si>
  <si>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</si>
  <si>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</si>
  <si>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</si>
  <si>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</si>
  <si>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</si>
  <si>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</si>
  <si>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</si>
  <si>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</si>
  <si>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</si>
  <si>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</si>
  <si>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</si>
  <si>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</si>
  <si>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</si>
  <si>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</si>
  <si>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</si>
  <si>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</si>
  <si>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</si>
  <si>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</si>
  <si>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</si>
  <si>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</si>
  <si>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</si>
  <si>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</si>
  <si>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</si>
  <si>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</si>
  <si>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</si>
  <si>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</si>
  <si>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</si>
  <si>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</si>
  <si>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</si>
  <si>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</si>
  <si>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</si>
  <si>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</si>
  <si>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</si>
  <si>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</si>
  <si>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</si>
  <si>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</si>
  <si>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</si>
  <si>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</si>
  <si>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</si>
  <si>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</si>
  <si>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</si>
  <si>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</si>
  <si>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</si>
  <si>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</si>
  <si>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</si>
  <si>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</si>
  <si>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</si>
  <si>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</si>
  <si>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</si>
  <si>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</si>
  <si>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</si>
  <si>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</si>
  <si>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</si>
  <si>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</si>
  <si>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</si>
  <si>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</si>
  <si>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</si>
  <si>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</si>
  <si>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</si>
  <si>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</si>
  <si>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</si>
  <si>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</si>
  <si>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</si>
  <si>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</si>
  <si>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</si>
  <si>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</si>
  <si>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</si>
  <si>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</si>
  <si>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</si>
  <si>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</si>
  <si>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</si>
  <si>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</si>
  <si>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</si>
  <si>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</si>
  <si>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</si>
  <si>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</si>
  <si>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</si>
  <si>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</si>
  <si>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</si>
  <si>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</si>
  <si>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</si>
  <si>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</si>
  <si>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</si>
  <si>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</si>
  <si>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</si>
  <si>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</si>
  <si>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</si>
  <si>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</si>
  <si>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</si>
  <si>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</si>
  <si>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</si>
  <si>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</si>
  <si>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</si>
  <si>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</si>
  <si>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</si>
  <si>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</si>
  <si>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</si>
  <si>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</si>
  <si>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</si>
  <si>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</si>
  <si>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</si>
  <si>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</si>
  <si>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</si>
  <si>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</si>
  <si>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</si>
  <si>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</si>
  <si>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</si>
  <si>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</si>
  <si>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</si>
  <si>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</si>
  <si>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</si>
  <si>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</si>
  <si>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</si>
  <si>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</si>
  <si>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</si>
  <si>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</si>
  <si>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</si>
  <si>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</si>
  <si>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</si>
  <si>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</si>
  <si>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</si>
  <si>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</si>
  <si>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</si>
  <si>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</si>
  <si>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</si>
  <si>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</si>
  <si>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</si>
  <si>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</si>
  <si>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</si>
  <si>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</si>
  <si>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</si>
  <si>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</si>
  <si>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</si>
  <si>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</si>
  <si>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</si>
  <si>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</si>
  <si>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</si>
  <si>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</si>
  <si>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</si>
  <si>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</si>
  <si>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</si>
  <si>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</si>
  <si>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</si>
  <si>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</si>
  <si>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</si>
  <si>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</si>
  <si>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</si>
  <si>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</si>
  <si>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</si>
  <si>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</si>
  <si>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</si>
  <si>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</si>
  <si>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</si>
  <si>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</si>
  <si>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</si>
  <si>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</si>
  <si>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</si>
  <si>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</si>
  <si>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</si>
  <si>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</si>
  <si>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</si>
  <si>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</si>
  <si>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</si>
  <si>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</si>
  <si>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</si>
  <si>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</si>
  <si>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</si>
  <si>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</si>
  <si>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</si>
  <si>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</si>
  <si>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</si>
  <si>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</si>
  <si>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</si>
  <si>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</si>
  <si>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</si>
  <si>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</si>
  <si>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</si>
  <si>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</si>
  <si>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</si>
  <si>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</si>
  <si>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</si>
  <si>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</si>
  <si>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</si>
  <si>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</si>
  <si>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</si>
  <si>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</si>
  <si>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</si>
  <si>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</si>
  <si>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</si>
  <si>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</si>
  <si>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</si>
  <si>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</si>
  <si>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</si>
  <si>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</si>
  <si>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</si>
  <si>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</si>
  <si>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</si>
  <si>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</si>
  <si>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</si>
  <si>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</si>
  <si>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</si>
  <si>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</si>
  <si>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</si>
  <si>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</si>
  <si>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</si>
  <si>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</si>
  <si>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</si>
  <si>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</si>
  <si>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</si>
  <si>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</si>
  <si>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</si>
  <si>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</si>
  <si>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</si>
  <si>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</si>
  <si>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</si>
  <si>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</si>
  <si>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</si>
  <si>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</si>
  <si>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</si>
  <si>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</si>
  <si>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</si>
  <si>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</si>
  <si>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</si>
  <si>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</si>
  <si>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</si>
  <si>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</si>
  <si>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</si>
  <si>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</si>
  <si>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</si>
  <si>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</si>
  <si>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</si>
  <si>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</si>
  <si>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</si>
  <si>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</si>
  <si>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</si>
  <si>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</si>
  <si>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</si>
  <si>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</si>
  <si>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</si>
  <si>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</si>
  <si>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</si>
  <si>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</si>
  <si>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</si>
  <si>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</si>
  <si>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</si>
  <si>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</si>
  <si>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</si>
  <si>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</si>
  <si>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</si>
  <si>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</si>
  <si>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</si>
  <si>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</si>
  <si>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</si>
  <si>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</si>
  <si>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</si>
  <si>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</si>
  <si>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</si>
  <si>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</si>
  <si>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</si>
  <si>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</si>
  <si>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</si>
  <si>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</si>
  <si>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</si>
  <si>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</si>
  <si>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</si>
  <si>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</si>
  <si>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</si>
  <si>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</si>
  <si>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</si>
  <si>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</si>
  <si>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</si>
  <si>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</si>
  <si>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</si>
  <si>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</si>
  <si>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</si>
  <si>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</si>
  <si>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</si>
  <si>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</si>
  <si>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</si>
  <si>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</si>
  <si>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</si>
  <si>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</si>
  <si>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</si>
  <si>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</si>
  <si>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</si>
  <si>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</si>
  <si>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</si>
  <si>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</si>
  <si>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</si>
  <si>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</si>
  <si>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</si>
  <si>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</si>
  <si>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</si>
  <si>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</si>
  <si>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</si>
  <si>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</si>
  <si>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</si>
  <si>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</si>
  <si>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</si>
  <si>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</si>
  <si>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</si>
  <si>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</si>
  <si>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</si>
  <si>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</si>
  <si>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</si>
  <si>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</si>
  <si>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</si>
  <si>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</si>
  <si>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</si>
  <si>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</si>
  <si>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</si>
  <si>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</si>
  <si>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</si>
  <si>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</si>
  <si>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</si>
  <si>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</si>
  <si>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</si>
  <si>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</si>
  <si>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</si>
  <si>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</si>
  <si>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</si>
  <si>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</si>
  <si>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</si>
  <si>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</si>
  <si>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</si>
  <si>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</si>
  <si>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</si>
  <si>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</si>
  <si>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</si>
  <si>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</si>
  <si>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</si>
  <si>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</si>
  <si>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</si>
  <si>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</si>
  <si>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</si>
  <si>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</si>
  <si>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</si>
  <si>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</si>
  <si>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</si>
  <si>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</si>
  <si>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</si>
  <si>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</si>
  <si>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</si>
  <si>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</si>
  <si>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</si>
  <si>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</si>
  <si>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</si>
  <si>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</si>
  <si>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</si>
  <si>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</si>
  <si>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</si>
  <si>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</si>
  <si>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</si>
  <si>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</si>
  <si>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</si>
  <si>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</si>
  <si>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</si>
  <si>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</si>
  <si>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</si>
  <si>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</si>
  <si>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</si>
  <si>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</si>
  <si>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</si>
  <si>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</si>
  <si>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</si>
  <si>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</si>
  <si>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</si>
  <si>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</si>
  <si>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</si>
  <si>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</si>
  <si>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</si>
  <si>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</si>
  <si>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</si>
  <si>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</si>
  <si>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</si>
  <si>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</si>
  <si>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</si>
  <si>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</si>
  <si>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</si>
  <si>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</si>
  <si>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</si>
  <si>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</si>
  <si>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</si>
  <si>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</si>
  <si>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</si>
  <si>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</si>
  <si>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</si>
  <si>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</si>
  <si>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</si>
  <si>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</si>
  <si>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</si>
  <si>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</si>
  <si>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</si>
  <si>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</si>
  <si>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</si>
  <si>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</si>
  <si>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</si>
  <si>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</si>
  <si>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</si>
  <si>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</si>
  <si>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</si>
  <si>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</si>
  <si>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</si>
  <si>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</si>
  <si>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</si>
  <si>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</si>
  <si>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</si>
  <si>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</si>
  <si>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</si>
  <si>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</si>
  <si>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</si>
  <si>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</si>
  <si>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</si>
  <si>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</si>
  <si>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</si>
  <si>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</si>
  <si>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</si>
  <si>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</si>
  <si>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</si>
  <si>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</si>
  <si>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</si>
  <si>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</si>
  <si>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</si>
  <si>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</si>
  <si>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</si>
  <si>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</si>
  <si>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</si>
  <si>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</si>
  <si>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</si>
  <si>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</si>
  <si>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</si>
  <si>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</si>
  <si>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</si>
  <si>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</si>
  <si>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</si>
  <si>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</si>
  <si>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</si>
  <si>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</si>
  <si>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</si>
  <si>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</si>
  <si>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</si>
  <si>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</si>
  <si>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</si>
  <si>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</si>
  <si>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</si>
  <si>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</si>
  <si>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</si>
  <si>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</si>
  <si>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</si>
  <si>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</si>
  <si>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</si>
  <si>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</si>
  <si>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</si>
  <si>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</si>
  <si>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</si>
  <si>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</si>
  <si>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</si>
  <si>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</si>
  <si>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</si>
  <si>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</si>
  <si>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</si>
  <si>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</si>
  <si>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</si>
  <si>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</si>
  <si>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</si>
  <si>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</si>
  <si>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</si>
  <si>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</si>
  <si>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</si>
  <si>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</si>
  <si>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</si>
  <si>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</si>
  <si>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</si>
  <si>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</si>
  <si>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</si>
  <si>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</si>
  <si>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</si>
  <si>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</si>
  <si>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</si>
  <si>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</si>
  <si>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</si>
  <si>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</si>
  <si>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</si>
  <si>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</si>
  <si>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</si>
  <si>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</si>
  <si>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</si>
  <si>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</si>
  <si>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</si>
  <si>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</si>
  <si>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</si>
  <si>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</si>
  <si>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</si>
  <si>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</si>
  <si>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</si>
  <si>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</si>
  <si>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</si>
  <si>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</si>
  <si>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</si>
  <si>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</si>
  <si>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</si>
  <si>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</si>
  <si>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</si>
  <si>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</si>
  <si>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</si>
  <si>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</si>
  <si>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</si>
  <si>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</si>
  <si>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</si>
  <si>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</si>
  <si>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</si>
  <si>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</si>
  <si>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</si>
  <si>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</si>
  <si>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</si>
  <si>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</si>
  <si>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</si>
  <si>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</si>
  <si>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</si>
  <si>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</si>
  <si>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</si>
  <si>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</si>
  <si>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</si>
  <si>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</si>
  <si>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</si>
  <si>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</si>
  <si>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</si>
  <si>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</si>
  <si>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</si>
  <si>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</si>
  <si>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</si>
  <si>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</si>
  <si>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</si>
  <si>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</si>
  <si>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</si>
  <si>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</si>
  <si>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</si>
  <si>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</si>
  <si>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</si>
  <si>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</si>
  <si>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</si>
  <si>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</si>
  <si>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</si>
  <si>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</si>
  <si>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</si>
  <si>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</si>
  <si>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</si>
  <si>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</si>
  <si>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</si>
  <si>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</si>
  <si>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</si>
  <si>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</si>
  <si>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</si>
  <si>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</si>
  <si>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</si>
  <si>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</si>
  <si>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</si>
  <si>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</si>
  <si>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</si>
  <si>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</si>
  <si>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</si>
  <si>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</si>
  <si>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</si>
  <si>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</si>
  <si>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</si>
  <si>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</si>
  <si>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</si>
  <si>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</si>
  <si>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</si>
  <si>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</si>
  <si>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</si>
  <si>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</si>
  <si>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</si>
  <si>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</si>
  <si>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</si>
  <si>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</si>
  <si>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</si>
  <si>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</si>
  <si>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</si>
  <si>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</si>
  <si>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</si>
  <si>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</si>
  <si>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</si>
  <si>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</si>
  <si>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</si>
  <si>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</si>
  <si>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</si>
  <si>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</si>
  <si>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</si>
  <si>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</si>
  <si>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</si>
  <si>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</si>
  <si>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</si>
  <si>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</si>
  <si>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</si>
  <si>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</si>
  <si>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</si>
  <si>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</si>
  <si>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</si>
  <si>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</si>
  <si>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</si>
  <si>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</si>
  <si>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</si>
  <si>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</si>
  <si>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</si>
  <si>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</si>
  <si>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</si>
  <si>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</si>
  <si>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</si>
  <si>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</si>
  <si>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</si>
  <si>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</si>
  <si>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</si>
  <si>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</si>
  <si>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</si>
  <si>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</si>
  <si>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</si>
  <si>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</si>
  <si>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</si>
  <si>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</si>
  <si>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</si>
  <si>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</si>
  <si>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</si>
  <si>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</si>
  <si>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</si>
  <si>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</si>
  <si>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</si>
  <si>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</si>
  <si>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</si>
  <si>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</si>
  <si>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</si>
  <si>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</si>
  <si>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</si>
  <si>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</si>
  <si>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</si>
  <si>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</si>
  <si>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</si>
  <si>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</si>
  <si>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</si>
  <si>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</si>
  <si>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</si>
  <si>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</si>
  <si>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</si>
  <si>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</si>
  <si>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</si>
  <si>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</si>
  <si>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</si>
  <si>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</si>
  <si>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</si>
  <si>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</si>
  <si>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</si>
  <si>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</si>
  <si>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</si>
  <si>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</si>
  <si>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</si>
  <si>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</si>
  <si>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</si>
  <si>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</si>
  <si>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</si>
  <si>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</si>
  <si>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</si>
  <si>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</si>
  <si>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</si>
  <si>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</si>
  <si>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</si>
  <si>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</si>
  <si>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</si>
  <si>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</si>
  <si>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</si>
  <si>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</si>
  <si>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</si>
  <si>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</si>
  <si>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</si>
  <si>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</si>
  <si>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</si>
  <si>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</si>
  <si>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</si>
  <si>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</si>
  <si>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</si>
  <si>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</si>
  <si>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</si>
  <si>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</si>
  <si>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</si>
  <si>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</si>
  <si>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</si>
  <si>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</si>
  <si>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</si>
  <si>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</si>
  <si>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</si>
  <si>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</si>
  <si>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</si>
  <si>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</si>
  <si>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</si>
  <si>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</si>
  <si>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</si>
  <si>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</si>
  <si>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</si>
  <si>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</si>
  <si>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</si>
  <si>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</si>
  <si>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</si>
  <si>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</si>
  <si>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</si>
  <si>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</si>
  <si>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</si>
  <si>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</si>
  <si>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</si>
  <si>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</si>
  <si>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</si>
  <si>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</si>
  <si>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</si>
  <si>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</si>
  <si>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</si>
  <si>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</si>
  <si>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</si>
  <si>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</si>
  <si>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</si>
  <si>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</si>
  <si>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</si>
  <si>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</si>
  <si>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</si>
  <si>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</si>
  <si>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</si>
  <si>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</si>
  <si>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</si>
  <si>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</si>
  <si>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</si>
  <si>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</si>
  <si>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</si>
  <si>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</si>
  <si>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</si>
  <si>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</si>
  <si>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</si>
  <si>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</si>
  <si>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</si>
  <si>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</si>
  <si>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</si>
  <si>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</si>
  <si>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</si>
  <si>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</si>
  <si>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</si>
  <si>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</si>
  <si>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</si>
  <si>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</si>
  <si>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</si>
  <si>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</si>
  <si>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</si>
  <si>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</si>
  <si>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</si>
  <si>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</si>
  <si>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</si>
  <si>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</si>
  <si>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</si>
  <si>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</si>
  <si>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</si>
  <si>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</si>
  <si>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</si>
  <si>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</si>
  <si>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</si>
  <si>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</si>
  <si>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</si>
  <si>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</si>
  <si>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</si>
  <si>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</si>
  <si>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</si>
  <si>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</si>
  <si>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</si>
  <si>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</si>
  <si>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</si>
  <si>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</si>
  <si>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</si>
  <si>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</si>
  <si>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</si>
  <si>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</si>
  <si>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</si>
  <si>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</si>
  <si>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</si>
  <si>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</si>
  <si>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</si>
  <si>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</si>
  <si>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</si>
  <si>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</si>
  <si>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</si>
  <si>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</si>
  <si>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</si>
  <si>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</si>
  <si>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</si>
  <si>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</si>
  <si>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</si>
  <si>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</si>
  <si>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</si>
  <si>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</si>
  <si>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</si>
  <si>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</si>
  <si>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</si>
  <si>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</si>
  <si>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</si>
  <si>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</si>
  <si>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</si>
  <si>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</si>
  <si>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</si>
  <si>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</si>
  <si>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</si>
  <si>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</si>
  <si>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</si>
  <si>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</si>
  <si>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</si>
  <si>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</si>
  <si>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</si>
  <si>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</si>
  <si>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</si>
  <si>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</si>
  <si>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</si>
  <si>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</si>
  <si>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</si>
  <si>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</si>
  <si>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</si>
  <si>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</si>
  <si>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</si>
  <si>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</si>
  <si>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</si>
  <si>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</si>
  <si>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</si>
  <si>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</si>
  <si>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</si>
  <si>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</si>
  <si>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</si>
  <si>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</si>
  <si>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</si>
  <si>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</si>
  <si>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</si>
  <si>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</si>
  <si>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</si>
  <si>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</si>
  <si>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</si>
  <si>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</si>
  <si>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</si>
  <si>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</si>
  <si>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</si>
  <si>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</si>
  <si>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</si>
  <si>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</si>
  <si>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</si>
  <si>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</si>
  <si>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</si>
  <si>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</si>
  <si>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</si>
  <si>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</si>
  <si>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</si>
  <si>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</si>
  <si>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</si>
  <si>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</si>
  <si>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</si>
  <si>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</si>
  <si>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</si>
  <si>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</si>
  <si>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</si>
  <si>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</si>
  <si>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</si>
  <si>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</si>
  <si>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</si>
  <si>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</si>
  <si>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</si>
  <si>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</si>
  <si>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</si>
  <si>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</si>
  <si>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</si>
  <si>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</si>
  <si>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</si>
  <si>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</si>
  <si>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</si>
  <si>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</si>
  <si>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</si>
  <si>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</si>
  <si>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</si>
  <si>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</si>
  <si>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</si>
  <si>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</si>
  <si>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</si>
  <si>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</si>
  <si>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</si>
  <si>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</si>
  <si>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</si>
  <si>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</si>
  <si>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</si>
  <si>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</si>
  <si>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</si>
  <si>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</si>
  <si>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</si>
  <si>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</si>
  <si>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</si>
  <si>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</si>
  <si>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</si>
  <si>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</si>
  <si>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</si>
  <si>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</si>
  <si>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</si>
  <si>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</si>
  <si>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</si>
  <si>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</si>
  <si>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</si>
  <si>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</si>
  <si>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</si>
  <si>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</si>
  <si>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</si>
  <si>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</si>
  <si>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</si>
  <si>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</si>
  <si>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</si>
  <si>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</si>
  <si>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</si>
  <si>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</si>
  <si>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</si>
  <si>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</si>
  <si>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</si>
  <si>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</si>
  <si>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</si>
  <si>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</si>
  <si>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</si>
  <si>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</si>
  <si>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</si>
  <si>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</si>
  <si>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</si>
  <si>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</si>
  <si>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</si>
  <si>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</si>
  <si>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</si>
  <si>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</si>
  <si>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</si>
  <si>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</si>
  <si>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</si>
  <si>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</si>
  <si>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</si>
  <si>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</si>
  <si>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</si>
  <si>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</si>
  <si>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</si>
  <si>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</si>
  <si>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</si>
  <si>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</si>
  <si>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</si>
  <si>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</si>
  <si>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</si>
  <si>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</si>
  <si>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</si>
  <si>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</si>
  <si>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</si>
  <si>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</si>
  <si>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</si>
  <si>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</si>
  <si>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</si>
  <si>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</si>
  <si>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</si>
  <si>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</si>
  <si>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</si>
  <si>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</si>
  <si>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</si>
  <si>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</si>
  <si>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</si>
  <si>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</si>
  <si>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</si>
  <si>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</si>
  <si>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</si>
  <si>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</si>
  <si>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</si>
  <si>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</si>
  <si>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</si>
  <si>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</si>
  <si>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</si>
  <si>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</si>
  <si>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</si>
  <si>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</si>
  <si>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</si>
  <si>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</si>
  <si>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</si>
  <si>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</si>
  <si>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</si>
  <si>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</si>
  <si>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</si>
  <si>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</si>
  <si>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</si>
  <si>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</si>
  <si>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</si>
  <si>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</si>
  <si>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</si>
  <si>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</si>
  <si>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</si>
  <si>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</si>
  <si>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</si>
  <si>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</si>
  <si>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</si>
  <si>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</si>
  <si>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</si>
  <si>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</si>
  <si>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</si>
  <si>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</si>
  <si>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</si>
  <si>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</si>
  <si>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</si>
  <si>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</si>
  <si>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</si>
  <si>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</si>
  <si>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</si>
  <si>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</si>
  <si>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</si>
  <si>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</si>
  <si>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</si>
  <si>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</si>
  <si>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</si>
  <si>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</si>
  <si>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</si>
  <si>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</si>
  <si>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</si>
  <si>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</si>
  <si>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</si>
  <si>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</si>
  <si>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</si>
  <si>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</si>
  <si>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</si>
  <si>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</si>
  <si>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</si>
  <si>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</si>
  <si>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</si>
  <si>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</si>
  <si>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</si>
  <si>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</si>
  <si>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</si>
  <si>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</si>
  <si>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</si>
  <si>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</si>
  <si>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</si>
  <si>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</si>
  <si>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</si>
  <si>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</si>
  <si>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</si>
  <si>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</si>
  <si>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</si>
  <si>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</si>
  <si>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</si>
  <si>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</si>
  <si>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</si>
  <si>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</si>
  <si>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</si>
  <si>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</si>
  <si>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</si>
  <si>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</si>
  <si>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</si>
  <si>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</si>
  <si>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</si>
  <si>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</si>
  <si>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</si>
  <si>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</si>
  <si>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</si>
  <si>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</si>
  <si>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</si>
  <si>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</si>
  <si>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</si>
  <si>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</si>
  <si>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</si>
  <si>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</si>
  <si>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</si>
  <si>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</si>
  <si>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</si>
  <si>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</si>
  <si>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</si>
  <si>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</si>
  <si>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</si>
  <si>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</si>
  <si>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</si>
  <si>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</si>
  <si>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</si>
  <si>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</si>
  <si>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</si>
  <si>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</si>
  <si>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</si>
  <si>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</si>
  <si>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</si>
  <si>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</si>
  <si>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</si>
  <si>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</si>
  <si>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</si>
  <si>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</si>
  <si>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</si>
  <si>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</si>
  <si>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</si>
  <si>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</si>
  <si>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</si>
  <si>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</si>
  <si>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</si>
  <si>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</si>
  <si>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</si>
  <si>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</si>
  <si>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</si>
  <si>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</si>
  <si>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</si>
  <si>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</si>
  <si>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</si>
  <si>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</si>
  <si>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</si>
  <si>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</si>
  <si>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</si>
  <si>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</si>
  <si>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</si>
  <si>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</si>
  <si>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</si>
  <si>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</si>
  <si>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</si>
  <si>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</si>
  <si>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</si>
  <si>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</si>
  <si>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</si>
  <si>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</si>
  <si>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</si>
  <si>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</si>
  <si>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</si>
  <si>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</si>
  <si>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</si>
  <si>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</si>
  <si>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</si>
  <si>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</si>
  <si>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</si>
  <si>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</si>
  <si>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</si>
  <si>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</si>
  <si>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</si>
  <si>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</si>
  <si>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</si>
  <si>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</si>
  <si>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</si>
  <si>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</si>
  <si>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</si>
  <si>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</si>
  <si>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</si>
  <si>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</si>
  <si>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</si>
  <si>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</si>
  <si>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</si>
  <si>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</si>
  <si>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</si>
  <si>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</si>
  <si>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</si>
  <si>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</si>
  <si>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</si>
  <si>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</si>
  <si>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</si>
  <si>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</si>
  <si>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</si>
  <si>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</si>
  <si>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</si>
  <si>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</si>
  <si>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</si>
  <si>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</si>
  <si>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</si>
  <si>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</si>
  <si>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</si>
  <si>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</si>
  <si>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</si>
  <si>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</si>
  <si>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</si>
  <si>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</si>
  <si>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</si>
  <si>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</si>
  <si>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</si>
  <si>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</si>
  <si>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</si>
  <si>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</si>
  <si>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</si>
  <si>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</si>
  <si>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</si>
  <si>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</si>
  <si>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</si>
  <si>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</si>
  <si>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</si>
  <si>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</si>
  <si>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</si>
  <si>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</si>
  <si>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</si>
  <si>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</si>
  <si>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</si>
  <si>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</si>
  <si>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</si>
  <si>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</si>
  <si>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</si>
  <si>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</si>
  <si>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</si>
  <si>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</si>
  <si>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</si>
  <si>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</si>
  <si>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</si>
  <si>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</si>
  <si>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</si>
  <si>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</si>
  <si>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</si>
  <si>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</si>
  <si>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</si>
  <si>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</si>
  <si>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</si>
  <si>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</si>
  <si>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</si>
  <si>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</si>
  <si>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</si>
  <si>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</si>
  <si>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</si>
  <si>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</si>
  <si>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</si>
  <si>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</si>
  <si>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</si>
  <si>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</si>
  <si>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</si>
  <si>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</si>
  <si>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</si>
  <si>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</si>
  <si>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</si>
  <si>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</si>
  <si>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</si>
  <si>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</si>
  <si>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</si>
  <si>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</si>
  <si>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</si>
  <si>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</si>
  <si>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</si>
  <si>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</si>
  <si>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</si>
  <si>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</si>
  <si>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</si>
  <si>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</si>
  <si>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</si>
  <si>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</si>
  <si>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</si>
  <si>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</si>
  <si>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</si>
  <si>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</si>
  <si>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</si>
  <si>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</si>
  <si>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</si>
  <si>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</si>
  <si>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</si>
  <si>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</si>
  <si>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</si>
  <si>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</si>
  <si>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</si>
  <si>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</si>
  <si>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</si>
  <si>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</si>
  <si>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</si>
  <si>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</si>
  <si>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</si>
  <si>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</si>
  <si>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</si>
  <si>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</si>
  <si>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</si>
  <si>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</si>
  <si>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</si>
  <si>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</si>
  <si>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</si>
  <si>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</si>
  <si>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</si>
  <si>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</si>
  <si>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</si>
  <si>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</si>
  <si>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</si>
  <si>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</si>
  <si>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</si>
  <si>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</si>
  <si>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</si>
  <si>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</si>
  <si>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</si>
  <si>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</si>
  <si>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</si>
  <si>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</si>
  <si>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</si>
  <si>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</si>
  <si>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</si>
  <si>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</si>
  <si>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</si>
  <si>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</si>
  <si>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</si>
  <si>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</si>
  <si>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</si>
  <si>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</si>
  <si>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</si>
  <si>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</si>
  <si>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</si>
  <si>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</si>
  <si>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</si>
  <si>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</si>
  <si>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</si>
  <si>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</si>
  <si>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</si>
  <si>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</si>
  <si>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</si>
  <si>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</si>
  <si>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</si>
  <si>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</si>
  <si>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</si>
  <si>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</si>
  <si>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</si>
  <si>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</si>
  <si>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</si>
  <si>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</si>
  <si>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</si>
  <si>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</si>
  <si>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</si>
  <si>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</si>
  <si>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</si>
  <si>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</si>
  <si>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</si>
  <si>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</si>
  <si>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</si>
  <si>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</si>
  <si>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</si>
  <si>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</si>
  <si>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</si>
  <si>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</si>
  <si>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</si>
  <si>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</si>
  <si>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</si>
  <si>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</si>
  <si>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</si>
  <si>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</si>
  <si>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</si>
  <si>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</si>
  <si>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</si>
  <si>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</si>
  <si>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</si>
  <si>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</si>
  <si>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</si>
  <si>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</si>
  <si>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</si>
  <si>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</si>
  <si>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</si>
  <si>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</si>
  <si>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</si>
  <si>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</si>
  <si>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</si>
  <si>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</si>
  <si>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</si>
  <si>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</si>
  <si>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</si>
  <si>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</si>
  <si>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</si>
  <si>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</si>
  <si>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</si>
  <si>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</si>
  <si>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</si>
  <si>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</si>
  <si>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</si>
  <si>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</si>
  <si>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</si>
  <si>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</si>
  <si>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</si>
  <si>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</si>
  <si>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</si>
  <si>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</si>
  <si>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</si>
  <si>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</si>
  <si>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</si>
  <si>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</si>
  <si>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</si>
  <si>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</si>
  <si>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</si>
  <si>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</si>
  <si>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</si>
  <si>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</si>
  <si>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</si>
  <si>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</si>
  <si>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</si>
  <si>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</si>
  <si>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</si>
  <si>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</si>
  <si>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</si>
  <si>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</si>
  <si>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</si>
  <si>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</si>
  <si>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</si>
  <si>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</si>
  <si>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</si>
  <si>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</si>
  <si>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</si>
  <si>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</si>
  <si>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</si>
  <si>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</si>
  <si>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</si>
  <si>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</si>
  <si>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</si>
  <si>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</si>
  <si>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</si>
  <si>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</si>
  <si>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</si>
  <si>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</si>
  <si>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</si>
  <si>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</si>
  <si>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</si>
  <si>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</si>
  <si>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</si>
  <si>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</si>
  <si>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</si>
  <si>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</si>
  <si>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</si>
  <si>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</si>
  <si>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</si>
  <si>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</si>
  <si>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</si>
  <si>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</si>
  <si>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</si>
  <si>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</si>
  <si>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</si>
  <si>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</si>
  <si>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</si>
  <si>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</si>
  <si>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</si>
  <si>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</si>
  <si>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</si>
  <si>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</si>
  <si>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</si>
  <si>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</si>
  <si>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</si>
  <si>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</si>
  <si>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</si>
  <si>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</si>
  <si>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</si>
  <si>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</si>
  <si>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</si>
  <si>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</si>
  <si>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</si>
  <si>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</si>
  <si>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</si>
  <si>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</si>
  <si>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</si>
  <si>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</si>
  <si>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</si>
  <si>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</si>
  <si>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</si>
  <si>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</si>
  <si>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</si>
  <si>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</si>
  <si>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</si>
  <si>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</si>
  <si>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</si>
  <si>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</si>
  <si>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</si>
  <si>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</si>
  <si>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</si>
  <si>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</si>
  <si>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</si>
  <si>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</si>
  <si>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</si>
  <si>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</si>
  <si>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</si>
  <si>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</si>
  <si>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</si>
  <si>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</si>
  <si>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</si>
  <si>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</si>
  <si>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</si>
  <si>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</si>
  <si>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</si>
  <si>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</si>
  <si>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</si>
  <si>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</si>
  <si>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</si>
  <si>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</si>
  <si>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</si>
  <si>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</si>
  <si>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</si>
  <si>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</si>
  <si>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</si>
  <si>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</si>
  <si>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</si>
  <si>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</si>
  <si>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</si>
  <si>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</si>
  <si>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</si>
  <si>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</si>
  <si>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</si>
  <si>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</si>
  <si>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</si>
  <si>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</si>
  <si>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</si>
  <si>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</si>
  <si>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</si>
  <si>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</si>
  <si>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</si>
  <si>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</si>
  <si>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</si>
  <si>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</si>
  <si>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</si>
  <si>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</si>
  <si>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</si>
  <si>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</si>
  <si>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</si>
  <si>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</si>
  <si>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</si>
  <si>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</si>
  <si>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</si>
  <si>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</si>
  <si>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</si>
  <si>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</si>
  <si>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</si>
  <si>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</si>
  <si>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</si>
  <si>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</si>
  <si>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</si>
  <si>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</si>
  <si>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</si>
  <si>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</si>
  <si>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</si>
  <si>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</si>
  <si>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</si>
  <si>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</si>
  <si>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</si>
  <si>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</si>
  <si>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</si>
  <si>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</si>
  <si>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</si>
  <si>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</si>
  <si>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</si>
  <si>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</si>
  <si>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</si>
  <si>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</si>
  <si>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</si>
  <si>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</si>
  <si>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</si>
  <si>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</si>
  <si>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</si>
  <si>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</si>
  <si>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</si>
  <si>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</si>
  <si>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</si>
  <si>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</si>
  <si>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</si>
  <si>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</si>
  <si>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</si>
  <si>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</si>
  <si>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</si>
  <si>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</si>
  <si>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</si>
  <si>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</si>
  <si>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</si>
  <si>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</si>
  <si>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</si>
  <si>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</si>
  <si>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</si>
  <si>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</si>
  <si>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</si>
  <si>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</si>
  <si>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</si>
  <si>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</si>
  <si>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</si>
  <si>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</si>
  <si>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</si>
  <si>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</si>
  <si>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</si>
  <si>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</si>
  <si>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</si>
  <si>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</si>
  <si>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</si>
  <si>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</si>
  <si>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</si>
  <si>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</si>
  <si>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</si>
  <si>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</si>
  <si>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</si>
  <si>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</si>
  <si>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</si>
  <si>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</si>
  <si>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</si>
  <si>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</si>
  <si>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</si>
  <si>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</si>
  <si>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</si>
  <si>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</si>
  <si>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</si>
  <si>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</si>
  <si>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</si>
  <si>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</si>
  <si>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</si>
  <si>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</si>
  <si>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</si>
  <si>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</si>
  <si>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</si>
  <si>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</si>
  <si>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</si>
  <si>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</si>
  <si>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</si>
  <si>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</si>
  <si>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</si>
  <si>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</si>
  <si>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</si>
  <si>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</si>
  <si>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</si>
  <si>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</si>
  <si>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</si>
  <si>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</si>
  <si>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</si>
  <si>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</si>
  <si>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</si>
  <si>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</si>
  <si>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</si>
  <si>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</si>
  <si>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</si>
  <si>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</si>
  <si>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</si>
  <si>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</si>
  <si>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</si>
  <si>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</si>
  <si>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</si>
  <si>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</si>
  <si>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</si>
  <si>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</si>
  <si>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</si>
  <si>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</si>
  <si>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</si>
  <si>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</si>
  <si>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</si>
  <si>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</si>
  <si>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</si>
  <si>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</si>
  <si>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</si>
  <si>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</si>
  <si>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</si>
  <si>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</si>
  <si>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</si>
  <si>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</si>
  <si>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</si>
  <si>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</si>
  <si>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</si>
  <si>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</si>
  <si>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</si>
  <si>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</si>
  <si>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</si>
  <si>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</si>
  <si>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</si>
  <si>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</si>
  <si>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</si>
  <si>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</si>
  <si>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</si>
  <si>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</si>
  <si>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</si>
  <si>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</si>
  <si>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</si>
  <si>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</si>
  <si>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</si>
  <si>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</si>
  <si>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</si>
  <si>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</si>
  <si>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</si>
  <si>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</si>
  <si>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</si>
  <si>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</si>
  <si>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</si>
  <si>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</si>
  <si>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</si>
  <si>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</si>
  <si>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</si>
  <si>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</si>
  <si>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</si>
  <si>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</si>
  <si>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</si>
  <si>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</si>
  <si>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</si>
  <si>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</si>
  <si>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</si>
  <si>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</si>
  <si>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</si>
  <si>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</si>
  <si>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</si>
  <si>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</si>
  <si>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</si>
  <si>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</si>
  <si>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</si>
  <si>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</si>
  <si>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</si>
  <si>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</si>
  <si>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</si>
  <si>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</si>
  <si>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</si>
  <si>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</si>
  <si>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</si>
  <si>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</si>
  <si>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</si>
  <si>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</si>
  <si>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</si>
  <si>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</si>
  <si>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</si>
  <si>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</si>
  <si>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</si>
  <si>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</si>
  <si>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</si>
  <si>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</si>
  <si>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</si>
  <si>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</si>
  <si>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</si>
  <si>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</si>
  <si>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</si>
  <si>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</si>
  <si>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</si>
  <si>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</si>
  <si>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</si>
  <si>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</si>
  <si>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</si>
  <si>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</si>
  <si>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</si>
  <si>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</si>
  <si>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</si>
  <si>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</si>
  <si>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</si>
  <si>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</si>
  <si>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</si>
  <si>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</si>
  <si>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</si>
  <si>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</si>
  <si>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</si>
  <si>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</si>
  <si>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</si>
  <si>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</si>
  <si>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</si>
  <si>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</si>
  <si>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</si>
  <si>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</si>
  <si>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</si>
  <si>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</si>
  <si>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</si>
  <si>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</si>
  <si>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</si>
  <si>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</si>
  <si>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</si>
  <si>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</si>
  <si>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</si>
  <si>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</si>
  <si>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</si>
  <si>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</si>
  <si>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</si>
  <si>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</si>
  <si>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</si>
  <si>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</si>
  <si>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</si>
  <si>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</si>
  <si>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</si>
  <si>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</si>
  <si>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</si>
  <si>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</si>
  <si>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</si>
  <si>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</si>
  <si>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</si>
  <si>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</si>
  <si>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</si>
  <si>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</si>
  <si>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</si>
  <si>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</si>
  <si>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</si>
  <si>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</si>
  <si>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</si>
  <si>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</si>
  <si>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</si>
  <si>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</si>
  <si>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</si>
  <si>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</si>
  <si>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</si>
  <si>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</si>
  <si>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</si>
  <si>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</si>
  <si>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</si>
  <si>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</si>
  <si>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</si>
  <si>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</si>
  <si>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</si>
  <si>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</si>
  <si>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</si>
  <si>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</si>
  <si>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</si>
  <si>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</si>
  <si>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</si>
  <si>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</si>
  <si>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</si>
  <si>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</si>
  <si>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</si>
  <si>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</si>
  <si>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</si>
  <si>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</si>
  <si>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</si>
  <si>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</si>
  <si>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</si>
  <si>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</si>
  <si>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</si>
  <si>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</si>
  <si>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</si>
  <si>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</si>
  <si>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</si>
  <si>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</si>
  <si>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</si>
  <si>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</si>
  <si>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</si>
  <si>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</si>
  <si>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</si>
  <si>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</si>
  <si>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</si>
  <si>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</si>
  <si>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</si>
  <si>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</si>
  <si>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</si>
  <si>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</si>
  <si>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</si>
  <si>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</si>
  <si>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</si>
  <si>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</si>
  <si>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</si>
  <si>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</si>
  <si>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</si>
  <si>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</si>
  <si>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</si>
  <si>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</si>
  <si>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</si>
  <si>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</si>
  <si>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</si>
  <si>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</si>
  <si>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</si>
  <si>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</si>
  <si>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</si>
  <si>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</si>
  <si>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</si>
  <si>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</si>
  <si>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</si>
  <si>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</si>
  <si>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</si>
  <si>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</si>
  <si>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</si>
  <si>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</si>
  <si>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</si>
  <si>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</si>
  <si>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</si>
  <si>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</si>
  <si>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</si>
  <si>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</si>
  <si>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</si>
  <si>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</si>
  <si>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</si>
  <si>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</si>
  <si>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</si>
  <si>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</si>
  <si>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</si>
  <si>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</si>
  <si>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</si>
  <si>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</si>
  <si>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</si>
  <si>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</si>
  <si>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</si>
  <si>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</si>
  <si>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</si>
  <si>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</si>
  <si>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</si>
  <si>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</si>
  <si>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</si>
  <si>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</si>
  <si>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</si>
  <si>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</si>
  <si>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</si>
  <si>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</si>
  <si>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</si>
  <si>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</si>
  <si>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</si>
  <si>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</si>
  <si>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</si>
  <si>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</si>
  <si>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</si>
  <si>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</si>
  <si>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</si>
  <si>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</si>
  <si>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</si>
  <si>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</si>
  <si>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</si>
  <si>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</si>
  <si>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</si>
  <si>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</si>
  <si>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</si>
  <si>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</si>
  <si>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</si>
  <si>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</si>
  <si>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</si>
  <si>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</si>
  <si>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</si>
  <si>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</si>
  <si>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</si>
  <si>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</si>
  <si>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</si>
  <si>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</si>
  <si>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</si>
  <si>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</si>
  <si>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</si>
  <si>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</si>
  <si>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</si>
  <si>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</si>
  <si>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</si>
  <si>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</si>
  <si>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</si>
  <si>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</si>
  <si>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</si>
  <si>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</si>
  <si>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</si>
  <si>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</si>
  <si>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</si>
  <si>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</si>
  <si>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</si>
  <si>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</si>
  <si>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</si>
  <si>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</si>
  <si>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</si>
  <si>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</si>
  <si>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</si>
  <si>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</si>
  <si>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</si>
  <si>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</si>
  <si>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</si>
  <si>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</si>
  <si>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</si>
  <si>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</si>
  <si>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</si>
  <si>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</si>
  <si>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</si>
  <si>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</si>
  <si>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</si>
  <si>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</si>
  <si>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</si>
  <si>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</si>
  <si>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</si>
  <si>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</si>
  <si>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</si>
  <si>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</si>
  <si>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</si>
  <si>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</si>
  <si>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</si>
  <si>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</si>
  <si>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</si>
  <si>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</si>
  <si>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</si>
  <si>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</si>
  <si>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</si>
  <si>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</si>
  <si>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</si>
  <si>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</si>
  <si>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</si>
  <si>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</si>
  <si>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</si>
  <si>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</si>
  <si>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</si>
  <si>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</si>
  <si>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</si>
  <si>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</si>
  <si>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</si>
  <si>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</si>
  <si>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</si>
  <si>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</si>
  <si>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</si>
  <si>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</si>
  <si>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</si>
  <si>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</si>
  <si>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</si>
  <si>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</si>
  <si>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</si>
  <si>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</si>
  <si>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</si>
  <si>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</si>
  <si>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</si>
  <si>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</si>
  <si>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</si>
  <si>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</si>
  <si>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</si>
  <si>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</si>
  <si>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</si>
  <si>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</si>
  <si>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</si>
  <si>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</si>
  <si>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</si>
  <si>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</si>
  <si>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</si>
  <si>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</si>
  <si>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</si>
  <si>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</si>
  <si>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</si>
  <si>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</si>
  <si>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</si>
  <si>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</si>
  <si>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</si>
  <si>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</si>
  <si>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</si>
  <si>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</si>
  <si>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</si>
  <si>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</si>
  <si>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</si>
  <si>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</si>
  <si>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</si>
  <si>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</si>
  <si>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</si>
  <si>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</si>
  <si>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</si>
  <si>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</si>
  <si>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</si>
  <si>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</si>
  <si>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</si>
  <si>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</si>
  <si>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</si>
  <si>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</si>
  <si>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</si>
  <si>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</si>
  <si>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</si>
  <si>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</si>
  <si>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</si>
  <si>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</si>
  <si>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</si>
  <si>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</si>
  <si>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</si>
  <si>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</si>
  <si>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</si>
  <si>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</si>
  <si>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</si>
  <si>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</si>
  <si>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</si>
  <si>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</si>
  <si>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</si>
  <si>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</si>
  <si>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</si>
  <si>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</si>
  <si>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</si>
  <si>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</si>
  <si>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</si>
  <si>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</si>
  <si>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</si>
  <si>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</si>
  <si>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</si>
  <si>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</si>
  <si>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</si>
  <si>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</si>
  <si>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</si>
  <si>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</si>
  <si>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</si>
  <si>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</si>
  <si>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</si>
  <si>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</si>
  <si>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</si>
  <si>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</si>
  <si>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</si>
  <si>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</si>
  <si>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</si>
  <si>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</si>
  <si>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</si>
  <si>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</si>
  <si>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</si>
  <si>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</si>
  <si>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</si>
  <si>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</si>
  <si>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</si>
  <si>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</si>
  <si>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</si>
  <si>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</si>
  <si>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</si>
  <si>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</si>
  <si>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</si>
  <si>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</si>
  <si>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</si>
  <si>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</si>
  <si>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</si>
  <si>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</si>
  <si>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</si>
  <si>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</si>
  <si>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</si>
  <si>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</si>
  <si>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</si>
  <si>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</si>
  <si>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</si>
  <si>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</si>
  <si>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</si>
  <si>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</si>
  <si>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</si>
  <si>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</si>
  <si>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</si>
  <si>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</si>
  <si>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</si>
  <si>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</si>
  <si>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</si>
  <si>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</si>
  <si>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</si>
  <si>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</si>
  <si>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</si>
  <si>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</si>
  <si>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</si>
  <si>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</si>
  <si>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</si>
  <si>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</si>
  <si>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</si>
  <si>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</si>
  <si>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</si>
  <si>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</si>
  <si>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</si>
  <si>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</si>
  <si>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</si>
  <si>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</si>
  <si>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</si>
  <si>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</si>
  <si>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</si>
  <si>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</si>
  <si>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</si>
  <si>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</si>
  <si>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</si>
  <si>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</si>
  <si>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</si>
  <si>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</si>
  <si>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</si>
  <si>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</si>
  <si>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</si>
  <si>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</si>
  <si>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</si>
  <si>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</si>
  <si>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</si>
  <si>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</si>
  <si>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</si>
  <si>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</si>
  <si>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</si>
  <si>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</si>
  <si>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</si>
  <si>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</si>
  <si>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</si>
  <si>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</si>
  <si>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</si>
  <si>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</si>
  <si>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</si>
  <si>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</si>
  <si>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</si>
  <si>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</si>
  <si>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</si>
  <si>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</si>
  <si>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</si>
  <si>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</si>
  <si>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</si>
  <si>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</si>
  <si>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</si>
  <si>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</si>
  <si>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</si>
  <si>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</si>
  <si>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</si>
  <si>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</si>
  <si>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</si>
  <si>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</si>
  <si>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</si>
  <si>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</si>
  <si>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</si>
  <si>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</si>
  <si>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</si>
  <si>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</si>
  <si>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</si>
  <si>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</si>
  <si>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</si>
  <si>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</si>
  <si>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</si>
  <si>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</si>
  <si>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</si>
  <si>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</si>
  <si>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</si>
  <si>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</si>
  <si>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</si>
  <si>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</si>
  <si>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</si>
  <si>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</si>
  <si>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</si>
  <si>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</si>
  <si>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</si>
  <si>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</si>
  <si>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</si>
  <si>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</si>
  <si>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</si>
  <si>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</si>
  <si>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</si>
  <si>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</si>
  <si>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</si>
  <si>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</si>
  <si>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</si>
  <si>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</si>
  <si>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</si>
  <si>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</si>
  <si>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</si>
  <si>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</si>
  <si>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</si>
  <si>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</si>
  <si>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</si>
  <si>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</si>
  <si>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</si>
  <si>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</si>
  <si>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</si>
  <si>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</si>
  <si>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</si>
  <si>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</si>
  <si>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</si>
  <si>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</si>
  <si>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</si>
  <si>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</si>
  <si>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</si>
  <si>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</si>
  <si>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</si>
  <si>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</si>
  <si>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</si>
  <si>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</si>
  <si>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</si>
  <si>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</si>
  <si>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</si>
  <si>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</si>
  <si>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</si>
  <si>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</si>
  <si>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</si>
  <si>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</si>
  <si>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</si>
  <si>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</si>
  <si>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</si>
  <si>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</si>
  <si>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</si>
  <si>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</si>
  <si>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</si>
  <si>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</si>
  <si>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</si>
  <si>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</si>
  <si>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</si>
  <si>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</si>
  <si>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</si>
  <si>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</si>
  <si>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</si>
  <si>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</si>
  <si>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</si>
  <si>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</si>
  <si>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</si>
  <si>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</si>
  <si>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</si>
  <si>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</si>
  <si>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</si>
  <si>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</si>
  <si>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</si>
  <si>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</si>
  <si>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</si>
  <si>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</si>
  <si>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</si>
  <si>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</si>
  <si>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</si>
  <si>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</si>
  <si>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</si>
  <si>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</si>
  <si>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</si>
  <si>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</si>
  <si>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</si>
  <si>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</si>
  <si>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</si>
  <si>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</si>
  <si>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</si>
  <si>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</si>
  <si>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</si>
  <si>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</si>
  <si>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</si>
  <si>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</si>
  <si>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</si>
  <si>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</si>
  <si>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</si>
  <si>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</si>
  <si>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</si>
  <si>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</si>
  <si>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</si>
  <si>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</si>
  <si>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</si>
  <si>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</si>
  <si>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</si>
  <si>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</si>
  <si>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</si>
  <si>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</si>
  <si>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</si>
  <si>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</si>
  <si>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</si>
  <si>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</si>
  <si>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</si>
  <si>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</si>
  <si>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</si>
  <si>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</si>
  <si>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</si>
  <si>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</si>
  <si>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</si>
  <si>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</si>
  <si>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</si>
  <si>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</si>
  <si>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</si>
  <si>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</si>
  <si>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</si>
  <si>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</si>
  <si>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</si>
  <si>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</si>
  <si>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</si>
  <si>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</si>
  <si>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</si>
  <si>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</si>
  <si>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</si>
  <si>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</si>
  <si>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</si>
  <si>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</si>
  <si>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</si>
  <si>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</si>
  <si>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</si>
  <si>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</si>
  <si>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</si>
  <si>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</si>
  <si>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</si>
  <si>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</si>
  <si>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</si>
  <si>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</si>
  <si>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</si>
  <si>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</si>
  <si>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</si>
  <si>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</si>
  <si>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</si>
  <si>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</si>
  <si>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</si>
  <si>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</si>
  <si>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</si>
  <si>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</si>
  <si>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</si>
  <si>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</si>
  <si>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</si>
  <si>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</si>
  <si>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</si>
  <si>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</si>
  <si>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</si>
  <si>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</si>
  <si>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</si>
  <si>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</si>
  <si>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</si>
  <si>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</si>
  <si>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</si>
  <si>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</si>
  <si>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</si>
  <si>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</si>
  <si>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</si>
  <si>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</si>
  <si>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</si>
  <si>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</si>
  <si>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</si>
  <si>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</si>
  <si>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</si>
  <si>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</si>
  <si>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</si>
  <si>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</si>
  <si>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</si>
  <si>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</si>
  <si>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</si>
  <si>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</si>
  <si>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</si>
  <si>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</si>
  <si>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</si>
  <si>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</si>
  <si>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</si>
  <si>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</si>
  <si>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</si>
  <si>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</si>
  <si>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</si>
  <si>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</si>
  <si>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</si>
  <si>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</si>
  <si>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</si>
  <si>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</si>
  <si>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</si>
  <si>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</si>
  <si>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</si>
  <si>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</si>
  <si>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</si>
  <si>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</si>
  <si>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</si>
  <si>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</si>
  <si>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</si>
  <si>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</si>
  <si>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</si>
  <si>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</si>
  <si>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</si>
  <si>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</si>
  <si>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</si>
  <si>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</si>
  <si>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</si>
  <si>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</si>
  <si>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</si>
  <si>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</si>
  <si>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</si>
  <si>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</si>
  <si>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</si>
  <si>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</si>
  <si>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</si>
  <si>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</si>
  <si>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</si>
  <si>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</si>
  <si>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</si>
  <si>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</si>
  <si>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</si>
  <si>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</si>
  <si>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</si>
  <si>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</si>
  <si>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</si>
  <si>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</si>
  <si>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</si>
  <si>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</si>
  <si>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</si>
  <si>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</si>
  <si>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</si>
  <si>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</si>
  <si>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</si>
  <si>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</si>
  <si>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</si>
  <si>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</si>
  <si>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</si>
  <si>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</si>
  <si>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</si>
  <si>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</si>
  <si>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</si>
  <si>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</si>
  <si>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</si>
  <si>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</si>
  <si>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</si>
  <si>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</si>
  <si>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</si>
  <si>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</si>
  <si>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</si>
  <si>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</si>
  <si>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</si>
  <si>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</si>
  <si>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</si>
  <si>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</si>
  <si>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</si>
  <si>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</si>
  <si>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</si>
  <si>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</si>
  <si>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</si>
  <si>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</si>
  <si>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</si>
  <si>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</si>
  <si>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</si>
  <si>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</si>
  <si>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</si>
  <si>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</si>
  <si>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</si>
  <si>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</si>
  <si>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</si>
  <si>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</si>
  <si>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</si>
  <si>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</si>
  <si>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</si>
  <si>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</si>
  <si>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</si>
  <si>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</si>
  <si>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</si>
  <si>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</si>
  <si>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</si>
  <si>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</si>
  <si>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</si>
  <si>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</si>
  <si>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</si>
  <si>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</si>
  <si>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</si>
  <si>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</si>
  <si>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</si>
  <si>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</si>
  <si>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</si>
  <si>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</si>
  <si>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</si>
  <si>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</si>
  <si>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</si>
  <si>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</si>
  <si>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</si>
  <si>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</si>
  <si>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</si>
  <si>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</si>
  <si>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</si>
  <si>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</si>
  <si>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</si>
  <si>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</si>
  <si>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</si>
  <si>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</si>
  <si>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</si>
  <si>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</si>
  <si>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</si>
  <si>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</si>
  <si>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</si>
  <si>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</si>
  <si>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</si>
  <si>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</si>
  <si>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</si>
  <si>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</si>
  <si>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</si>
  <si>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</si>
  <si>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</si>
  <si>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</si>
  <si>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</si>
  <si>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</si>
  <si>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</si>
  <si>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</si>
  <si>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</si>
  <si>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</si>
  <si>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</si>
  <si>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</si>
  <si>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</si>
  <si>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</si>
  <si>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</si>
  <si>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</si>
  <si>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</si>
  <si>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</si>
  <si>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</si>
  <si>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</si>
  <si>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</si>
  <si>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</si>
  <si>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</si>
  <si>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</si>
  <si>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</si>
  <si>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</si>
  <si>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</si>
  <si>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</si>
  <si>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</si>
  <si>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</si>
  <si>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</si>
  <si>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</si>
  <si>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</si>
  <si>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</si>
  <si>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</si>
  <si>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</si>
  <si>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</si>
  <si>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</si>
  <si>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</si>
  <si>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</si>
  <si>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</si>
  <si>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</si>
  <si>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</si>
  <si>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</si>
  <si>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</si>
  <si>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</si>
  <si>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</si>
  <si>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</si>
  <si>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</si>
  <si>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</si>
  <si>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</si>
  <si>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</si>
  <si>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</si>
  <si>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</si>
  <si>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</si>
  <si>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</si>
  <si>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</si>
  <si>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</si>
  <si>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</si>
  <si>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</si>
  <si>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</si>
  <si>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</si>
  <si>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</si>
  <si>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</si>
  <si>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</si>
  <si>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</si>
  <si>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</si>
  <si>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</si>
  <si>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</si>
  <si>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</si>
  <si>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</si>
  <si>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</si>
  <si>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</si>
  <si>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</si>
  <si>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</si>
  <si>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</si>
  <si>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</si>
  <si>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</si>
  <si>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</si>
  <si>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</si>
  <si>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</si>
  <si>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</si>
  <si>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</si>
  <si>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</si>
  <si>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</si>
  <si>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</si>
  <si>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</si>
  <si>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</si>
  <si>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</si>
  <si>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</si>
  <si>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</si>
  <si>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</si>
  <si>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</si>
  <si>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</si>
  <si>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</si>
  <si>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</si>
  <si>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</si>
  <si>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</si>
  <si>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</si>
  <si>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</si>
  <si>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</si>
  <si>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</si>
  <si>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</si>
  <si>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</si>
  <si>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</si>
  <si>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</si>
  <si>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</si>
  <si>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</si>
  <si>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</si>
  <si>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</si>
  <si>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</si>
  <si>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</si>
  <si>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</si>
  <si>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</si>
  <si>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</si>
  <si>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</si>
  <si>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</si>
  <si>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</si>
  <si>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</si>
  <si>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</si>
  <si>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</si>
  <si>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</si>
  <si>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</si>
  <si>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</si>
  <si>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</si>
  <si>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</si>
  <si>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</si>
  <si>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</si>
  <si>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</si>
  <si>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</si>
  <si>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</si>
  <si>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</si>
  <si>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</si>
  <si>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</si>
  <si>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</si>
  <si>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</si>
  <si>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</si>
  <si>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</si>
  <si>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</si>
  <si>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</si>
  <si>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</si>
  <si>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</si>
  <si>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</si>
  <si>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</si>
  <si>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</si>
  <si>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</si>
  <si>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</si>
  <si>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</si>
  <si>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</si>
  <si>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</si>
  <si>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</si>
  <si>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</si>
  <si>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</si>
  <si>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</si>
  <si>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</si>
  <si>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</si>
  <si>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</si>
  <si>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</si>
  <si>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</si>
  <si>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</si>
  <si>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</si>
  <si>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</si>
  <si>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</si>
  <si>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</si>
  <si>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</si>
  <si>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</si>
  <si>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</si>
  <si>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</si>
  <si>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</si>
  <si>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</si>
  <si>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</si>
  <si>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</si>
  <si>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</si>
  <si>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</si>
  <si>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</si>
  <si>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</si>
  <si>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</si>
  <si>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</si>
  <si>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</si>
  <si>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</si>
  <si>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</si>
  <si>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</si>
  <si>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</si>
  <si>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</si>
  <si>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</si>
  <si>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</si>
  <si>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</si>
  <si>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</si>
  <si>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</si>
  <si>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</si>
  <si>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</si>
  <si>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</si>
  <si>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</si>
  <si>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</si>
  <si>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</si>
  <si>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</si>
  <si>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</si>
  <si>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</si>
  <si>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</si>
  <si>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</si>
  <si>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</si>
  <si>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</si>
  <si>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</si>
  <si>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</si>
  <si>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</si>
  <si>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</si>
  <si>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</si>
  <si>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</si>
  <si>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</si>
  <si>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</si>
  <si>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</si>
  <si>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</si>
  <si>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</si>
  <si>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</si>
  <si>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</si>
  <si>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</si>
  <si>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</si>
  <si>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</si>
  <si>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</si>
  <si>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</si>
  <si>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</si>
  <si>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</si>
  <si>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</si>
  <si>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</si>
  <si>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</si>
  <si>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</si>
  <si>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</si>
  <si>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</si>
  <si>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</si>
  <si>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</si>
  <si>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</si>
  <si>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</si>
  <si>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</si>
  <si>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</si>
  <si>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</si>
  <si>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</si>
  <si>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</si>
  <si>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</si>
  <si>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</si>
  <si>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</si>
  <si>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</si>
  <si>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</si>
  <si>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</si>
  <si>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</si>
  <si>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</si>
  <si>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</si>
  <si>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</si>
  <si>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</si>
  <si>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</si>
  <si>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</si>
  <si>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</si>
  <si>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</si>
  <si>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</si>
  <si>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</si>
  <si>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</si>
  <si>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</si>
  <si>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</si>
  <si>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</si>
  <si>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</si>
  <si>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</si>
  <si>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</si>
  <si>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</si>
  <si>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</si>
  <si>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</si>
  <si>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</si>
  <si>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</si>
  <si>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</si>
  <si>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</si>
  <si>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</si>
  <si>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</si>
  <si>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</si>
  <si>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</si>
  <si>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</si>
  <si>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</si>
  <si>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</si>
  <si>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</si>
  <si>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</si>
  <si>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</si>
  <si>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</si>
  <si>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</si>
  <si>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</si>
  <si>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</si>
  <si>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</si>
  <si>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</si>
  <si>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</si>
  <si>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</si>
  <si>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</si>
  <si>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</si>
  <si>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</si>
  <si>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</si>
  <si>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</si>
  <si>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</si>
  <si>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</si>
  <si>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</si>
  <si>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</si>
  <si>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</si>
  <si>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</si>
  <si>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</si>
  <si>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</si>
  <si>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</si>
  <si>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</si>
  <si>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</si>
  <si>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</si>
  <si>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</si>
  <si>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</si>
  <si>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</si>
  <si>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</si>
  <si>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</si>
  <si>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</si>
  <si>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</si>
  <si>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</si>
  <si>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</si>
  <si>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</si>
  <si>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</si>
  <si>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</si>
  <si>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</si>
  <si>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</si>
  <si>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</si>
  <si>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</si>
  <si>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</si>
  <si>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</si>
  <si>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</si>
  <si>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</si>
  <si>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</si>
  <si>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</si>
  <si>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</si>
  <si>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</si>
  <si>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</si>
  <si>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</si>
  <si>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</si>
  <si>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</si>
  <si>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</si>
  <si>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</si>
  <si>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</si>
  <si>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</si>
  <si>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</si>
  <si>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</si>
  <si>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</si>
  <si>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</si>
  <si>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</si>
  <si>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</si>
  <si>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</si>
  <si>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</si>
  <si>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</si>
  <si>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</si>
  <si>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</si>
  <si>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</si>
  <si>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</si>
  <si>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</si>
  <si>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</si>
  <si>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</si>
  <si>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</si>
  <si>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</si>
  <si>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</si>
  <si>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</si>
  <si>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</si>
  <si>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</si>
  <si>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</si>
  <si>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</si>
  <si>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</si>
  <si>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</si>
  <si>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</si>
  <si>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</si>
  <si>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</si>
  <si>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</si>
  <si>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</si>
  <si>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</si>
  <si>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</si>
  <si>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</si>
  <si>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</si>
  <si>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</si>
  <si>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</si>
  <si>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</si>
  <si>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</si>
  <si>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</si>
  <si>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</si>
  <si>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</si>
  <si>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</si>
  <si>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</si>
  <si>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</si>
  <si>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</si>
  <si>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</si>
  <si>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</si>
  <si>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</si>
  <si>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</si>
  <si>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</si>
  <si>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</si>
  <si>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</si>
  <si>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</si>
  <si>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</si>
  <si>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</si>
  <si>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</si>
  <si>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</si>
  <si>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</si>
  <si>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</si>
  <si>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</si>
  <si>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</si>
  <si>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</si>
  <si>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</si>
  <si>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</si>
  <si>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</si>
  <si>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</si>
  <si>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</si>
  <si>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</si>
  <si>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</si>
  <si>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</si>
  <si>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</si>
  <si>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</si>
  <si>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</si>
  <si>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</si>
  <si>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</si>
  <si>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</si>
  <si>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</si>
  <si>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</si>
  <si>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</si>
  <si>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</si>
  <si>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</si>
  <si>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</si>
  <si>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</si>
  <si>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</si>
  <si>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</si>
  <si>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</si>
  <si>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</si>
  <si>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</si>
  <si>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</si>
  <si>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</si>
  <si>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</si>
  <si>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</si>
  <si>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</si>
  <si>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</si>
  <si>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</si>
  <si>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</si>
  <si>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</si>
  <si>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</si>
  <si>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</si>
  <si>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</si>
  <si>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</si>
  <si>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</si>
  <si>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</si>
  <si>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</si>
  <si>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</si>
  <si>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</si>
  <si>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</si>
  <si>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</si>
  <si>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</si>
  <si>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</si>
  <si>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</si>
  <si>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</si>
  <si>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</si>
  <si>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</si>
  <si>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</si>
  <si>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</si>
  <si>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</si>
  <si>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</si>
  <si>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</si>
  <si>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</si>
  <si>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</si>
  <si>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</si>
  <si>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</si>
  <si>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</si>
  <si>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</si>
  <si>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</si>
  <si>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</si>
  <si>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</si>
  <si>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</si>
  <si>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</si>
  <si>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</si>
  <si>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</si>
  <si>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</si>
  <si>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</si>
  <si>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</si>
  <si>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</si>
  <si>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</si>
  <si>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</si>
  <si>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</si>
  <si>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</si>
  <si>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</si>
  <si>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</si>
  <si>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</si>
  <si>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</si>
  <si>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</si>
  <si>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</si>
  <si>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</si>
  <si>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</si>
  <si>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</si>
  <si>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</si>
  <si>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</si>
  <si>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</si>
  <si>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</si>
  <si>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</si>
  <si>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</si>
  <si>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</si>
  <si>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</si>
  <si>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</si>
  <si>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</si>
  <si>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</si>
  <si>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</si>
  <si>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</si>
  <si>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</si>
  <si>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</si>
  <si>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</si>
  <si>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</si>
  <si>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</si>
  <si>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</si>
  <si>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</si>
  <si>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</si>
  <si>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</si>
  <si>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</si>
  <si>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</si>
  <si>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</si>
  <si>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</si>
  <si>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</si>
  <si>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</si>
  <si>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</si>
  <si>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</si>
  <si>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</si>
  <si>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</si>
  <si>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</si>
  <si>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</si>
  <si>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</si>
  <si>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</si>
  <si>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</si>
  <si>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</si>
  <si>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</si>
  <si>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</si>
  <si>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</si>
  <si>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</si>
  <si>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</si>
  <si>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</si>
  <si>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</si>
  <si>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</si>
  <si>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</si>
  <si>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</si>
  <si>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</si>
  <si>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</si>
  <si>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</si>
  <si>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</si>
  <si>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</si>
  <si>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</si>
  <si>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</si>
  <si>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</si>
  <si>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</si>
  <si>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</si>
  <si>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</si>
  <si>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</si>
  <si>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</si>
  <si>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</si>
  <si>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</si>
  <si>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</si>
  <si>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</si>
  <si>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</si>
  <si>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</si>
  <si>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</si>
  <si>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</si>
  <si>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</si>
  <si>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</si>
  <si>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</si>
  <si>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</si>
  <si>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</si>
  <si>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</si>
  <si>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</si>
  <si>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</si>
  <si>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</si>
  <si>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</si>
  <si>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</si>
  <si>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</si>
  <si>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</si>
  <si>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</si>
  <si>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</si>
  <si>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</si>
  <si>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</si>
  <si>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</si>
  <si>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</si>
  <si>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</si>
  <si>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</si>
  <si>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</si>
  <si>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</si>
  <si>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</si>
  <si>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</si>
  <si>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</si>
  <si>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</si>
  <si>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</si>
  <si>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</si>
  <si>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</si>
  <si>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</si>
  <si>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</si>
  <si>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</si>
  <si>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</si>
  <si>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</si>
  <si>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</si>
  <si>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</si>
  <si>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</si>
  <si>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</si>
  <si>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</si>
  <si>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</si>
  <si>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</si>
  <si>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</si>
  <si>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</si>
  <si>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</si>
  <si>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</si>
  <si>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</si>
  <si>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</si>
  <si>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</si>
  <si>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</si>
  <si>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</si>
  <si>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</si>
  <si>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</si>
  <si>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</si>
  <si>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</si>
  <si>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</si>
  <si>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</si>
  <si>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</si>
  <si>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</si>
  <si>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</si>
  <si>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</si>
  <si>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</si>
  <si>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</si>
  <si>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</si>
  <si>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</si>
  <si>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</si>
  <si>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</si>
  <si>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</si>
  <si>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</si>
  <si>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</si>
  <si>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</si>
  <si>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</si>
  <si>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</si>
  <si>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</si>
  <si>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</si>
  <si>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</si>
  <si>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</si>
  <si>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</si>
  <si>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</si>
  <si>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</si>
  <si>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</si>
  <si>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</si>
  <si>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</si>
  <si>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</si>
  <si>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</si>
  <si>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</si>
  <si>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</si>
  <si>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</si>
  <si>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</si>
  <si>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</si>
  <si>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</si>
  <si>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</si>
  <si>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</si>
  <si>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</si>
  <si>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</si>
  <si>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</si>
  <si>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</si>
  <si>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</si>
  <si>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</si>
  <si>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</si>
  <si>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</si>
  <si>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</si>
  <si>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</si>
  <si>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</si>
  <si>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</si>
  <si>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</si>
  <si>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</si>
  <si>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</si>
  <si>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</si>
  <si>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</si>
  <si>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</si>
  <si>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</si>
  <si>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</si>
  <si>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</si>
  <si>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</si>
  <si>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</si>
  <si>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</si>
  <si>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</si>
  <si>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</si>
  <si>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</si>
  <si>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</si>
  <si>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</si>
  <si>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</si>
  <si>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</si>
  <si>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</si>
  <si>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</si>
  <si>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</si>
  <si>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</si>
  <si>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</si>
  <si>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</si>
  <si>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</si>
  <si>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</si>
  <si>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</si>
  <si>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</si>
  <si>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</si>
  <si>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</si>
  <si>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</si>
  <si>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</si>
  <si>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</si>
  <si>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</si>
  <si>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</si>
  <si>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</si>
  <si>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</si>
  <si>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</si>
  <si>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</si>
  <si>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</si>
  <si>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</si>
  <si>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</si>
  <si>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</si>
  <si>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</si>
  <si>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</si>
  <si>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</si>
  <si>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</si>
  <si>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</si>
  <si>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</si>
  <si>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</si>
  <si>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</si>
  <si>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</si>
  <si>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</si>
  <si>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</si>
  <si>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</si>
  <si>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</si>
  <si>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</si>
  <si>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</si>
  <si>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</si>
  <si>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</si>
  <si>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</si>
  <si>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</si>
  <si>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</si>
  <si>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</si>
  <si>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</si>
  <si>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</si>
  <si>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</si>
  <si>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</si>
  <si>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</si>
  <si>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</si>
  <si>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</si>
  <si>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</si>
  <si>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</si>
  <si>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</si>
  <si>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</si>
  <si>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</si>
  <si>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</si>
  <si>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</si>
  <si>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</si>
  <si>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</si>
  <si>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</si>
  <si>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</si>
  <si>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</si>
  <si>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</si>
  <si>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</si>
  <si>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</si>
  <si>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</si>
  <si>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</si>
  <si>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</si>
  <si>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</si>
  <si>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</si>
  <si>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</si>
  <si>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</si>
  <si>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</si>
  <si>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</si>
  <si>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</si>
  <si>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</si>
  <si>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</si>
  <si>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</si>
  <si>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</si>
  <si>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</si>
  <si>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</si>
  <si>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</si>
  <si>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</si>
  <si>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</si>
  <si>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</si>
  <si>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</si>
  <si>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</si>
  <si>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</si>
  <si>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</si>
  <si>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</si>
  <si>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</si>
  <si>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</si>
  <si>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</si>
  <si>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</si>
  <si>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</si>
  <si>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</si>
  <si>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</si>
  <si>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</si>
  <si>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</si>
  <si>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</si>
  <si>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</si>
  <si>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</si>
  <si>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</si>
  <si>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</si>
  <si>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</si>
  <si>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</si>
  <si>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</si>
  <si>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</si>
  <si>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</si>
  <si>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</si>
  <si>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</si>
  <si>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</si>
  <si>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</si>
  <si>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</si>
  <si>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</si>
  <si>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</si>
  <si>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</si>
  <si>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</si>
  <si>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</si>
  <si>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</si>
  <si>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</si>
  <si>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</si>
  <si>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</si>
  <si>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</si>
  <si>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</si>
  <si>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</si>
  <si>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</si>
  <si>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</si>
  <si>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</si>
  <si>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</si>
  <si>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</si>
  <si>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</si>
  <si>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</si>
  <si>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</si>
  <si>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</si>
  <si>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</si>
  <si>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</si>
  <si>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</si>
  <si>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</si>
  <si>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</si>
  <si>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</si>
  <si>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</si>
  <si>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</si>
  <si>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</si>
  <si>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</si>
  <si>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</si>
  <si>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</si>
  <si>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</si>
  <si>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</si>
  <si>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</si>
  <si>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</si>
  <si>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</si>
  <si>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</si>
  <si>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</si>
  <si>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</si>
  <si>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</si>
  <si>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</si>
  <si>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</si>
  <si>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</si>
  <si>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</si>
  <si>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</si>
  <si>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</si>
  <si>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</si>
  <si>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</si>
  <si>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</si>
  <si>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</si>
  <si>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</si>
  <si>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</si>
  <si>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</si>
  <si>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</si>
  <si>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</si>
  <si>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</si>
  <si>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</si>
  <si>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</si>
  <si>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</si>
  <si>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</si>
  <si>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</si>
  <si>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</si>
  <si>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</si>
  <si>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</si>
  <si>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</si>
  <si>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</si>
  <si>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</si>
  <si>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</si>
  <si>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</si>
  <si>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</si>
  <si>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</si>
  <si>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</si>
  <si>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</si>
  <si>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</si>
  <si>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</si>
  <si>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</si>
  <si>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</si>
  <si>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</si>
  <si>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</si>
  <si>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</si>
  <si>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</si>
  <si>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</si>
  <si>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</si>
  <si>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</si>
  <si>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</si>
  <si>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</si>
  <si>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</si>
  <si>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</si>
  <si>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</si>
  <si>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</si>
  <si>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</si>
  <si>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</si>
  <si>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</si>
  <si>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</si>
  <si>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</si>
  <si>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</si>
  <si>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</si>
  <si>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</si>
  <si>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</si>
  <si>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</si>
  <si>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</si>
  <si>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</si>
  <si>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</si>
  <si>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</si>
  <si>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</si>
  <si>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</si>
  <si>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</si>
  <si>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</si>
  <si>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</si>
  <si>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</si>
  <si>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</si>
  <si>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</si>
  <si>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</si>
  <si>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</si>
  <si>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</si>
  <si>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</si>
  <si>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</si>
  <si>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</si>
  <si>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</si>
  <si>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</si>
  <si>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</si>
  <si>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</si>
  <si>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</si>
  <si>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</si>
  <si>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</si>
  <si>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</si>
  <si>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</si>
  <si>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</si>
  <si>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</si>
  <si>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</si>
  <si>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</si>
  <si>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</si>
  <si>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</si>
  <si>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</si>
  <si>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</si>
  <si>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</si>
  <si>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</si>
  <si>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</si>
  <si>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</si>
  <si>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</si>
  <si>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</si>
  <si>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</si>
  <si>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</si>
  <si>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</si>
  <si>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</si>
  <si>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</si>
  <si>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</si>
  <si>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</si>
  <si>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</si>
  <si>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</si>
  <si>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</si>
  <si>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</si>
  <si>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</si>
  <si>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</si>
  <si>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</si>
  <si>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</si>
  <si>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</si>
  <si>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</si>
  <si>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</si>
  <si>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</si>
  <si>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</si>
  <si>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</si>
  <si>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</si>
  <si>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</si>
  <si>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</si>
  <si>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</si>
  <si>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</si>
  <si>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</si>
  <si>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</si>
  <si>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</si>
  <si>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</si>
  <si>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</si>
  <si>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</si>
  <si>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</si>
  <si>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</si>
  <si>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</si>
  <si>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</si>
  <si>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</si>
  <si>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</si>
  <si>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</si>
  <si>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</si>
  <si>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</si>
  <si>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</si>
  <si>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</si>
  <si>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</si>
  <si>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</si>
  <si>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</si>
  <si>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</si>
  <si>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</si>
  <si>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</si>
  <si>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</si>
  <si>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</si>
  <si>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</si>
  <si>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</si>
  <si>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</si>
  <si>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</si>
  <si>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</si>
  <si>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</si>
  <si>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</si>
  <si>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</si>
  <si>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</si>
  <si>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</si>
  <si>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</si>
  <si>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</si>
  <si>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</si>
  <si>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</si>
  <si>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</si>
  <si>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</si>
  <si>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</si>
  <si>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</si>
  <si>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</si>
  <si>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</si>
  <si>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</si>
  <si>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</si>
  <si>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</si>
  <si>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</si>
  <si>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</si>
  <si>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</si>
  <si>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</si>
  <si>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</si>
  <si>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</si>
  <si>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</si>
  <si>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</si>
  <si>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</si>
  <si>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</si>
  <si>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</si>
  <si>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</si>
  <si>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</si>
  <si>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</si>
  <si>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</si>
  <si>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</si>
  <si>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</si>
  <si>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</si>
  <si>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</si>
  <si>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</si>
  <si>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</si>
  <si>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</si>
  <si>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</si>
  <si>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</si>
  <si>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</si>
  <si>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</si>
  <si>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</si>
  <si>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</si>
  <si>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</si>
  <si>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</si>
  <si>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</si>
  <si>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</si>
  <si>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</si>
  <si>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</si>
  <si>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</si>
  <si>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</si>
  <si>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</si>
  <si>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</si>
  <si>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</si>
  <si>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</si>
  <si>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</si>
  <si>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</si>
  <si>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</si>
  <si>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</si>
  <si>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</si>
  <si>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</si>
  <si>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</si>
  <si>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</si>
  <si>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</si>
  <si>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</si>
  <si>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</si>
  <si>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</si>
  <si>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</si>
  <si>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</si>
  <si>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</si>
  <si>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</si>
  <si>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</si>
  <si>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</si>
  <si>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</si>
  <si>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</si>
  <si>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</si>
  <si>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</si>
  <si>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</si>
  <si>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</si>
  <si>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</si>
  <si>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</si>
  <si>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</si>
  <si>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</si>
  <si>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</si>
  <si>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</si>
  <si>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</si>
  <si>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</si>
  <si>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</si>
  <si>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</si>
  <si>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</si>
  <si>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</si>
  <si>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</si>
  <si>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</si>
  <si>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</si>
  <si>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</si>
  <si>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</si>
  <si>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</si>
  <si>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</si>
  <si>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</si>
  <si>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</si>
  <si>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</si>
  <si>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</si>
  <si>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</si>
  <si>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</si>
  <si>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</si>
  <si>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</si>
  <si>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</si>
  <si>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</si>
  <si>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</si>
  <si>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</si>
  <si>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</si>
  <si>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</si>
  <si>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</si>
  <si>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</si>
  <si>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</si>
  <si>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</si>
  <si>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</si>
  <si>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</si>
  <si>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</si>
  <si>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</si>
  <si>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</si>
  <si>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</si>
  <si>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</si>
  <si>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</si>
  <si>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</si>
  <si>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</si>
  <si>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</si>
  <si>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</si>
  <si>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</si>
  <si>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</si>
  <si>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</si>
  <si>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</si>
  <si>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</si>
  <si>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</si>
  <si>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</si>
  <si>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</si>
  <si>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</si>
  <si>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</si>
  <si>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</si>
  <si>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</si>
  <si>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</si>
  <si>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</si>
  <si>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</si>
  <si>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</si>
  <si>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</si>
  <si>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</si>
  <si>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</si>
  <si>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</si>
  <si>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</si>
  <si>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</si>
  <si>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</si>
  <si>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</si>
  <si>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</si>
  <si>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</si>
  <si>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</si>
  <si>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</si>
  <si>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</si>
  <si>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</si>
  <si>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</si>
  <si>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</si>
  <si>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</si>
  <si>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</si>
  <si>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</si>
  <si>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</si>
  <si>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</si>
  <si>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</si>
  <si>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</si>
  <si>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</si>
  <si>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</si>
  <si>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</si>
  <si>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</si>
  <si>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</si>
  <si>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</si>
  <si>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</si>
  <si>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</si>
  <si>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</si>
  <si>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</si>
  <si>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</si>
  <si>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</si>
  <si>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</si>
  <si>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</si>
  <si>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</si>
  <si>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</si>
  <si>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</si>
  <si>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</si>
  <si>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</si>
  <si>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</si>
  <si>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</si>
  <si>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</si>
  <si>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</si>
  <si>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</si>
  <si>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</si>
  <si>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</si>
  <si>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</si>
  <si>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</si>
  <si>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</si>
  <si>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</si>
  <si>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</si>
  <si>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</si>
  <si>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</si>
  <si>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</si>
  <si>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</si>
  <si>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</si>
  <si>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</si>
  <si>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</si>
  <si>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</si>
  <si>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</si>
  <si>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</si>
  <si>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</si>
  <si>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</si>
  <si>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</si>
  <si>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</si>
  <si>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</si>
  <si>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</si>
  <si>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</si>
  <si>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</si>
  <si>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</si>
  <si>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</si>
  <si>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</si>
  <si>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</si>
  <si>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</si>
  <si>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</si>
  <si>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</si>
  <si>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</si>
  <si>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</si>
  <si>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</si>
  <si>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</si>
  <si>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</si>
  <si>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</si>
  <si>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</si>
  <si>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</si>
  <si>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</si>
  <si>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</si>
  <si>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</si>
  <si>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</si>
  <si>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</si>
  <si>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</si>
  <si>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</si>
  <si>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</si>
  <si>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</si>
  <si>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</si>
  <si>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</si>
  <si>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</si>
  <si>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</si>
  <si>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</si>
  <si>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</si>
  <si>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</si>
  <si>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</si>
  <si>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</si>
  <si>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</si>
  <si>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</si>
  <si>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</si>
  <si>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</si>
  <si>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</si>
  <si>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</si>
  <si>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</si>
  <si>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</si>
  <si>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</si>
  <si>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</si>
  <si>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</si>
  <si>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</si>
  <si>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</si>
  <si>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</si>
  <si>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</si>
  <si>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</si>
  <si>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</si>
  <si>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</si>
  <si>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</si>
  <si>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</si>
  <si>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</si>
  <si>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</si>
  <si>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</si>
  <si>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</si>
  <si>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</si>
  <si>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</si>
  <si>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</si>
  <si>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</si>
  <si>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</si>
  <si>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</si>
  <si>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</si>
  <si>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</si>
  <si>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</si>
  <si>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</si>
  <si>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</si>
  <si>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</si>
  <si>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</si>
  <si>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</si>
  <si>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</si>
  <si>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</si>
  <si>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</si>
  <si>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</si>
  <si>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</si>
  <si>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</si>
  <si>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</si>
  <si>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</si>
  <si>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</si>
  <si>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</si>
  <si>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</si>
  <si>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</si>
  <si>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</si>
  <si>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</si>
  <si>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</si>
  <si>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</si>
  <si>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</si>
  <si>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</si>
  <si>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</si>
  <si>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</si>
  <si>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</si>
  <si>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</si>
  <si>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</si>
  <si>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</si>
  <si>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</si>
  <si>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</si>
  <si>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</si>
  <si>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</si>
  <si>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</si>
  <si>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</si>
  <si>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</si>
  <si>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</si>
  <si>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</si>
  <si>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</si>
  <si>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</si>
  <si>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</si>
  <si>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</si>
  <si>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</si>
  <si>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</si>
  <si>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</si>
  <si>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</si>
  <si>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</si>
  <si>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</si>
  <si>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</si>
  <si>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</si>
  <si>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</si>
  <si>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</si>
  <si>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</si>
  <si>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</si>
  <si>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</si>
  <si>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</si>
  <si>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</si>
  <si>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</si>
  <si>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</si>
  <si>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</si>
  <si>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</si>
  <si>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</si>
  <si>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</si>
  <si>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</si>
  <si>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</si>
  <si>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</si>
  <si>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</si>
  <si>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</si>
  <si>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</si>
  <si>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</si>
  <si>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</si>
  <si>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</si>
  <si>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</si>
  <si>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</si>
  <si>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</si>
  <si>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</si>
  <si>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</si>
  <si>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</si>
  <si>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</si>
  <si>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</si>
  <si>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</si>
  <si>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</si>
  <si>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</si>
  <si>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</si>
  <si>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</si>
  <si>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</si>
  <si>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</si>
  <si>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</si>
  <si>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</si>
  <si>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</si>
  <si>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</si>
  <si>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</si>
  <si>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</si>
  <si>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</si>
  <si>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</si>
  <si>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</si>
  <si>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</si>
  <si>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</si>
  <si>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</si>
  <si>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</si>
  <si>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</si>
  <si>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</si>
  <si>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</si>
  <si>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</si>
  <si>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</si>
  <si>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</si>
  <si>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</si>
  <si>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</si>
  <si>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</si>
  <si>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</si>
  <si>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</si>
  <si>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</si>
  <si>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</si>
  <si>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</si>
  <si>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</si>
  <si>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</si>
  <si>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</si>
  <si>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</si>
  <si>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</si>
  <si>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</si>
  <si>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</si>
  <si>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</si>
  <si>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</si>
  <si>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</si>
  <si>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</si>
  <si>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</si>
  <si>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</si>
  <si>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</si>
  <si>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</si>
  <si>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</si>
  <si>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</si>
  <si>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</si>
  <si>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</si>
  <si>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</si>
  <si>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</si>
  <si>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</si>
  <si>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</si>
  <si>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</si>
  <si>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</si>
  <si>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</si>
  <si>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</si>
  <si>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</si>
  <si>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</si>
  <si>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</si>
  <si>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</si>
  <si>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</si>
  <si>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</si>
  <si>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</si>
  <si>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</si>
  <si>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</si>
  <si>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</si>
  <si>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</si>
  <si>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</si>
  <si>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</si>
  <si>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</si>
  <si>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</si>
  <si>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</si>
  <si>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</si>
  <si>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</si>
  <si>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</si>
  <si>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</si>
  <si>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</si>
  <si>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</si>
  <si>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</si>
  <si>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</si>
  <si>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</si>
  <si>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</si>
  <si>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</si>
  <si>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</si>
  <si>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</si>
  <si>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</si>
  <si>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</si>
  <si>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</si>
  <si>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</si>
  <si>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</si>
  <si>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</si>
  <si>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</si>
  <si>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</si>
  <si>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</si>
  <si>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</si>
  <si>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</si>
  <si>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</si>
  <si>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</si>
  <si>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</si>
  <si>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</si>
  <si>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</si>
  <si>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</si>
  <si>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</si>
  <si>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</si>
  <si>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</si>
  <si>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</si>
  <si>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</si>
  <si>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</si>
  <si>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</si>
  <si>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</si>
  <si>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</si>
  <si>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</si>
  <si>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</si>
  <si>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</si>
  <si>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</si>
  <si>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</si>
  <si>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</si>
  <si>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</si>
  <si>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</si>
  <si>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</si>
  <si>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</si>
  <si>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</si>
  <si>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</si>
  <si>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</si>
  <si>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</si>
  <si>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</si>
  <si>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</si>
  <si>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</si>
  <si>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</si>
  <si>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</si>
  <si>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</si>
  <si>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</si>
  <si>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</si>
  <si>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</si>
  <si>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</si>
  <si>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</si>
  <si>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</si>
  <si>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</si>
  <si>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</si>
  <si>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</si>
  <si>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</si>
  <si>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</si>
  <si>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</si>
  <si>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</si>
  <si>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</si>
  <si>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</si>
  <si>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</si>
  <si>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</si>
  <si>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</si>
  <si>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</si>
  <si>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</si>
  <si>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</si>
  <si>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</si>
  <si>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</si>
  <si>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</si>
  <si>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</si>
  <si>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</si>
  <si>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</si>
  <si>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</si>
  <si>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</si>
  <si>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</si>
  <si>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</si>
  <si>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</si>
  <si>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</si>
  <si>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</si>
  <si>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</si>
  <si>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</si>
  <si>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</si>
  <si>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</si>
  <si>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</si>
  <si>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</si>
  <si>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</si>
  <si>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</si>
  <si>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</si>
  <si>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</si>
  <si>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</si>
  <si>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</si>
  <si>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</si>
  <si>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</si>
  <si>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</si>
  <si>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</si>
  <si>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</si>
  <si>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</si>
  <si>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</si>
  <si>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</si>
  <si>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</si>
  <si>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</si>
  <si>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</si>
  <si>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</si>
  <si>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</si>
  <si>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</si>
  <si>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</si>
  <si>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</si>
  <si>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</si>
  <si>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</si>
  <si>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</si>
  <si>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</si>
  <si>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</si>
  <si>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</si>
  <si>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</si>
  <si>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</si>
  <si>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</si>
  <si>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</si>
  <si>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</si>
  <si>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</si>
  <si>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</si>
  <si>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</si>
  <si>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</si>
  <si>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</si>
  <si>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</si>
  <si>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</si>
  <si>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</si>
  <si>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</si>
  <si>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</si>
  <si>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</si>
  <si>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</si>
  <si>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</si>
  <si>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</si>
  <si>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</si>
  <si>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</si>
  <si>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</si>
  <si>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</si>
  <si>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</si>
  <si>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</si>
  <si>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</si>
  <si>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</si>
  <si>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</si>
  <si>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</si>
  <si>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</si>
  <si>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</si>
  <si>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</si>
  <si>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</si>
  <si>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</si>
  <si>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</si>
  <si>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</si>
  <si>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</si>
  <si>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</si>
  <si>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</si>
  <si>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</si>
  <si>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</si>
  <si>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</si>
  <si>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</si>
  <si>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</si>
  <si>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</si>
  <si>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</si>
  <si>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</si>
  <si>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</si>
  <si>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</si>
  <si>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</si>
  <si>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</si>
  <si>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</si>
  <si>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</si>
  <si>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</si>
  <si>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</si>
  <si>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</si>
  <si>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</si>
  <si>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</si>
  <si>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</si>
  <si>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</si>
  <si>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</si>
  <si>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</si>
  <si>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</si>
  <si>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</si>
  <si>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</si>
  <si>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</si>
  <si>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</si>
  <si>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</si>
  <si>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</si>
  <si>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</si>
  <si>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</si>
  <si>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</si>
  <si>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</si>
  <si>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</si>
  <si>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</si>
  <si>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</si>
  <si>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</si>
  <si>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</si>
  <si>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</si>
  <si>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</si>
  <si>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</si>
  <si>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</si>
  <si>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</si>
  <si>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</si>
  <si>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</si>
  <si>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</si>
  <si>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</si>
  <si>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</si>
  <si>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</si>
  <si>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</si>
  <si>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</si>
  <si>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</si>
  <si>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</si>
  <si>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</si>
  <si>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</si>
  <si>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</si>
  <si>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</si>
  <si>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</si>
  <si>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</si>
  <si>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</si>
  <si>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</si>
  <si>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</si>
  <si>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</si>
  <si>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</si>
  <si>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</si>
  <si>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</si>
  <si>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</si>
  <si>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</si>
  <si>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</si>
  <si>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</si>
  <si>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</si>
  <si>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</si>
  <si>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</si>
  <si>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</si>
  <si>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</si>
  <si>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</si>
  <si>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</si>
  <si>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</si>
  <si>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</si>
  <si>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</si>
  <si>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</si>
  <si>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</si>
  <si>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</si>
  <si>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</si>
  <si>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</si>
  <si>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</si>
  <si>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</si>
  <si>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</si>
  <si>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</si>
  <si>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</si>
  <si>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</si>
  <si>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</si>
  <si>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</si>
  <si>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</si>
  <si>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</si>
  <si>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</si>
  <si>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</si>
  <si>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</si>
  <si>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</si>
  <si>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</si>
  <si>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</si>
  <si>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</si>
  <si>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</si>
  <si>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</si>
  <si>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</si>
  <si>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</si>
  <si>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</si>
  <si>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</si>
  <si>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</si>
  <si>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</si>
  <si>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</si>
  <si>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</si>
  <si>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</si>
  <si>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</si>
  <si>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</si>
  <si>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</si>
  <si>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</si>
  <si>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</si>
  <si>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</si>
  <si>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</si>
  <si>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</si>
  <si>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</si>
  <si>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</si>
  <si>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</si>
  <si>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</si>
  <si>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</si>
  <si>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</si>
  <si>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</si>
  <si>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</si>
  <si>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</si>
  <si>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</si>
  <si>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</si>
  <si>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</si>
  <si>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</si>
  <si>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</si>
  <si>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</si>
  <si>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</si>
  <si>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</si>
  <si>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</si>
  <si>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</si>
  <si>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</si>
  <si>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</si>
  <si>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</si>
  <si>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</si>
  <si>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</si>
  <si>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</si>
  <si>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</si>
  <si>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</si>
  <si>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</si>
  <si>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</si>
  <si>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</si>
  <si>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</si>
  <si>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</si>
  <si>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</si>
  <si>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</si>
  <si>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</si>
  <si>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</si>
  <si>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</si>
  <si>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</si>
  <si>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</si>
  <si>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</si>
  <si>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</si>
  <si>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</si>
  <si>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</si>
  <si>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</si>
  <si>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</si>
  <si>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</si>
  <si>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</si>
  <si>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</si>
  <si>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</si>
  <si>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</si>
  <si>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</si>
  <si>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</si>
  <si>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</si>
  <si>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</si>
  <si>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</si>
  <si>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</si>
  <si>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</si>
  <si>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</si>
  <si>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</si>
  <si>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</si>
  <si>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</si>
  <si>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</si>
  <si>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</si>
  <si>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</si>
  <si>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</si>
  <si>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</si>
  <si>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</si>
  <si>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</si>
  <si>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</si>
  <si>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</si>
  <si>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</si>
  <si>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</si>
  <si>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</si>
  <si>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</si>
  <si>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</si>
  <si>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</si>
  <si>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</si>
  <si>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</si>
  <si>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</si>
  <si>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</si>
  <si>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</si>
  <si>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</si>
  <si>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</si>
  <si>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</si>
  <si>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</si>
  <si>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</si>
  <si>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</si>
  <si>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</si>
  <si>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</si>
  <si>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</si>
  <si>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</si>
  <si>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</si>
  <si>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</si>
  <si>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</si>
  <si>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</si>
  <si>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</si>
  <si>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</si>
  <si>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</si>
  <si>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</si>
  <si>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</si>
  <si>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</si>
  <si>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</si>
  <si>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</si>
  <si>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</si>
  <si>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</si>
  <si>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</si>
  <si>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</si>
  <si>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</si>
  <si>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</si>
  <si>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</si>
  <si>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</si>
  <si>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</si>
  <si>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</si>
  <si>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</si>
  <si>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</si>
  <si>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</si>
  <si>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</si>
  <si>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</si>
  <si>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</si>
  <si>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</si>
  <si>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</si>
  <si>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</si>
  <si>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</si>
  <si>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</si>
  <si>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</si>
  <si>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</si>
  <si>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</si>
  <si>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</si>
  <si>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</si>
  <si>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</si>
  <si>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</si>
  <si>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</si>
  <si>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</si>
  <si>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</si>
  <si>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</si>
  <si>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</si>
  <si>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</si>
  <si>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</si>
  <si>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</si>
  <si>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</si>
  <si>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</si>
  <si>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</si>
  <si>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</si>
  <si>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</si>
  <si>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</si>
  <si>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</si>
  <si>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</si>
  <si>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</si>
  <si>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</si>
  <si>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</si>
  <si>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</si>
  <si>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</si>
  <si>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</si>
  <si>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</si>
  <si>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</si>
  <si>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</si>
  <si>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</si>
  <si>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</si>
  <si>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</si>
  <si>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</si>
  <si>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</si>
  <si>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</si>
  <si>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</si>
  <si>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</si>
  <si>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</si>
  <si>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</si>
  <si>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</si>
  <si>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</si>
  <si>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</si>
  <si>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</si>
  <si>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</si>
  <si>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</si>
  <si>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</si>
  <si>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</si>
  <si>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</si>
  <si>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</si>
  <si>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</si>
  <si>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</si>
  <si>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</si>
  <si>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</si>
  <si>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</si>
  <si>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</si>
  <si>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</si>
  <si>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</si>
  <si>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</si>
  <si>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</si>
  <si>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</si>
  <si>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</si>
  <si>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</si>
  <si>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</si>
  <si>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</si>
  <si>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</si>
  <si>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</si>
  <si>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</si>
  <si>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</si>
  <si>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</si>
  <si>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</si>
  <si>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</si>
  <si>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</si>
  <si>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</si>
  <si>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</si>
  <si>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</si>
  <si>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</si>
  <si>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</si>
  <si>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</si>
  <si>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</si>
  <si>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</si>
  <si>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</si>
  <si>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</si>
  <si>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</si>
  <si>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</si>
  <si>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</si>
  <si>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</si>
  <si>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</si>
  <si>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</si>
  <si>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</si>
  <si>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</si>
  <si>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</si>
  <si>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</si>
  <si>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</si>
  <si>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</si>
  <si>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</si>
  <si>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</si>
  <si>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</si>
  <si>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</si>
  <si>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</si>
  <si>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</si>
  <si>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</si>
  <si>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</si>
  <si>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</si>
  <si>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</si>
  <si>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</si>
  <si>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</si>
  <si>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</si>
  <si>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</si>
  <si>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</si>
  <si>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</si>
  <si>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</si>
  <si>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</si>
  <si>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</si>
  <si>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</si>
  <si>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</si>
  <si>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</si>
  <si>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</si>
  <si>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</si>
  <si>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</si>
  <si>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</si>
  <si>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</si>
  <si>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</si>
  <si>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</si>
  <si>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</si>
  <si>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</si>
  <si>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</si>
  <si>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</si>
  <si>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</si>
  <si>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</si>
  <si>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</si>
  <si>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</si>
  <si>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</si>
  <si>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</si>
  <si>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</si>
  <si>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</si>
  <si>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</si>
  <si>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</si>
  <si>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</si>
  <si>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</si>
  <si>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</si>
  <si>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</si>
  <si>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</si>
  <si>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</si>
  <si>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</si>
  <si>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</si>
  <si>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</si>
  <si>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</si>
  <si>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</si>
  <si>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</si>
  <si>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</si>
  <si>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</si>
  <si>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</si>
  <si>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</si>
  <si>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</si>
  <si>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</si>
  <si>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</si>
  <si>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</si>
  <si>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</si>
  <si>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</si>
  <si>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</si>
  <si>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</si>
  <si>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</si>
  <si>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</si>
  <si>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</si>
  <si>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</si>
  <si>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</si>
  <si>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</si>
  <si>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</si>
  <si>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</si>
  <si>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</si>
  <si>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</si>
  <si>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</si>
  <si>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</si>
  <si>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</si>
  <si>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</si>
  <si>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</si>
  <si>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</si>
  <si>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</si>
  <si>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</si>
  <si>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</si>
  <si>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</si>
  <si>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</si>
  <si>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</si>
  <si>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</si>
  <si>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</si>
  <si>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</si>
  <si>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</si>
  <si>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</si>
  <si>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</si>
  <si>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</si>
  <si>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</si>
  <si>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</si>
  <si>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</si>
  <si>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</si>
  <si>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</si>
  <si>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</si>
  <si>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</si>
  <si>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</si>
  <si>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</si>
  <si>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</si>
  <si>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</si>
  <si>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</si>
  <si>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</si>
  <si>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</si>
  <si>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</si>
  <si>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</si>
  <si>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</si>
  <si>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</si>
  <si>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</si>
  <si>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</si>
  <si>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</si>
  <si>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</si>
  <si>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</si>
  <si>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</si>
  <si>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</si>
  <si>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</si>
  <si>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</si>
  <si>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</si>
  <si>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</si>
  <si>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</si>
  <si>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</si>
  <si>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</si>
  <si>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</si>
  <si>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</si>
  <si>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</si>
  <si>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</si>
  <si>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</si>
  <si>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</si>
  <si>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</si>
  <si>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</si>
  <si>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</si>
  <si>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</si>
  <si>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</si>
  <si>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</si>
  <si>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</si>
  <si>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</si>
  <si>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</si>
  <si>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</si>
  <si>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</si>
  <si>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</si>
  <si>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</si>
  <si>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</si>
  <si>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</si>
  <si>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</si>
  <si>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</si>
  <si>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</si>
  <si>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</si>
  <si>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</si>
  <si>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</si>
  <si>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</si>
  <si>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</si>
  <si>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</si>
  <si>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</si>
  <si>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</si>
  <si>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</si>
  <si>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</si>
  <si>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</si>
  <si>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</si>
  <si>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</si>
  <si>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</si>
  <si>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</si>
  <si>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</si>
  <si>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</si>
  <si>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</si>
  <si>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</si>
  <si>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</si>
  <si>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</si>
  <si>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</si>
  <si>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</si>
  <si>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</si>
  <si>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</si>
  <si>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</si>
  <si>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</si>
  <si>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</si>
  <si>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</si>
  <si>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</si>
  <si>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</si>
  <si>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</si>
  <si>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</si>
  <si>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</si>
  <si>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</si>
  <si>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</si>
  <si>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</si>
  <si>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</si>
  <si>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</si>
  <si>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</si>
  <si>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</si>
  <si>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</si>
  <si>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</si>
  <si>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</si>
  <si>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</si>
  <si>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</si>
  <si>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</si>
  <si>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</si>
  <si>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</si>
  <si>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</si>
  <si>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</si>
  <si>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</si>
  <si>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</si>
  <si>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</si>
  <si>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</si>
  <si>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</si>
  <si>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</si>
  <si>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</si>
  <si>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</si>
  <si>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</si>
  <si>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</si>
  <si>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</si>
  <si>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</si>
  <si>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</si>
  <si>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</si>
  <si>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</si>
  <si>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</si>
  <si>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</si>
  <si>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</si>
  <si>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</si>
  <si>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</si>
  <si>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</si>
  <si>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</si>
  <si>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</si>
  <si>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</si>
  <si>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</si>
  <si>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</si>
  <si>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</si>
  <si>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</si>
  <si>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</si>
  <si>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</si>
  <si>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</si>
  <si>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</si>
  <si>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</si>
  <si>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</si>
  <si>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</si>
  <si>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</si>
  <si>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</si>
  <si>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</si>
  <si>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</si>
  <si>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</si>
  <si>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</si>
  <si>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</si>
  <si>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</si>
  <si>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</si>
  <si>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</si>
  <si>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</si>
  <si>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</si>
  <si>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</si>
  <si>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</si>
  <si>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</si>
  <si>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</si>
  <si>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</si>
  <si>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</si>
  <si>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</si>
  <si>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</si>
  <si>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</si>
  <si>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</si>
  <si>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</si>
  <si>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</si>
  <si>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</si>
  <si>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</si>
  <si>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</si>
  <si>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</si>
  <si>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</si>
  <si>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</si>
  <si>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</si>
  <si>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</si>
  <si>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</si>
  <si>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</si>
  <si>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</si>
  <si>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</si>
  <si>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</si>
  <si>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</si>
  <si>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</si>
  <si>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</si>
  <si>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</si>
  <si>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</si>
  <si>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</si>
  <si>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</si>
  <si>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</si>
  <si>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</si>
  <si>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</si>
  <si>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</si>
  <si>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</si>
  <si>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</si>
  <si>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</si>
  <si>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</si>
  <si>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</si>
  <si>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</si>
  <si>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</si>
  <si>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</si>
  <si>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</si>
  <si>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</si>
  <si>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</si>
  <si>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</si>
  <si>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</si>
  <si>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</si>
  <si>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</si>
  <si>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</si>
  <si>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</si>
  <si>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</si>
  <si>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</si>
  <si>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</si>
  <si>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</si>
  <si>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</si>
  <si>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</si>
  <si>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</si>
  <si>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</si>
  <si>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</si>
  <si>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</si>
  <si>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</si>
  <si>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</si>
  <si>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</si>
  <si>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</si>
  <si>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</si>
  <si>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</si>
  <si>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</si>
  <si>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</si>
  <si>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</si>
  <si>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</si>
  <si>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</si>
  <si>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</si>
  <si>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</si>
  <si>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</si>
  <si>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</si>
  <si>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</si>
  <si>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</si>
  <si>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</si>
  <si>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</si>
  <si>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</si>
  <si>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</si>
  <si>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</si>
  <si>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</si>
  <si>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</si>
  <si>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</si>
  <si>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</si>
  <si>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</si>
  <si>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</si>
  <si>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</si>
  <si>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</si>
  <si>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</si>
  <si>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</si>
  <si>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</si>
  <si>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</si>
  <si>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</si>
  <si>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</si>
  <si>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</si>
  <si>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</si>
  <si>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</si>
  <si>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</si>
  <si>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</si>
  <si>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</si>
  <si>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</si>
  <si>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</si>
  <si>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</si>
  <si>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</si>
  <si>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</si>
  <si>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</si>
  <si>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</si>
  <si>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</si>
  <si>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</si>
  <si>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</si>
  <si>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</si>
  <si>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</si>
  <si>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</si>
  <si>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</si>
  <si>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</si>
  <si>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</si>
  <si>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</si>
  <si>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</si>
  <si>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</si>
  <si>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</si>
  <si>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</si>
  <si>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</si>
  <si>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</si>
  <si>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</si>
  <si>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</si>
  <si>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</si>
  <si>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</si>
  <si>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</si>
  <si>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</si>
  <si>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</si>
  <si>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</si>
  <si>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</si>
  <si>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</si>
  <si>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</si>
  <si>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</si>
  <si>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</si>
  <si>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</si>
  <si>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</si>
  <si>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</si>
  <si>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</si>
  <si>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</si>
  <si>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</si>
  <si>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</si>
  <si>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</si>
  <si>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</si>
  <si>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</si>
  <si>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</si>
  <si>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</si>
  <si>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</si>
  <si>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</si>
  <si>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</si>
  <si>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</si>
  <si>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</si>
  <si>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</si>
  <si>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</si>
  <si>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</si>
  <si>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</si>
  <si>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</si>
  <si>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</si>
  <si>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</si>
  <si>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</si>
  <si>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</si>
  <si>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</si>
  <si>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</si>
  <si>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</si>
  <si>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</si>
  <si>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</si>
  <si>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</si>
  <si>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</si>
  <si>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</si>
  <si>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</si>
  <si>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</si>
  <si>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</si>
  <si>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</si>
  <si>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</si>
  <si>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</si>
  <si>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</si>
  <si>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</si>
  <si>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</si>
  <si>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</si>
  <si>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</si>
  <si>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</si>
  <si>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</si>
  <si>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</si>
  <si>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</si>
  <si>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</si>
  <si>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</si>
  <si>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</si>
  <si>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</si>
  <si>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</si>
  <si>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</si>
  <si>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</si>
  <si>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</si>
  <si>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</si>
  <si>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</si>
  <si>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</si>
  <si>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</si>
  <si>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</si>
  <si>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</si>
  <si>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</si>
  <si>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</si>
  <si>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</si>
  <si>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</si>
  <si>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</si>
  <si>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</si>
  <si>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</si>
  <si>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</si>
  <si>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</si>
  <si>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</si>
  <si>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</si>
  <si>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</si>
  <si>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</si>
  <si>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</si>
  <si>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</si>
  <si>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</si>
  <si>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</si>
  <si>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</si>
  <si>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</si>
  <si>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</si>
  <si>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</si>
  <si>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</si>
  <si>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</si>
  <si>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</si>
  <si>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</si>
  <si>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</si>
  <si>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</si>
  <si>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</si>
  <si>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</si>
  <si>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</si>
  <si>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</si>
  <si>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</si>
  <si>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</si>
  <si>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</si>
  <si>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</si>
  <si>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</si>
  <si>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</si>
  <si>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</si>
  <si>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</si>
  <si>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</si>
  <si>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</si>
  <si>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</si>
  <si>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</si>
  <si>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</si>
  <si>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</si>
  <si>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</si>
  <si>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</si>
  <si>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</si>
  <si>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</si>
  <si>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</si>
  <si>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</si>
  <si>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</si>
  <si>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</si>
  <si>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</si>
  <si>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</si>
  <si>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</si>
  <si>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</si>
  <si>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</si>
  <si>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</si>
  <si>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</si>
  <si>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</si>
  <si>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</si>
  <si>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</si>
  <si>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</si>
  <si>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</si>
  <si>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</si>
  <si>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</si>
  <si>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</si>
  <si>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</si>
  <si>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</si>
  <si>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</si>
  <si>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</si>
  <si>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</si>
  <si>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</si>
  <si>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</si>
  <si>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</si>
  <si>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</si>
  <si>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</si>
  <si>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</si>
  <si>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</si>
  <si>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</si>
  <si>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</si>
  <si>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</si>
  <si>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</si>
  <si>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</si>
  <si>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</si>
  <si>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</si>
  <si>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</si>
  <si>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</si>
  <si>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</si>
  <si>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</si>
  <si>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</si>
  <si>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</si>
  <si>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</si>
  <si>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</si>
  <si>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</si>
  <si>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</si>
  <si>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</si>
  <si>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</si>
  <si>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</si>
  <si>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</si>
  <si>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</si>
  <si>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</si>
  <si>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</si>
  <si>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</si>
  <si>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</si>
  <si>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</si>
  <si>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</si>
  <si>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</si>
  <si>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</si>
  <si>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</si>
  <si>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</si>
  <si>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</si>
  <si>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</si>
  <si>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</si>
  <si>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</si>
  <si>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</si>
  <si>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</si>
  <si>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</si>
  <si>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</si>
  <si>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</si>
  <si>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</si>
  <si>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</si>
  <si>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</si>
  <si>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</si>
  <si>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</si>
  <si>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</si>
  <si>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</si>
  <si>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</si>
  <si>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</si>
  <si>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</si>
  <si>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</si>
  <si>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</si>
  <si>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</si>
  <si>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</si>
  <si>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</si>
  <si>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</si>
  <si>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</si>
  <si>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</si>
  <si>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</si>
  <si>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</si>
  <si>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</si>
  <si>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</si>
  <si>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</si>
  <si>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</si>
  <si>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</si>
  <si>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</si>
  <si>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</si>
  <si>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</si>
  <si>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</si>
  <si>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</si>
  <si>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</si>
  <si>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</si>
  <si>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</si>
  <si>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</si>
  <si>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</si>
  <si>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</si>
  <si>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</si>
  <si>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</si>
  <si>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</si>
  <si>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</si>
  <si>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</si>
  <si>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</si>
  <si>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</si>
  <si>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</si>
  <si>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</si>
  <si>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</si>
  <si>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</si>
  <si>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</si>
  <si>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</si>
  <si>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</si>
  <si>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</si>
  <si>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</si>
  <si>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</si>
  <si>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</si>
  <si>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</si>
  <si>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</si>
  <si>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</si>
  <si>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</si>
  <si>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</si>
  <si>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</si>
  <si>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</si>
  <si>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</si>
  <si>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</si>
  <si>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</si>
  <si>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</si>
  <si>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</si>
  <si>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</si>
  <si>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</si>
  <si>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</si>
  <si>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</si>
  <si>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</si>
  <si>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</si>
  <si>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</si>
  <si>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</si>
  <si>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</si>
  <si>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</si>
  <si>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</si>
  <si>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</si>
  <si>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</si>
  <si>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</si>
  <si>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</si>
  <si>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</si>
  <si>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</si>
  <si>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</si>
  <si>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</si>
  <si>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</si>
  <si>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</si>
  <si>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</si>
  <si>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</si>
  <si>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</si>
  <si>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</si>
  <si>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</si>
  <si>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</si>
  <si>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</si>
  <si>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</si>
  <si>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</si>
  <si>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</si>
  <si>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</si>
  <si>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</si>
  <si>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</si>
  <si>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</si>
  <si>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</si>
  <si>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</si>
  <si>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</si>
  <si>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</si>
  <si>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</si>
  <si>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</si>
  <si>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</si>
  <si>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</si>
  <si>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</si>
  <si>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</si>
  <si>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</si>
  <si>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</si>
  <si>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</si>
  <si>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</si>
  <si>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</si>
  <si>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</si>
  <si>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</si>
  <si>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</si>
  <si>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</si>
  <si>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</si>
  <si>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</si>
  <si>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</si>
  <si>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</si>
  <si>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</si>
  <si>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</si>
  <si>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</si>
  <si>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</si>
  <si>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</si>
  <si>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</si>
  <si>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</si>
  <si>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</si>
  <si>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</si>
  <si>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</si>
  <si>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</si>
  <si>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</si>
  <si>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</si>
  <si>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</si>
  <si>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</si>
  <si>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</si>
  <si>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</si>
  <si>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</si>
  <si>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</si>
  <si>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</si>
  <si>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</si>
  <si>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</si>
  <si>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</si>
  <si>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</si>
  <si>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</si>
  <si>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</si>
  <si>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</si>
  <si>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</si>
  <si>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</si>
  <si>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</si>
  <si>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</si>
  <si>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</si>
  <si>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</si>
  <si>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</si>
  <si>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</si>
  <si>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</si>
  <si>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</si>
  <si>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</si>
  <si>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</si>
  <si>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</si>
  <si>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</si>
  <si>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</si>
  <si>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</si>
  <si>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</si>
  <si>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</si>
  <si>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</si>
  <si>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</si>
  <si>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</si>
  <si>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</si>
  <si>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</si>
  <si>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</si>
  <si>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</si>
  <si>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</si>
  <si>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</si>
  <si>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</si>
  <si>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</si>
  <si>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</si>
  <si>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</si>
  <si>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</si>
  <si>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</si>
  <si>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</si>
  <si>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</si>
  <si>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</si>
  <si>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</si>
  <si>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</si>
  <si>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</si>
  <si>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</si>
  <si>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</si>
  <si>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</si>
  <si>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</si>
  <si>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</si>
  <si>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</si>
  <si>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</si>
  <si>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</si>
  <si>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</si>
  <si>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</si>
  <si>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</si>
  <si>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</si>
  <si>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</si>
  <si>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</si>
  <si>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</si>
  <si>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</si>
  <si>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</si>
  <si>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</si>
  <si>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</si>
  <si>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</si>
  <si>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</si>
  <si>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</si>
  <si>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</si>
  <si>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</si>
  <si>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</si>
  <si>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</si>
  <si>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</si>
  <si>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</si>
  <si>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</si>
  <si>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</si>
  <si>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</si>
  <si>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</si>
  <si>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</si>
  <si>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</si>
  <si>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</si>
  <si>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</si>
  <si>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</si>
  <si>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</si>
  <si>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</si>
  <si>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</si>
  <si>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</si>
  <si>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</si>
  <si>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</si>
  <si>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</si>
  <si>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</si>
  <si>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</si>
  <si>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</si>
  <si>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</si>
  <si>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</si>
  <si>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</si>
  <si>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</si>
  <si>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</si>
  <si>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</si>
  <si>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</si>
  <si>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</si>
  <si>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</si>
  <si>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</si>
  <si>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</si>
  <si>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</si>
  <si>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</si>
  <si>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</si>
  <si>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</si>
  <si>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</si>
  <si>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</si>
  <si>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</si>
  <si>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</si>
  <si>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</si>
  <si>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</si>
  <si>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</si>
  <si>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</si>
  <si>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</si>
  <si>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</si>
  <si>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</si>
  <si>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</si>
  <si>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</si>
  <si>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</si>
  <si>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</si>
  <si>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</si>
  <si>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</si>
  <si>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</si>
  <si>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</si>
  <si>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</si>
  <si>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</si>
  <si>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</si>
  <si>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</si>
  <si>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</si>
  <si>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</si>
  <si>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</si>
  <si>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</si>
  <si>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</si>
  <si>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</si>
  <si>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</si>
  <si>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</si>
  <si>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</si>
  <si>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</si>
  <si>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</si>
  <si>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</si>
  <si>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</si>
  <si>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</si>
  <si>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</si>
  <si>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</si>
  <si>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</si>
  <si>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</si>
  <si>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</si>
  <si>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</si>
  <si>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</si>
  <si>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</si>
  <si>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</si>
  <si>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</si>
  <si>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</si>
  <si>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</si>
  <si>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</si>
  <si>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</si>
  <si>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</si>
  <si>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</si>
  <si>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</si>
  <si>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</si>
  <si>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</si>
  <si>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</si>
  <si>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</si>
  <si>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</si>
  <si>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</si>
  <si>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</si>
  <si>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</si>
  <si>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</si>
  <si>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</si>
  <si>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</si>
  <si>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</si>
  <si>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</si>
  <si>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</si>
  <si>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</si>
  <si>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</si>
  <si>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</si>
  <si>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</si>
  <si>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</si>
  <si>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</si>
  <si>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</si>
  <si>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</si>
  <si>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</si>
  <si>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</si>
  <si>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</si>
  <si>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</si>
  <si>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</si>
  <si>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</si>
  <si>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</si>
  <si>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</si>
  <si>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</si>
  <si>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</si>
  <si>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</si>
  <si>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</si>
  <si>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</si>
  <si>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</si>
  <si>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</si>
  <si>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</si>
  <si>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</si>
  <si>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</si>
  <si>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</si>
  <si>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</si>
  <si>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</si>
  <si>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</si>
  <si>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</si>
  <si>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</si>
  <si>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</si>
  <si>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</si>
  <si>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</si>
  <si>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</si>
  <si>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</si>
  <si>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</si>
  <si>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</si>
  <si>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</si>
  <si>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</si>
  <si>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</si>
  <si>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</si>
  <si>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</si>
  <si>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</si>
  <si>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</si>
  <si>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</si>
  <si>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</si>
  <si>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</si>
  <si>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</si>
  <si>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</si>
  <si>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</si>
  <si>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</si>
  <si>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</si>
  <si>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</si>
  <si>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</si>
  <si>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</si>
  <si>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</si>
  <si>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</si>
  <si>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</si>
  <si>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</si>
  <si>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</si>
  <si>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</si>
  <si>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</si>
  <si>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</si>
  <si>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</si>
  <si>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</si>
  <si>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</si>
  <si>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</si>
  <si>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</si>
  <si>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</si>
  <si>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</si>
  <si>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</si>
  <si>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</si>
  <si>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</si>
  <si>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</si>
  <si>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</si>
  <si>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</si>
  <si>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</si>
  <si>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</si>
  <si>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</si>
  <si>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</si>
  <si>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</si>
  <si>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</si>
  <si>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</si>
  <si>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</si>
  <si>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</si>
  <si>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</si>
  <si>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</si>
  <si>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</si>
  <si>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</si>
  <si>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</si>
  <si>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</si>
  <si>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</si>
  <si>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</si>
  <si>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</si>
  <si>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</si>
  <si>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</si>
  <si>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</si>
  <si>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</si>
  <si>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</si>
  <si>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</si>
  <si>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</si>
  <si>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</si>
  <si>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</si>
  <si>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</si>
  <si>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</si>
  <si>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</si>
  <si>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</si>
  <si>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</si>
  <si>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</si>
  <si>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</si>
  <si>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</si>
  <si>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</si>
  <si>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</si>
  <si>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</si>
  <si>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</si>
  <si>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</si>
  <si>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</si>
  <si>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</si>
  <si>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</si>
  <si>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</si>
  <si>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</si>
  <si>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</si>
  <si>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</si>
  <si>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</si>
  <si>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</si>
  <si>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</si>
  <si>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</si>
  <si>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</si>
  <si>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</si>
  <si>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</si>
  <si>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</si>
  <si>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</si>
  <si>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</si>
  <si>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</si>
  <si>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</si>
  <si>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</si>
  <si>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</si>
  <si>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</si>
  <si>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</si>
  <si>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</si>
  <si>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</si>
  <si>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</si>
  <si>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</si>
  <si>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</si>
  <si>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</si>
  <si>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</si>
  <si>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</si>
  <si>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</si>
  <si>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</si>
  <si>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</si>
  <si>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</si>
  <si>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</si>
  <si>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</si>
  <si>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</si>
  <si>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</si>
  <si>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</si>
  <si>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</si>
  <si>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</si>
  <si>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</si>
  <si>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</si>
  <si>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</si>
  <si>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</si>
  <si>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</si>
  <si>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</si>
  <si>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</si>
  <si>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</si>
  <si>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</si>
  <si>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</si>
  <si>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</si>
  <si>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</si>
  <si>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</si>
  <si>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</si>
  <si>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</si>
  <si>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</si>
  <si>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</si>
  <si>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</si>
  <si>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</si>
  <si>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</si>
  <si>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</si>
  <si>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</si>
  <si>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</si>
  <si>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</si>
  <si>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</si>
  <si>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</si>
  <si>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</si>
  <si>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</si>
  <si>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</si>
  <si>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</si>
  <si>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</si>
  <si>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</si>
  <si>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</si>
  <si>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</si>
  <si>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</si>
  <si>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</si>
  <si>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</si>
  <si>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</si>
  <si>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</si>
  <si>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</si>
  <si>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</si>
  <si>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</si>
  <si>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</si>
  <si>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</si>
  <si>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</si>
  <si>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</si>
  <si>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</si>
  <si>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</si>
  <si>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</si>
  <si>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</si>
  <si>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</si>
  <si>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</si>
  <si>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</si>
  <si>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</si>
  <si>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</si>
  <si>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</si>
  <si>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</si>
  <si>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</si>
  <si>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</si>
  <si>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</si>
  <si>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</si>
  <si>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</si>
  <si>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</si>
  <si>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</si>
  <si>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</si>
  <si>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</si>
  <si>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</si>
  <si>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</si>
  <si>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</si>
  <si>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</si>
  <si>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</si>
  <si>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</si>
  <si>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</si>
  <si>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</si>
  <si>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</si>
  <si>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</si>
  <si>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</si>
  <si>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</si>
  <si>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</si>
  <si>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</si>
  <si>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</si>
  <si>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</si>
  <si>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</si>
  <si>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</si>
  <si>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</si>
  <si>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</si>
  <si>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</si>
  <si>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</si>
  <si>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</si>
  <si>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</si>
  <si>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</si>
  <si>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</si>
  <si>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</si>
  <si>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</si>
  <si>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</si>
  <si>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</si>
  <si>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</si>
  <si>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</si>
  <si>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</si>
  <si>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</si>
  <si>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</si>
  <si>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</si>
  <si>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</si>
  <si>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</si>
  <si>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</si>
  <si>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</si>
  <si>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</si>
  <si>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</si>
  <si>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</si>
  <si>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</si>
  <si>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</si>
  <si>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</si>
  <si>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</si>
  <si>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</si>
  <si>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</si>
  <si>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</si>
  <si>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</si>
  <si>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</si>
  <si>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</si>
  <si>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</si>
  <si>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</si>
  <si>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</si>
  <si>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</si>
  <si>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</si>
  <si>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</si>
  <si>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</si>
  <si>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</si>
  <si>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</si>
  <si>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</si>
  <si>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</si>
  <si>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</si>
  <si>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</si>
  <si>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</si>
  <si>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</si>
  <si>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</si>
  <si>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</si>
  <si>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</si>
  <si>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</si>
  <si>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</si>
  <si>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</si>
  <si>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</si>
  <si>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</si>
  <si>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</si>
  <si>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</si>
  <si>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</si>
  <si>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</si>
  <si>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</si>
  <si>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</si>
  <si>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</si>
  <si>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</si>
  <si>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</si>
  <si>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</si>
  <si>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</si>
  <si>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</si>
  <si>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</si>
  <si>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</si>
  <si>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</si>
  <si>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</si>
  <si>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</si>
  <si>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</si>
  <si>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</si>
  <si>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</si>
  <si>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</si>
  <si>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</si>
  <si>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</si>
  <si>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</si>
  <si>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</si>
  <si>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</si>
  <si>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</si>
  <si>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</si>
  <si>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</si>
  <si>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</si>
  <si>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</si>
  <si>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</si>
  <si>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</si>
  <si>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</si>
  <si>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</si>
  <si>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</si>
  <si>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</si>
  <si>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</si>
  <si>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</si>
  <si>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</si>
  <si>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</si>
  <si>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</si>
  <si>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</si>
  <si>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</si>
  <si>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</si>
  <si>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</si>
  <si>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</si>
  <si>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</si>
  <si>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</si>
  <si>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</si>
  <si>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</si>
  <si>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</si>
  <si>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</si>
  <si>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</si>
  <si>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</si>
  <si>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</si>
  <si>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</si>
  <si>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</si>
  <si>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</si>
  <si>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</si>
  <si>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</si>
  <si>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</si>
  <si>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</si>
  <si>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</si>
  <si>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</si>
  <si>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</si>
  <si>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</si>
  <si>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</si>
  <si>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</si>
  <si>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</si>
  <si>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</si>
  <si>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</si>
  <si>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</si>
  <si>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</si>
  <si>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</si>
  <si>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</si>
  <si>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</si>
  <si>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</si>
  <si>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</si>
  <si>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</si>
  <si>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</si>
  <si>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</si>
  <si>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</si>
  <si>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</si>
  <si>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</si>
  <si>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</si>
  <si>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</si>
  <si>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</si>
  <si>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</si>
  <si>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</si>
  <si>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</si>
  <si>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</si>
  <si>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</si>
  <si>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</si>
  <si>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</si>
  <si>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</si>
  <si>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</si>
  <si>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</si>
  <si>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</si>
  <si>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</si>
  <si>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</si>
  <si>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</si>
  <si>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</si>
  <si>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</si>
  <si>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</si>
  <si>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</si>
  <si>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</si>
  <si>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</si>
  <si>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</si>
  <si>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</si>
  <si>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</si>
  <si>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</si>
  <si>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</si>
  <si>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</si>
  <si>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</si>
  <si>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</si>
  <si>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</si>
  <si>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</si>
  <si>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</si>
  <si>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</si>
  <si>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</si>
  <si>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</si>
  <si>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</si>
  <si>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</si>
  <si>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</si>
  <si>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</si>
  <si>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</si>
  <si>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</si>
  <si>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</si>
  <si>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</si>
  <si>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</si>
  <si>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</si>
  <si>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</si>
  <si>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</si>
  <si>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</si>
  <si>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</si>
  <si>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</si>
  <si>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</si>
  <si>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</si>
  <si>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</si>
  <si>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</si>
  <si>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</si>
  <si>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</si>
  <si>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</si>
  <si>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</si>
  <si>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</si>
  <si>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</si>
  <si>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</si>
  <si>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</si>
  <si>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</si>
  <si>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</si>
  <si>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</si>
  <si>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</si>
  <si>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</si>
  <si>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</si>
  <si>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</si>
  <si>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</si>
  <si>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</si>
  <si>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</si>
  <si>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</si>
  <si>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</si>
  <si>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</si>
  <si>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</si>
  <si>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</si>
  <si>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</si>
  <si>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</si>
  <si>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</si>
  <si>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</si>
  <si>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</si>
  <si>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</si>
  <si>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</si>
  <si>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</si>
  <si>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</si>
  <si>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</si>
  <si>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</si>
  <si>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</si>
  <si>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</si>
  <si>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</si>
  <si>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</si>
  <si>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</si>
  <si>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</si>
  <si>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</si>
  <si>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</si>
  <si>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</si>
  <si>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</si>
  <si>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</si>
  <si>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</si>
  <si>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</si>
  <si>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</si>
  <si>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</si>
  <si>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</si>
  <si>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</si>
  <si>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</si>
  <si>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</si>
  <si>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</si>
  <si>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</si>
  <si>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</si>
  <si>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</si>
  <si>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</si>
  <si>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</si>
  <si>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</si>
  <si>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</si>
  <si>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</si>
  <si>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</si>
  <si>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</si>
  <si>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</si>
  <si>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</si>
  <si>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</si>
  <si>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</si>
  <si>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</si>
  <si>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</si>
  <si>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</si>
  <si>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</si>
  <si>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</si>
  <si>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</si>
  <si>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</si>
  <si>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</si>
  <si>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</si>
  <si>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</si>
  <si>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</si>
  <si>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</si>
  <si>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</si>
  <si>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</si>
  <si>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</si>
  <si>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</si>
  <si>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</si>
  <si>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</si>
  <si>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</si>
  <si>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</si>
  <si>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</si>
  <si>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</si>
  <si>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</si>
  <si>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</si>
  <si>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</si>
  <si>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</si>
  <si>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</si>
  <si>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</si>
  <si>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</si>
  <si>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</si>
  <si>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</si>
  <si>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</si>
  <si>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</si>
  <si>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</si>
  <si>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</si>
  <si>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</si>
  <si>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</si>
  <si>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</si>
  <si>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</si>
  <si>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</si>
  <si>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</si>
  <si>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</si>
  <si>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</si>
  <si>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</si>
  <si>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</si>
  <si>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</si>
  <si>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</si>
  <si>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</si>
  <si>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</si>
  <si>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</si>
  <si>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</si>
  <si>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</si>
  <si>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</si>
  <si>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</si>
  <si>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</si>
  <si>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</si>
  <si>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</si>
  <si>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</si>
  <si>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</si>
  <si>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</si>
  <si>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</si>
  <si>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</si>
  <si>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</si>
  <si>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</si>
  <si>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</si>
  <si>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</si>
  <si>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</si>
  <si>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</si>
  <si>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</si>
  <si>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</si>
  <si>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</si>
  <si>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</si>
  <si>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</si>
  <si>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</si>
  <si>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</si>
  <si>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</si>
  <si>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</si>
  <si>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</si>
  <si>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</si>
  <si>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</si>
  <si>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</si>
  <si>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</si>
  <si>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</si>
  <si>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</si>
  <si>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</si>
  <si>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</si>
  <si>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</si>
  <si>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</si>
  <si>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</si>
  <si>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</si>
  <si>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</si>
  <si>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</si>
  <si>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</si>
  <si>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</si>
  <si>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</si>
  <si>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</si>
  <si>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</si>
  <si>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</si>
  <si>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</si>
  <si>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</si>
  <si>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</si>
  <si>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</si>
  <si>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</si>
  <si>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</si>
  <si>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</si>
  <si>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</si>
  <si>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</si>
  <si>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</si>
  <si>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</si>
  <si>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</si>
  <si>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</si>
  <si>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</si>
  <si>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</si>
  <si>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</si>
  <si>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</si>
  <si>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</si>
  <si>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</si>
  <si>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</si>
  <si>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</si>
  <si>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</si>
  <si>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</si>
  <si>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</si>
  <si>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</si>
  <si>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</si>
  <si>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</si>
  <si>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</si>
  <si>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</si>
  <si>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</si>
  <si>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</si>
  <si>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</si>
  <si>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</si>
  <si>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</si>
  <si>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</si>
  <si>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</si>
  <si>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</si>
  <si>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</si>
  <si>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</si>
  <si>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</si>
  <si>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</si>
  <si>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</si>
  <si>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</si>
  <si>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</si>
  <si>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</si>
  <si>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</si>
  <si>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</si>
  <si>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</si>
  <si>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</si>
  <si>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</si>
  <si>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</si>
  <si>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</si>
  <si>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</si>
  <si>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</si>
  <si>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</si>
  <si>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</si>
  <si>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</si>
  <si>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</si>
  <si>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</si>
  <si>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</si>
  <si>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</si>
  <si>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</si>
  <si>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</si>
  <si>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</si>
  <si>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</si>
  <si>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</si>
  <si>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</si>
  <si>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</si>
  <si>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</si>
  <si>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</si>
  <si>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</si>
  <si>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</si>
  <si>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</si>
  <si>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</si>
  <si>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</si>
  <si>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</si>
  <si>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</si>
  <si>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</si>
  <si>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</si>
  <si>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</si>
  <si>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</si>
  <si>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</si>
  <si>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</si>
  <si>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</si>
  <si>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</si>
  <si>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</si>
  <si>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</si>
  <si>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</si>
  <si>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</si>
  <si>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</si>
  <si>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</si>
  <si>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</si>
  <si>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</si>
  <si>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</si>
  <si>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</si>
  <si>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</si>
  <si>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</si>
  <si>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</si>
  <si>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</si>
  <si>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</si>
  <si>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</si>
  <si>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</si>
  <si>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</si>
  <si>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</si>
  <si>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</si>
  <si>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</si>
  <si>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</si>
  <si>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</si>
  <si>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</si>
  <si>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</si>
  <si>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</si>
  <si>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</si>
  <si>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</si>
  <si>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</si>
  <si>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</si>
  <si>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</si>
  <si>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</si>
  <si>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</si>
  <si>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</si>
  <si>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</si>
  <si>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</si>
  <si>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</si>
  <si>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</si>
  <si>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</si>
  <si>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</si>
  <si>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</si>
  <si>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</si>
  <si>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</si>
  <si>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</si>
  <si>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</si>
  <si>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</si>
  <si>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</si>
  <si>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</si>
  <si>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</si>
  <si>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</si>
  <si>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</si>
  <si>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</si>
  <si>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</si>
  <si>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</si>
  <si>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</si>
  <si>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</si>
  <si>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</si>
  <si>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</si>
  <si>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</si>
  <si>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</si>
  <si>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</si>
  <si>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</si>
  <si>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</si>
  <si>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</si>
  <si>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</si>
  <si>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</si>
  <si>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</si>
  <si>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</si>
  <si>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</si>
  <si>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</si>
  <si>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</si>
  <si>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</si>
  <si>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</si>
  <si>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</si>
  <si>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</si>
  <si>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</si>
  <si>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</si>
  <si>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</si>
  <si>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</si>
  <si>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</si>
  <si>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</si>
  <si>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</si>
  <si>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</si>
  <si>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</si>
  <si>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</si>
  <si>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</si>
  <si>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</si>
  <si>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</si>
  <si>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</si>
  <si>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</si>
  <si>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</si>
  <si>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</si>
  <si>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</si>
  <si>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</si>
  <si>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</si>
  <si>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</si>
  <si>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</si>
  <si>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</si>
  <si>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</si>
  <si>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</si>
  <si>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</si>
  <si>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</si>
  <si>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</si>
  <si>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</si>
  <si>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</si>
  <si>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</si>
  <si>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</si>
  <si>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</si>
  <si>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</si>
  <si>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</si>
  <si>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</si>
  <si>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</si>
  <si>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</si>
  <si>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</si>
  <si>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</si>
  <si>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</si>
  <si>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</si>
  <si>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</si>
  <si>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</si>
  <si>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</si>
  <si>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</si>
  <si>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</si>
  <si>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</si>
  <si>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</si>
  <si>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</si>
  <si>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</si>
  <si>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</si>
  <si>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</si>
  <si>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</si>
  <si>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</si>
  <si>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</si>
  <si>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</si>
  <si>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</si>
  <si>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</si>
  <si>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</si>
  <si>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</si>
  <si>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</si>
  <si>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</si>
  <si>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</si>
  <si>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</si>
  <si>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</si>
  <si>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</si>
  <si>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</si>
  <si>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</si>
  <si>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</si>
  <si>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</si>
  <si>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</si>
  <si>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</si>
  <si>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</si>
  <si>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</si>
  <si>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</si>
  <si>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</si>
  <si>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</si>
  <si>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</si>
  <si>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</si>
  <si>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</si>
  <si>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</si>
  <si>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</si>
  <si>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</si>
  <si>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</si>
  <si>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</si>
  <si>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</si>
  <si>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</si>
  <si>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</si>
  <si>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</si>
  <si>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</si>
  <si>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</si>
  <si>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</si>
  <si>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</si>
  <si>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</si>
  <si>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</si>
  <si>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</si>
  <si>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</si>
  <si>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</si>
  <si>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</si>
  <si>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</si>
  <si>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</si>
  <si>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</si>
  <si>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</si>
  <si>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</si>
  <si>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</si>
  <si>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</si>
  <si>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</si>
  <si>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</si>
  <si>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</si>
  <si>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</si>
  <si>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</si>
  <si>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</si>
  <si>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</si>
  <si>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</si>
  <si>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</si>
  <si>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</si>
  <si>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</si>
  <si>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</si>
  <si>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</si>
  <si>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</si>
  <si>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</si>
  <si>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</si>
  <si>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</si>
  <si>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</si>
  <si>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</si>
  <si>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</si>
  <si>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</si>
  <si>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</si>
  <si>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</si>
  <si>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</si>
  <si>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</si>
  <si>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</si>
  <si>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</si>
  <si>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</si>
  <si>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</si>
  <si>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</si>
  <si>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</si>
  <si>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</si>
  <si>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</si>
  <si>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</si>
  <si>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</si>
  <si>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</si>
  <si>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</si>
  <si>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</si>
  <si>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</si>
  <si>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</si>
  <si>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</si>
  <si>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</si>
  <si>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</si>
  <si>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</si>
  <si>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</si>
  <si>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</si>
  <si>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</si>
  <si>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</si>
  <si>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</si>
  <si>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</si>
  <si>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</si>
  <si>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</si>
  <si>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</si>
  <si>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</si>
  <si>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</si>
  <si>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</si>
  <si>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</si>
  <si>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</si>
  <si>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</si>
  <si>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</si>
  <si>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</si>
  <si>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</si>
  <si>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</si>
  <si>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</si>
  <si>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</si>
  <si>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</si>
  <si>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</si>
  <si>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</si>
  <si>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</si>
  <si>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</si>
  <si>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</si>
  <si>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</si>
  <si>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</si>
  <si>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</si>
  <si>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</si>
  <si>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</si>
  <si>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</si>
  <si>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</si>
  <si>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</si>
  <si>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</si>
  <si>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</si>
  <si>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</si>
  <si>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</si>
  <si>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</si>
  <si>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</si>
  <si>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</si>
  <si>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</si>
  <si>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</si>
  <si>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</si>
  <si>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</si>
  <si>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</si>
  <si>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</si>
  <si>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</si>
  <si>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</si>
  <si>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</si>
  <si>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</si>
  <si>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</si>
  <si>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</si>
  <si>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</si>
  <si>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</si>
  <si>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</si>
  <si>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</si>
  <si>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</si>
  <si>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</si>
  <si>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</si>
  <si>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</si>
  <si>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</si>
  <si>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</si>
  <si>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</si>
  <si>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</si>
  <si>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</si>
  <si>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</si>
  <si>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</si>
  <si>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</si>
  <si>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</si>
  <si>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</si>
  <si>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</si>
  <si>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</si>
  <si>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</si>
  <si>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</si>
  <si>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</si>
  <si>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</si>
  <si>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</si>
  <si>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</si>
  <si>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</si>
  <si>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</si>
  <si>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</si>
  <si>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</si>
  <si>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</si>
  <si>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</si>
  <si>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</si>
  <si>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</si>
  <si>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</si>
  <si>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</si>
  <si>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</si>
  <si>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</si>
  <si>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</si>
  <si>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</si>
  <si>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</si>
  <si>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</si>
  <si>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</si>
  <si>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</si>
  <si>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</si>
  <si>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</si>
  <si>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</si>
  <si>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</si>
  <si>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</si>
  <si>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</si>
  <si>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</si>
  <si>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</si>
  <si>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</si>
  <si>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</si>
  <si>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</si>
  <si>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</si>
  <si>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</si>
  <si>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</si>
  <si>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</si>
  <si>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</si>
  <si>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</si>
  <si>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</si>
  <si>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</si>
  <si>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</si>
  <si>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</si>
  <si>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</si>
  <si>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</si>
  <si>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</si>
  <si>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</si>
  <si>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</si>
  <si>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</si>
  <si>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</si>
  <si>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</si>
  <si>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</si>
  <si>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</si>
  <si>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</si>
  <si>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</si>
  <si>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</si>
  <si>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</si>
  <si>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</si>
  <si>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</si>
  <si>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</si>
  <si>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</si>
  <si>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</si>
  <si>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</si>
  <si>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</si>
  <si>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</si>
  <si>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</si>
  <si>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</si>
  <si>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</si>
  <si>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</si>
  <si>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</si>
  <si>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</si>
  <si>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</si>
  <si>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</si>
  <si>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</si>
  <si>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</si>
  <si>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</si>
  <si>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</si>
  <si>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</si>
  <si>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</si>
  <si>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</si>
  <si>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</si>
  <si>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</si>
  <si>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</si>
  <si>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</si>
  <si>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</si>
  <si>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</si>
  <si>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</si>
  <si>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</si>
  <si>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</si>
  <si>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</si>
  <si>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</si>
  <si>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</si>
  <si>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</si>
  <si>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</si>
  <si>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</si>
  <si>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</si>
  <si>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</si>
  <si>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</si>
  <si>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</si>
  <si>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</si>
  <si>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</si>
  <si>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</si>
  <si>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</si>
  <si>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</si>
  <si>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</si>
  <si>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</si>
  <si>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</si>
  <si>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</si>
  <si>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</si>
  <si>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</si>
  <si>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</si>
  <si>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</si>
  <si>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</si>
  <si>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</si>
  <si>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</si>
  <si>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</si>
  <si>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</si>
  <si>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</si>
  <si>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</si>
  <si>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</si>
  <si>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</si>
  <si>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</si>
  <si>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</si>
  <si>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</si>
  <si>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</si>
  <si>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</si>
  <si>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</si>
  <si>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</si>
  <si>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</si>
  <si>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</si>
  <si>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</si>
  <si>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</si>
  <si>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</si>
  <si>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</si>
  <si>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</si>
  <si>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</si>
  <si>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</si>
  <si>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</si>
  <si>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</si>
  <si>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</si>
  <si>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</si>
  <si>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</si>
  <si>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</si>
  <si>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</si>
  <si>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</si>
  <si>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</si>
  <si>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</si>
  <si>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</si>
  <si>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</si>
  <si>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</si>
  <si>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</si>
  <si>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</si>
  <si>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</si>
  <si>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</si>
  <si>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</si>
  <si>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</si>
  <si>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</si>
  <si>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</si>
  <si>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</si>
  <si>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</si>
  <si>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</si>
  <si>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</si>
  <si>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</si>
  <si>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</si>
  <si>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</si>
  <si>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</si>
  <si>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</si>
  <si>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</si>
  <si>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</si>
  <si>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</si>
  <si>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</si>
  <si>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</si>
  <si>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</si>
  <si>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</si>
  <si>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</si>
  <si>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</si>
  <si>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</si>
  <si>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</si>
  <si>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</si>
  <si>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</si>
  <si>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</si>
  <si>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</si>
  <si>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</si>
  <si>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</si>
  <si>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</si>
  <si>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</si>
  <si>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</si>
  <si>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</si>
  <si>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</si>
  <si>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</si>
  <si>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</si>
  <si>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</si>
  <si>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</si>
  <si>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</si>
  <si>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</si>
  <si>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</si>
  <si>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</si>
  <si>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</si>
  <si>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</si>
  <si>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</si>
  <si>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</si>
  <si>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</si>
  <si>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</si>
  <si>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</si>
  <si>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</si>
  <si>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</si>
  <si>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</si>
  <si>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</si>
  <si>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</si>
  <si>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</si>
  <si>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</si>
  <si>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</si>
  <si>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</si>
  <si>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</si>
  <si>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</si>
  <si>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</si>
  <si>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</si>
  <si>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</si>
  <si>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</si>
  <si>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</si>
  <si>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</si>
  <si>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</si>
  <si>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</si>
  <si>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</si>
  <si>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</si>
  <si>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</si>
  <si>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</si>
  <si>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</si>
  <si>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</si>
  <si>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</si>
  <si>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</si>
  <si>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</si>
  <si>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</si>
  <si>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</si>
  <si>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</si>
  <si>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</si>
  <si>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</si>
  <si>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</si>
  <si>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</si>
  <si>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</si>
  <si>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</si>
  <si>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</si>
  <si>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</si>
  <si>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</si>
  <si>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</si>
  <si>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</si>
  <si>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</si>
  <si>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</si>
  <si>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</si>
  <si>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</si>
  <si>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</si>
  <si>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</si>
  <si>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</si>
  <si>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</si>
  <si>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</si>
  <si>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</si>
  <si>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</si>
  <si>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</si>
  <si>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</si>
  <si>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</si>
  <si>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</si>
  <si>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</si>
  <si>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</si>
  <si>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</si>
  <si>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</si>
  <si>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</si>
  <si>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</si>
  <si>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</si>
  <si>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</si>
  <si>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</si>
  <si>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</si>
  <si>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</si>
  <si>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</si>
  <si>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</si>
  <si>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</si>
  <si>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</si>
  <si>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</si>
  <si>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</si>
  <si>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</si>
  <si>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</si>
  <si>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</si>
  <si>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</si>
  <si>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</si>
  <si>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</si>
  <si>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</si>
  <si>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</si>
  <si>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</si>
  <si>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</si>
  <si>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</si>
  <si>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</si>
  <si>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</si>
  <si>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</si>
  <si>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</si>
  <si>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</si>
  <si>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</si>
  <si>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</si>
  <si>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</si>
  <si>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</si>
  <si>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</si>
  <si>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</si>
  <si>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</si>
  <si>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</si>
  <si>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</si>
  <si>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</si>
  <si>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</si>
  <si>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</si>
  <si>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</si>
  <si>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</si>
  <si>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</si>
  <si>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</si>
  <si>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</si>
  <si>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</si>
  <si>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</si>
  <si>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</si>
  <si>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</si>
  <si>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</si>
  <si>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</si>
  <si>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</si>
  <si>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</si>
  <si>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</si>
  <si>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</si>
  <si>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</si>
  <si>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</si>
  <si>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</si>
  <si>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</si>
  <si>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</si>
  <si>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</si>
  <si>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</si>
  <si>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</si>
  <si>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</si>
  <si>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</si>
  <si>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</si>
  <si>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</si>
  <si>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</si>
  <si>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</si>
  <si>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</si>
  <si>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</si>
  <si>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</si>
  <si>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</si>
  <si>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</si>
  <si>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</si>
  <si>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</si>
  <si>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</si>
  <si>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</si>
  <si>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</si>
  <si>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</si>
  <si>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</si>
  <si>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</si>
  <si>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</si>
  <si>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</si>
  <si>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</si>
  <si>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</si>
  <si>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</si>
  <si>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</si>
  <si>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</si>
  <si>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</si>
  <si>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</si>
  <si>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</si>
  <si>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</si>
  <si>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</si>
  <si>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</si>
  <si>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</si>
  <si>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</si>
  <si>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</si>
  <si>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</si>
  <si>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</si>
  <si>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</si>
  <si>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</si>
  <si>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</si>
  <si>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</si>
  <si>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</si>
  <si>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</si>
  <si>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</si>
  <si>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</si>
  <si>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</si>
  <si>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</si>
  <si>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</si>
  <si>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</si>
  <si>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</si>
  <si>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</si>
  <si>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</si>
  <si>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</si>
  <si>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</si>
  <si>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</si>
  <si>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</si>
  <si>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</si>
  <si>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</si>
  <si>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</si>
  <si>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</si>
  <si>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</si>
  <si>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</si>
  <si>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</si>
  <si>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</si>
  <si>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</si>
  <si>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</si>
  <si>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</si>
  <si>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</si>
  <si>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</si>
  <si>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</si>
  <si>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</si>
  <si>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</si>
  <si>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</si>
  <si>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</si>
  <si>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</si>
  <si>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</si>
  <si>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</si>
  <si>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</si>
  <si>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</si>
  <si>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</si>
  <si>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</si>
  <si>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</si>
  <si>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</si>
  <si>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</si>
  <si>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</si>
  <si>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</si>
  <si>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</si>
  <si>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</si>
  <si>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</si>
  <si>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</si>
  <si>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</si>
  <si>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</si>
  <si>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</si>
  <si>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</si>
  <si>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</si>
  <si>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</si>
  <si>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</si>
  <si>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</si>
  <si>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</si>
  <si>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</si>
  <si>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</si>
  <si>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</si>
  <si>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</si>
  <si>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</si>
  <si>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</si>
  <si>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</si>
  <si>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</si>
  <si>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</si>
  <si>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</si>
  <si>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</si>
  <si>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</si>
  <si>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</si>
  <si>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</si>
  <si>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</si>
  <si>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</si>
  <si>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</si>
  <si>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</si>
  <si>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</si>
  <si>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</si>
  <si>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</si>
  <si>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</si>
  <si>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</si>
  <si>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</si>
  <si>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</si>
  <si>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</si>
  <si>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</si>
  <si>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</si>
  <si>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</si>
  <si>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</si>
  <si>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</si>
  <si>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</si>
  <si>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</si>
  <si>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</si>
  <si>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</si>
  <si>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</si>
  <si>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</si>
  <si>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</si>
  <si>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</si>
  <si>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</si>
  <si>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</si>
  <si>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</si>
  <si>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</si>
  <si>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</si>
  <si>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</si>
  <si>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</si>
  <si>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</si>
  <si>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</si>
  <si>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</si>
  <si>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</si>
  <si>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</si>
  <si>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</si>
  <si>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</si>
  <si>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</si>
  <si>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</si>
  <si>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</si>
  <si>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</si>
  <si>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</si>
  <si>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</si>
  <si>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</si>
  <si>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</si>
  <si>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</si>
  <si>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</si>
  <si>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</si>
  <si>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</si>
  <si>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</si>
  <si>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</si>
  <si>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</si>
  <si>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</si>
  <si>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</si>
  <si>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</si>
  <si>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</si>
  <si>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</si>
  <si>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</si>
  <si>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</si>
  <si>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</si>
  <si>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</si>
  <si>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</si>
  <si>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</si>
  <si>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</si>
  <si>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</si>
  <si>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</si>
  <si>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</si>
  <si>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</si>
  <si>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</si>
  <si>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</si>
  <si>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</si>
  <si>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</si>
  <si>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</si>
  <si>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</si>
  <si>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</si>
  <si>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</si>
  <si>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</si>
  <si>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</si>
  <si>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</si>
  <si>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</si>
  <si>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</si>
  <si>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</si>
  <si>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</si>
  <si>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</si>
  <si>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</si>
  <si>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</si>
  <si>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</si>
  <si>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</si>
  <si>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</si>
  <si>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</si>
  <si>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</si>
  <si>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</si>
  <si>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</si>
  <si>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</si>
  <si>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</si>
  <si>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</si>
  <si>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</si>
  <si>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</si>
  <si>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</si>
  <si>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</si>
  <si>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</si>
  <si>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</si>
  <si>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</si>
  <si>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</si>
  <si>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</si>
  <si>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</si>
  <si>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</si>
  <si>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</si>
  <si>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</si>
  <si>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</si>
  <si>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</si>
  <si>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</si>
  <si>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</si>
  <si>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</si>
  <si>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</si>
  <si>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</si>
  <si>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</si>
  <si>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</si>
  <si>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</si>
  <si>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</si>
  <si>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</si>
  <si>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</si>
  <si>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</si>
  <si>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</si>
  <si>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</si>
  <si>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</si>
  <si>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</si>
  <si>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</si>
  <si>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</si>
  <si>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</si>
  <si>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</si>
  <si>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</si>
  <si>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</si>
  <si>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</si>
  <si>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</si>
  <si>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</si>
  <si>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</si>
  <si>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</si>
  <si>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</si>
  <si>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</si>
  <si>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</si>
  <si>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</si>
  <si>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</si>
  <si>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</si>
  <si>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</si>
  <si>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</si>
  <si>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</si>
  <si>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</si>
  <si>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</si>
  <si>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</si>
  <si>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</si>
  <si>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</si>
  <si>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</si>
  <si>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</si>
  <si>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</si>
  <si>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</si>
  <si>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</si>
  <si>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</si>
  <si>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</si>
  <si>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</si>
  <si>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</si>
  <si>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</si>
  <si>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</si>
  <si>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</si>
  <si>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</si>
  <si>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</si>
  <si>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</si>
  <si>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</si>
  <si>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</si>
  <si>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</si>
  <si>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</si>
  <si>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</si>
  <si>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</si>
  <si>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</si>
  <si>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</si>
  <si>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</si>
  <si>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</si>
  <si>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</si>
  <si>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</si>
  <si>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</si>
  <si>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</si>
  <si>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</si>
  <si>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</si>
  <si>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</si>
  <si>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</si>
  <si>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</si>
  <si>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</si>
  <si>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</si>
  <si>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</si>
  <si>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</si>
  <si>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</si>
  <si>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</si>
  <si>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</si>
  <si>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</si>
  <si>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</si>
  <si>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</si>
  <si>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</si>
  <si>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</si>
  <si>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</si>
  <si>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</si>
  <si>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</si>
  <si>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</si>
  <si>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</si>
  <si>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</si>
  <si>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</si>
  <si>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</si>
  <si>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</si>
  <si>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</si>
  <si>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</si>
  <si>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</si>
  <si>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</si>
  <si>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</si>
  <si>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</si>
  <si>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</si>
  <si>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</si>
  <si>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</si>
  <si>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</si>
  <si>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</si>
  <si>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</si>
  <si>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</si>
  <si>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</si>
  <si>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</si>
  <si>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</si>
  <si>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</si>
  <si>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</si>
  <si>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</si>
  <si>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</si>
  <si>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</si>
  <si>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</si>
  <si>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</si>
  <si>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</si>
  <si>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</si>
  <si>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</si>
  <si>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</si>
  <si>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</si>
  <si>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</si>
  <si>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</si>
  <si>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</si>
  <si>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</si>
  <si>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</si>
  <si>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</si>
  <si>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</si>
  <si>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</si>
  <si>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</si>
  <si>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</si>
  <si>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</si>
  <si>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</si>
  <si>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</si>
  <si>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</si>
  <si>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</si>
  <si>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</si>
  <si>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</si>
  <si>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</si>
  <si>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</si>
  <si>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</si>
  <si>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</si>
  <si>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</si>
  <si>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</si>
  <si>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</si>
  <si>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</si>
  <si>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</si>
  <si>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</si>
  <si>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</si>
  <si>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</si>
  <si>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</si>
  <si>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</si>
  <si>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</si>
  <si>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</si>
  <si>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</si>
  <si>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</si>
  <si>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</si>
  <si>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</si>
  <si>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</si>
  <si>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</si>
  <si>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</si>
  <si>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</si>
  <si>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</si>
  <si>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</si>
  <si>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</si>
  <si>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</si>
  <si>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</si>
  <si>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</si>
  <si>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</si>
  <si>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</si>
  <si>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</si>
  <si>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</si>
  <si>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</si>
  <si>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</si>
  <si>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</si>
  <si>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</si>
  <si>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</si>
  <si>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</si>
  <si>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</si>
  <si>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</si>
  <si>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</si>
  <si>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</si>
  <si>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</si>
  <si>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</si>
  <si>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</si>
  <si>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</si>
  <si>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</si>
  <si>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</si>
  <si>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</si>
  <si>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</si>
  <si>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</si>
  <si>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</si>
  <si>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</si>
  <si>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</si>
  <si>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</si>
  <si>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</si>
  <si>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</si>
  <si>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</si>
  <si>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</si>
  <si>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</si>
  <si>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</si>
  <si>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</si>
  <si>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</si>
  <si>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</si>
  <si>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</si>
  <si>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</si>
  <si>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</si>
  <si>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</si>
  <si>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</si>
  <si>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</si>
  <si>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</si>
  <si>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</si>
  <si>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</si>
  <si>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</si>
  <si>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</si>
  <si>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</si>
  <si>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</si>
  <si>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</si>
  <si>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</si>
  <si>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</si>
  <si>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</si>
  <si>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</si>
  <si>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</si>
  <si>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</si>
  <si>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</si>
  <si>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</si>
  <si>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</si>
  <si>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</si>
  <si>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</si>
  <si>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</si>
  <si>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</si>
  <si>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</si>
  <si>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</si>
  <si>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</si>
  <si>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</si>
  <si>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</si>
  <si>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</si>
  <si>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</si>
  <si>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</si>
  <si>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</si>
  <si>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</si>
  <si>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</si>
  <si>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</si>
  <si>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</si>
  <si>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</si>
  <si>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</si>
  <si>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</si>
  <si>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</si>
  <si>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</si>
  <si>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</si>
  <si>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</si>
  <si>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</si>
  <si>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</si>
  <si>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</si>
  <si>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</si>
  <si>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</si>
  <si>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</si>
  <si>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</si>
  <si>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</si>
  <si>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</si>
  <si>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</si>
  <si>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</si>
  <si>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</si>
  <si>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</si>
  <si>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</si>
  <si>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</si>
  <si>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</si>
  <si>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</si>
  <si>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</si>
  <si>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</si>
  <si>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</si>
  <si>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</si>
  <si>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</si>
  <si>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</si>
  <si>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</si>
  <si>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</si>
  <si>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</si>
  <si>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</si>
  <si>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</si>
  <si>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</si>
  <si>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</si>
  <si>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</si>
  <si>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</si>
  <si>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</si>
  <si>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</si>
  <si>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</si>
  <si>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</si>
  <si>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</si>
  <si>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</si>
  <si>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</si>
  <si>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</si>
  <si>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</si>
  <si>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</si>
  <si>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</si>
  <si>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</si>
  <si>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</si>
  <si>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</si>
  <si>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</si>
  <si>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</si>
  <si>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</si>
  <si>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</si>
  <si>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</si>
  <si>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</si>
  <si>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</si>
  <si>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</si>
  <si>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</si>
  <si>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</si>
  <si>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</si>
  <si>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</si>
  <si>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</si>
  <si>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</si>
  <si>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</si>
  <si>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</si>
  <si>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</si>
  <si>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</si>
  <si>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</si>
  <si>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</si>
  <si>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</si>
  <si>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</si>
  <si>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</si>
  <si>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</si>
  <si>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</si>
  <si>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</si>
  <si>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</si>
  <si>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</si>
  <si>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</si>
  <si>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</si>
  <si>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</si>
  <si>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</si>
  <si>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</si>
  <si>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</si>
  <si>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</si>
  <si>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</si>
  <si>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</si>
  <si>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</si>
  <si>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</si>
  <si>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</si>
  <si>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</si>
  <si>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</si>
  <si>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</si>
  <si>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</si>
  <si>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</si>
  <si>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</si>
  <si>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</si>
  <si>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</si>
  <si>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</si>
  <si>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</si>
  <si>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</si>
  <si>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</si>
  <si>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</si>
  <si>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</si>
  <si>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</si>
  <si>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</si>
  <si>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</si>
  <si>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</si>
  <si>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</si>
  <si>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</si>
  <si>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</si>
  <si>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</si>
  <si>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</si>
  <si>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</si>
  <si>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</si>
  <si>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</si>
  <si>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</si>
  <si>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</si>
  <si>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</si>
  <si>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</si>
  <si>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</si>
  <si>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</si>
  <si>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</si>
  <si>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</si>
  <si>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</si>
  <si>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</si>
  <si>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</si>
  <si>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</si>
  <si>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</si>
  <si>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</si>
  <si>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</si>
  <si>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</si>
  <si>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</si>
  <si>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</si>
  <si>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</si>
  <si>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</si>
  <si>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</si>
  <si>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</si>
  <si>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</si>
  <si>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</si>
  <si>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</si>
  <si>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</si>
  <si>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</si>
  <si>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</si>
  <si>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</si>
  <si>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</si>
  <si>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</si>
  <si>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</si>
  <si>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</si>
  <si>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</si>
  <si>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</si>
  <si>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</si>
  <si>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</si>
  <si>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</si>
  <si>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</si>
  <si>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</si>
  <si>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</si>
  <si>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</si>
  <si>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</si>
  <si>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</si>
  <si>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</si>
  <si>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</si>
  <si>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</si>
  <si>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</si>
  <si>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</si>
  <si>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</si>
  <si>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</si>
  <si>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</si>
  <si>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</si>
  <si>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</si>
  <si>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</si>
  <si>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</si>
  <si>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</si>
  <si>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</si>
  <si>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</si>
  <si>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</si>
  <si>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</si>
  <si>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</si>
  <si>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</si>
  <si>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</si>
  <si>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</si>
  <si>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</si>
  <si>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</si>
  <si>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</si>
  <si>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</si>
  <si>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</si>
  <si>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</si>
  <si>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</si>
  <si>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</si>
  <si>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</si>
  <si>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</si>
  <si>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</si>
  <si>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</si>
  <si>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</si>
  <si>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</si>
  <si>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</si>
  <si>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</si>
  <si>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</si>
  <si>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</si>
  <si>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</si>
  <si>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</si>
  <si>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</si>
  <si>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</si>
  <si>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</si>
  <si>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</si>
  <si>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</si>
  <si>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</si>
  <si>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</si>
  <si>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</si>
  <si>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</si>
  <si>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</si>
  <si>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</si>
  <si>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</si>
  <si>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</si>
  <si>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</si>
  <si>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</si>
  <si>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</si>
  <si>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</si>
  <si>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</si>
  <si>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</si>
  <si>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</si>
  <si>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</si>
  <si>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</si>
  <si>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</si>
  <si>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</si>
  <si>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</si>
  <si>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</si>
  <si>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</si>
  <si>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</si>
  <si>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</si>
  <si>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</si>
  <si>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</si>
  <si>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</si>
  <si>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</si>
  <si>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</si>
  <si>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</si>
  <si>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</si>
  <si>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</si>
  <si>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</si>
  <si>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</si>
  <si>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</si>
  <si>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</si>
  <si>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</si>
  <si>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</si>
  <si>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</si>
  <si>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</si>
  <si>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</si>
  <si>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</si>
  <si>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</si>
  <si>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</si>
  <si>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</si>
  <si>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</si>
  <si>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</si>
  <si>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</si>
  <si>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</si>
  <si>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</si>
  <si>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</si>
  <si>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</si>
  <si>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</si>
  <si>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</si>
  <si>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</si>
  <si>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</si>
  <si>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</si>
  <si>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</si>
  <si>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</si>
  <si>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</si>
  <si>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</si>
  <si>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</si>
  <si>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</si>
  <si>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</si>
  <si>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</si>
  <si>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</si>
  <si>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</si>
  <si>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</si>
  <si>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</si>
  <si>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</si>
  <si>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</si>
  <si>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</si>
  <si>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</si>
  <si>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</si>
  <si>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</si>
  <si>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</si>
  <si>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</si>
  <si>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</si>
  <si>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</si>
  <si>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</si>
  <si>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</si>
  <si>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</si>
  <si>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</si>
  <si>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</si>
  <si>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</si>
  <si>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</si>
  <si>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</si>
  <si>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</si>
  <si>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</si>
  <si>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</si>
  <si>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</si>
  <si>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</si>
  <si>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</si>
  <si>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</si>
  <si>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</si>
  <si>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</si>
  <si>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</si>
  <si>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</si>
  <si>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</si>
  <si>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</si>
  <si>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</si>
  <si>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</si>
  <si>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</si>
  <si>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</si>
  <si>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</si>
  <si>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</si>
  <si>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</si>
  <si>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</si>
  <si>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</si>
  <si>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</si>
  <si>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</si>
  <si>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</si>
  <si>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</si>
  <si>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</si>
  <si>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</si>
  <si>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</si>
  <si>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</si>
  <si>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</si>
  <si>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</si>
  <si>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</si>
  <si>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</si>
  <si>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</si>
  <si>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</si>
  <si>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</si>
  <si>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</si>
  <si>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</si>
  <si>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</si>
  <si>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</si>
  <si>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</si>
  <si>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</si>
  <si>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</si>
  <si>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</si>
  <si>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</si>
  <si>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</si>
  <si>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</si>
  <si>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</si>
  <si>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</si>
  <si>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</si>
  <si>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</si>
  <si>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</si>
  <si>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</si>
  <si>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</si>
  <si>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</si>
  <si>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</si>
  <si>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</si>
  <si>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</si>
  <si>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</si>
  <si>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</si>
  <si>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</si>
  <si>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</si>
  <si>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</si>
  <si>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</si>
  <si>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</si>
  <si>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</si>
  <si>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</si>
  <si>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</si>
  <si>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</si>
  <si>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</si>
  <si>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</si>
  <si>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</si>
  <si>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</si>
  <si>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</si>
  <si>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</si>
  <si>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</si>
  <si>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</si>
  <si>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</si>
  <si>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</si>
  <si>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</si>
  <si>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</si>
  <si>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</si>
  <si>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</si>
  <si>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</si>
  <si>
    <t>GRÁFICOS</t>
  </si>
  <si>
    <t>SIMULAÇÃO</t>
  </si>
  <si>
    <t>frmStepFour</t>
  </si>
  <si>
    <t>Status da Execução da Simulação</t>
  </si>
  <si>
    <t>SimulationStatus</t>
  </si>
  <si>
    <t>C:\Users\cristiansimioni\Desktop\UNIDO\Simulações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</si>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</sst>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4"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8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83.644557439874774</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412.29162375586878</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76.431475843266782</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169.1565426594222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88.992034921299791</c:v>
                </c:pt>
                <c:pt idx="1">
                  <c:v>88.992034921299791</c:v>
                </c:pt>
                <c:pt idx="2">
                  <c:v>92.043597068032838</c:v>
                </c:pt>
                <c:pt idx="3">
                  <c:v>92.088297107621045</c:v>
                </c:pt>
                <c:pt idx="4">
                  <c:v>96.18055003910456</c:v>
                </c:pt>
                <c:pt idx="5">
                  <c:v>96.18055003910456</c:v>
                </c:pt>
                <c:pt idx="6">
                  <c:v>96.701337846899079</c:v>
                </c:pt>
                <c:pt idx="7">
                  <c:v>96.820454861814312</c:v>
                </c:pt>
                <c:pt idx="8">
                  <c:v>88.073980904859042</c:v>
                </c:pt>
                <c:pt idx="9">
                  <c:v>88.073980904859042</c:v>
                </c:pt>
                <c:pt idx="10">
                  <c:v>88.386414111702649</c:v>
                </c:pt>
                <c:pt idx="11">
                  <c:v>88.103407172909186</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1CD87C62-90BD-4C65-9093-AEF269827F34}"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E1587C89-1FE9-4C1A-A899-B35AB89E82B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6359E49D-939F-4D41-ADBB-8E5064E01A8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D80A0E29-86BF-4308-9C0D-1EC06577395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0.63490995990351817</c:v>
                </c:pt>
                <c:pt idx="1">
                  <c:v>0.63490995990351817</c:v>
                </c:pt>
                <c:pt idx="2">
                  <c:v>0.77863205176244443</c:v>
                </c:pt>
                <c:pt idx="3">
                  <c:v>0.79997811693197274</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AC248D4A-E3E3-43DB-AD28-108DA01639CB}"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5352B8B9-79B9-4037-A0DF-000693D05EA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BB152937-C470-456E-AE98-E7A6372A33B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511760DD-6854-46A3-B2CA-0CB4E63F7F8A}"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0.64819326171071745</c:v>
                </c:pt>
                <c:pt idx="1">
                  <c:v>0.64819326171071745</c:v>
                </c:pt>
                <c:pt idx="2">
                  <c:v>0.91224065552339884</c:v>
                </c:pt>
                <c:pt idx="3">
                  <c:v>0.93273172317399555</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9FE2AD09-B997-47AB-A776-68A175200D1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08CD7F6D-196F-4DBA-9ECF-A046C9A104F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E47E3AC6-9B98-4395-8453-7D6BD68A1C7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19686D9E-1279-4230-A7DB-BA24A5CF15A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505.05741492490785</c:v>
                </c:pt>
                <c:pt idx="3">
                  <c:v>506.35144984849319</c:v>
                </c:pt>
              </c:numCache>
            </c:numRef>
          </c:xVal>
          <c:yVal>
            <c:numRef>
              <c:f>'Dados - Gráfico'!$H$12:$H$15</c:f>
              <c:numCache>
                <c:formatCode>0%</c:formatCode>
                <c:ptCount val="4"/>
                <c:pt idx="0">
                  <c:v>0.73991483266725</c:v>
                </c:pt>
                <c:pt idx="1">
                  <c:v>0.73991483266725</c:v>
                </c:pt>
                <c:pt idx="2">
                  <c:v>0.9254787206275179</c:v>
                </c:pt>
                <c:pt idx="3">
                  <c:v>0.85602160106038794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solidFill>
                <a:schemeClr val="tx1">
                  <a:lumMod val="65000"/>
                  <a:lumOff val="35000"/>
                </a:schemeClr>
              </a:solid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169.1565426594222</c:v>
                </c:pt>
                <c:pt idx="11">
                  <c:v>182.33941587915268</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77.861174682099374</c:v>
                </c:pt>
                <c:pt idx="1">
                  <c:v>77.861174682099374</c:v>
                </c:pt>
                <c:pt idx="2">
                  <c:v>77.861174682099431</c:v>
                </c:pt>
                <c:pt idx="3">
                  <c:v>77.861174682099403</c:v>
                </c:pt>
                <c:pt idx="4">
                  <c:v>77.861174682099374</c:v>
                </c:pt>
                <c:pt idx="5">
                  <c:v>77.861174682099374</c:v>
                </c:pt>
                <c:pt idx="6">
                  <c:v>77.861174682099431</c:v>
                </c:pt>
                <c:pt idx="7">
                  <c:v>77.861174682099403</c:v>
                </c:pt>
                <c:pt idx="8">
                  <c:v>77.861174682099374</c:v>
                </c:pt>
                <c:pt idx="9">
                  <c:v>77.861174682099374</c:v>
                </c:pt>
                <c:pt idx="10">
                  <c:v>78.721768228532454</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23.637042609838353</c:v>
                </c:pt>
                <c:pt idx="1">
                  <c:v>23.637042609838353</c:v>
                </c:pt>
                <c:pt idx="2">
                  <c:v>44.670522776992577</c:v>
                </c:pt>
                <c:pt idx="3">
                  <c:v>49.962709329977898</c:v>
                </c:pt>
                <c:pt idx="4">
                  <c:v>23.637042609838353</c:v>
                </c:pt>
                <c:pt idx="5">
                  <c:v>23.637042609838353</c:v>
                </c:pt>
                <c:pt idx="6">
                  <c:v>44.670522776992577</c:v>
                </c:pt>
                <c:pt idx="7">
                  <c:v>49.962709329977898</c:v>
                </c:pt>
                <c:pt idx="8">
                  <c:v>19.140019207855833</c:v>
                </c:pt>
                <c:pt idx="9">
                  <c:v>19.140019207855833</c:v>
                </c:pt>
                <c:pt idx="10">
                  <c:v>37.681156012870716</c:v>
                </c:pt>
                <c:pt idx="11">
                  <c:v>43.532600498772176</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33.091859653773689</c:v>
                </c:pt>
                <c:pt idx="1">
                  <c:v>33.091859653773689</c:v>
                </c:pt>
                <c:pt idx="2">
                  <c:v>62.538731887789602</c:v>
                </c:pt>
                <c:pt idx="3">
                  <c:v>69.947793061969065</c:v>
                </c:pt>
                <c:pt idx="4">
                  <c:v>33.091859653773689</c:v>
                </c:pt>
                <c:pt idx="5">
                  <c:v>33.091859653773689</c:v>
                </c:pt>
                <c:pt idx="6">
                  <c:v>62.538731887789602</c:v>
                </c:pt>
                <c:pt idx="7">
                  <c:v>69.947793061969065</c:v>
                </c:pt>
                <c:pt idx="8">
                  <c:v>26.796026890998164</c:v>
                </c:pt>
                <c:pt idx="9">
                  <c:v>26.796026890998164</c:v>
                </c:pt>
                <c:pt idx="10">
                  <c:v>52.753618418019009</c:v>
                </c:pt>
                <c:pt idx="11">
                  <c:v>60.945640698281046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Gráfico'!$BC$4:$BC$15</c:f>
              <c:numCache>
                <c:formatCode>0</c:formatCode>
                <c:ptCount val="12"/>
                <c:pt idx="0">
                  <c:v>88.992034921299791</c:v>
                </c:pt>
                <c:pt idx="1">
                  <c:v>88.992034921299791</c:v>
                </c:pt>
                <c:pt idx="2">
                  <c:v>92.043597068032838</c:v>
                </c:pt>
                <c:pt idx="3">
                  <c:v>92.088297107621045</c:v>
                </c:pt>
                <c:pt idx="4">
                  <c:v>96.18055003910456</c:v>
                </c:pt>
                <c:pt idx="5">
                  <c:v>96.18055003910456</c:v>
                </c:pt>
                <c:pt idx="6">
                  <c:v>96.701337846899079</c:v>
                </c:pt>
                <c:pt idx="7">
                  <c:v>96.820454861814312</c:v>
                </c:pt>
                <c:pt idx="8">
                  <c:v>88.073980904859042</c:v>
                </c:pt>
                <c:pt idx="9">
                  <c:v>88.073980904859042</c:v>
                </c:pt>
                <c:pt idx="10">
                  <c:v>88.386414111702649</c:v>
                </c:pt>
                <c:pt idx="11">
                  <c:v>88.103407172909186</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Gráfico'!$BD$4:$BD$15</c:f>
              <c:numCache>
                <c:formatCode>0</c:formatCode>
                <c:ptCount val="12"/>
                <c:pt idx="0">
                  <c:v>30.702410139886275</c:v>
                </c:pt>
                <c:pt idx="1">
                  <c:v>30.702410139886275</c:v>
                </c:pt>
                <c:pt idx="2">
                  <c:v>31.773133700143486</c:v>
                </c:pt>
                <c:pt idx="3">
                  <c:v>31.788817924560401</c:v>
                </c:pt>
                <c:pt idx="4">
                  <c:v>33.22469614613356</c:v>
                </c:pt>
                <c:pt idx="5">
                  <c:v>33.22469614613356</c:v>
                </c:pt>
                <c:pt idx="6">
                  <c:v>33.407428710271986</c:v>
                </c:pt>
                <c:pt idx="7">
                  <c:v>33.449224154101898</c:v>
                </c:pt>
                <c:pt idx="8">
                  <c:v>30.380285923591277</c:v>
                </c:pt>
                <c:pt idx="9">
                  <c:v>30.380285923591277</c:v>
                </c:pt>
                <c:pt idx="10">
                  <c:v>30.484132420770131</c:v>
                </c:pt>
                <c:pt idx="11">
                  <c:v>30.390610929924659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Gráfico'!$BE$4:$BE$15</c:f>
              <c:numCache>
                <c:formatCode>0</c:formatCode>
                <c:ptCount val="12"/>
                <c:pt idx="0">
                  <c:v>1.4901660226239113</c:v>
                </c:pt>
                <c:pt idx="1">
                  <c:v>1.4901660226239113</c:v>
                </c:pt>
                <c:pt idx="2">
                  <c:v>1.4901660226239124</c:v>
                </c:pt>
                <c:pt idx="3">
                  <c:v>1.4901660226239122</c:v>
                </c:pt>
                <c:pt idx="4">
                  <c:v>1.4901660226239113</c:v>
                </c:pt>
                <c:pt idx="5">
                  <c:v>1.4901660226239113</c:v>
                </c:pt>
                <c:pt idx="6">
                  <c:v>1.4901660226239124</c:v>
                </c:pt>
                <c:pt idx="7">
                  <c:v>1.4901660226239122</c:v>
                </c:pt>
                <c:pt idx="8">
                  <c:v>1.4901660226239113</c:v>
                </c:pt>
                <c:pt idx="9">
                  <c:v>1.4901660226239113</c:v>
                </c:pt>
                <c:pt idx="10">
                  <c:v>1.5066367125077984</c:v>
                </c:pt>
                <c:pt idx="11">
                  <c:v>1.4901660226239122</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Gráfico'!$BF$4:$BF$15</c:f>
              <c:numCache>
                <c:formatCode>0</c:formatCode>
                <c:ptCount val="12"/>
                <c:pt idx="0">
                  <c:v>56.799458758789605</c:v>
                </c:pt>
                <c:pt idx="1">
                  <c:v>56.799458758789605</c:v>
                </c:pt>
                <c:pt idx="2">
                  <c:v>58.780297345265438</c:v>
                </c:pt>
                <c:pt idx="3">
                  <c:v>58.809313160436737</c:v>
                </c:pt>
                <c:pt idx="4">
                  <c:v>61.465687870347089</c:v>
                </c:pt>
                <c:pt idx="5">
                  <c:v>61.465687870347089</c:v>
                </c:pt>
                <c:pt idx="6">
                  <c:v>61.803743114003176</c:v>
                </c:pt>
                <c:pt idx="7">
                  <c:v>61.881064685088504</c:v>
                </c:pt>
                <c:pt idx="8">
                  <c:v>56.203528958643858</c:v>
                </c:pt>
                <c:pt idx="9">
                  <c:v>56.203528958643858</c:v>
                </c:pt>
                <c:pt idx="10">
                  <c:v>56.395644978424734</c:v>
                </c:pt>
                <c:pt idx="11">
                  <c:v>56.222630220360607</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101.46076874999997</c:v>
                </c:pt>
                <c:pt idx="1">
                  <c:v>101.46076874999997</c:v>
                </c:pt>
                <c:pt idx="2">
                  <c:v>101.46076874999999</c:v>
                </c:pt>
                <c:pt idx="3">
                  <c:v>101.46076874999999</c:v>
                </c:pt>
                <c:pt idx="4">
                  <c:v>101.46076874999997</c:v>
                </c:pt>
                <c:pt idx="5">
                  <c:v>101.46076874999997</c:v>
                </c:pt>
                <c:pt idx="6">
                  <c:v>101.46076874999999</c:v>
                </c:pt>
                <c:pt idx="7">
                  <c:v>101.46076874999999</c:v>
                </c:pt>
                <c:pt idx="8">
                  <c:v>101.46076874999997</c:v>
                </c:pt>
                <c:pt idx="9">
                  <c:v>101.46076874999997</c:v>
                </c:pt>
                <c:pt idx="10">
                  <c:v>104.62523349049471</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55.196969467217961</c:v>
                </c:pt>
                <c:pt idx="5">
                  <c:v>55.196969467217961</c:v>
                </c:pt>
                <c:pt idx="6">
                  <c:v>66.561007620300927</c:v>
                </c:pt>
                <c:pt idx="7">
                  <c:v>66.561007620300956</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19.357465049999991</c:v>
                </c:pt>
                <c:pt idx="5">
                  <c:v>19.357465049999991</c:v>
                </c:pt>
                <c:pt idx="6">
                  <c:v>19.357465050000005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23.249099982531749</c:v>
                </c:pt>
                <c:pt idx="1">
                  <c:v>23.249099982531749</c:v>
                </c:pt>
                <c:pt idx="2">
                  <c:v>18.66716056991601</c:v>
                </c:pt>
                <c:pt idx="3">
                  <c:v>18.667160569916007</c:v>
                </c:pt>
                <c:pt idx="4">
                  <c:v>23.249099982531749</c:v>
                </c:pt>
                <c:pt idx="5">
                  <c:v>23.249099982531749</c:v>
                </c:pt>
                <c:pt idx="6">
                  <c:v>18.66716056991601</c:v>
                </c:pt>
                <c:pt idx="7">
                  <c:v>18.667160569916007</c:v>
                </c:pt>
                <c:pt idx="8">
                  <c:v>23.249099982531749</c:v>
                </c:pt>
                <c:pt idx="9">
                  <c:v>23.249099982531749</c:v>
                </c:pt>
                <c:pt idx="10">
                  <c:v>18.852865731500675</c:v>
                </c:pt>
                <c:pt idx="11">
                  <c:v>18.667160569916007</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39.116596091173477</c:v>
                </c:pt>
                <c:pt idx="1">
                  <c:v>39.116596091173477</c:v>
                </c:pt>
                <c:pt idx="2">
                  <c:v>39.116596091173506</c:v>
                </c:pt>
                <c:pt idx="3">
                  <c:v>39.116596091173484</c:v>
                </c:pt>
                <c:pt idx="4">
                  <c:v>39.116596091173477</c:v>
                </c:pt>
                <c:pt idx="5">
                  <c:v>39.116596091173477</c:v>
                </c:pt>
                <c:pt idx="6">
                  <c:v>39.116596091173506</c:v>
                </c:pt>
                <c:pt idx="7">
                  <c:v>39.116596091173484</c:v>
                </c:pt>
                <c:pt idx="8">
                  <c:v>39.116596091173477</c:v>
                </c:pt>
                <c:pt idx="9">
                  <c:v>39.116596091173477</c:v>
                </c:pt>
                <c:pt idx="10">
                  <c:v>33.369825048167741</c:v>
                </c:pt>
                <c:pt idx="11">
                  <c:v>39.116596091173484</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42.02744426744097</c:v>
                </c:pt>
                <c:pt idx="1">
                  <c:v>42.02744426744097</c:v>
                </c:pt>
                <c:pt idx="2">
                  <c:v>42.027444267441012</c:v>
                </c:pt>
                <c:pt idx="3">
                  <c:v>42.027444267440998</c:v>
                </c:pt>
                <c:pt idx="4">
                  <c:v>42.02744426744097</c:v>
                </c:pt>
                <c:pt idx="5">
                  <c:v>42.02744426744097</c:v>
                </c:pt>
                <c:pt idx="6">
                  <c:v>42.027444267441012</c:v>
                </c:pt>
                <c:pt idx="7">
                  <c:v>42.027444267440998</c:v>
                </c:pt>
                <c:pt idx="8">
                  <c:v>42.02744426744097</c:v>
                </c:pt>
                <c:pt idx="9">
                  <c:v>42.02744426744097</c:v>
                </c:pt>
                <c:pt idx="10">
                  <c:v>35.85302921443575</c:v>
                </c:pt>
                <c:pt idx="11">
                  <c:v>42.027444267440998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21804.537156049621</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28424.549769330308</c:v>
                </c:pt>
                <c:pt idx="1">
                  <c:v>28424.549769330308</c:v>
                </c:pt>
                <c:pt idx="2">
                  <c:v>28424.549769330315</c:v>
                </c:pt>
                <c:pt idx="3">
                  <c:v>28424.549769330319</c:v>
                </c:pt>
                <c:pt idx="4">
                  <c:v>0</c:v>
                </c:pt>
                <c:pt idx="5">
                  <c:v>0</c:v>
                </c:pt>
                <c:pt idx="6">
                  <c:v>0</c:v>
                </c:pt>
                <c:pt idx="7">
                  <c:v>0</c:v>
                </c:pt>
                <c:pt idx="8">
                  <c:v>28424.549769330308</c:v>
                </c:pt>
                <c:pt idx="9">
                  <c:v>28424.549769330308</c:v>
                </c:pt>
                <c:pt idx="10">
                  <c:v>24248.588774561584</c:v>
                </c:pt>
                <c:pt idx="11">
                  <c:v>28424.549769330319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7106.1374423325769</c:v>
                </c:pt>
                <c:pt idx="5">
                  <c:v>7106.1374423325769</c:v>
                </c:pt>
                <c:pt idx="6">
                  <c:v>7106.1374423325788</c:v>
                </c:pt>
                <c:pt idx="7">
                  <c:v>7106.1374423325797</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16.863187372212348</c:v>
                </c:pt>
                <c:pt idx="1">
                  <c:v>16.863187372212348</c:v>
                </c:pt>
                <c:pt idx="2">
                  <c:v>16.541034108483725</c:v>
                </c:pt>
                <c:pt idx="3">
                  <c:v>17.033043544121316</c:v>
                </c:pt>
                <c:pt idx="4">
                  <c:v>-18.953601922153702</c:v>
                </c:pt>
                <c:pt idx="5">
                  <c:v>-18.953601922153702</c:v>
                </c:pt>
                <c:pt idx="6">
                  <c:v>-18.591513511234631</c:v>
                </c:pt>
                <c:pt idx="7">
                  <c:v>-19.144514007474449</c:v>
                </c:pt>
                <c:pt idx="8">
                  <c:v>16.863187372212348</c:v>
                </c:pt>
                <c:pt idx="9">
                  <c:v>16.863187372212348</c:v>
                </c:pt>
                <c:pt idx="10">
                  <c:v>16.621480078443938</c:v>
                </c:pt>
                <c:pt idx="11">
                  <c:v>17.033043544121316</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2.8535227846726419</c:v>
                </c:pt>
                <c:pt idx="5">
                  <c:v>2.8535227846726419</c:v>
                </c:pt>
                <c:pt idx="6">
                  <c:v>8.5605683540179225</c:v>
                </c:pt>
                <c:pt idx="7">
                  <c:v>8.5605683540179243</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5.8554186148467222</c:v>
                </c:pt>
                <c:pt idx="5">
                  <c:v>5.8554186148467222</c:v>
                </c:pt>
                <c:pt idx="6">
                  <c:v>17.566255844540166</c:v>
                </c:pt>
                <c:pt idx="7">
                  <c:v>17.566255844540173</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23.33787223009903</c:v>
                </c:pt>
                <c:pt idx="1">
                  <c:v>23.33787223009903</c:v>
                </c:pt>
                <c:pt idx="2">
                  <c:v>23.680176781409752</c:v>
                </c:pt>
                <c:pt idx="3">
                  <c:v>23.157391237792112</c:v>
                </c:pt>
                <c:pt idx="4">
                  <c:v>0</c:v>
                </c:pt>
                <c:pt idx="5">
                  <c:v>0</c:v>
                </c:pt>
                <c:pt idx="6">
                  <c:v>0</c:v>
                </c:pt>
                <c:pt idx="7">
                  <c:v>0</c:v>
                </c:pt>
                <c:pt idx="8">
                  <c:v>23.33787223009903</c:v>
                </c:pt>
                <c:pt idx="9">
                  <c:v>23.33787223009903</c:v>
                </c:pt>
                <c:pt idx="10">
                  <c:v>67.892804993000709</c:v>
                </c:pt>
                <c:pt idx="11">
                  <c:v>23.157391237792112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0.46109857103057239</c:v>
                </c:pt>
                <c:pt idx="1">
                  <c:v>0.46109857103057239</c:v>
                </c:pt>
                <c:pt idx="2">
                  <c:v>0.46175338503260421</c:v>
                </c:pt>
                <c:pt idx="3">
                  <c:v>0.46078842070502452</c:v>
                </c:pt>
                <c:pt idx="4">
                  <c:v>0.53957061875830858</c:v>
                </c:pt>
                <c:pt idx="5">
                  <c:v>0.53957061875830858</c:v>
                </c:pt>
                <c:pt idx="6">
                  <c:v>0.63537034447220275</c:v>
                </c:pt>
                <c:pt idx="7">
                  <c:v>0.6322898555626163</c:v>
                </c:pt>
                <c:pt idx="8">
                  <c:v>0.46109857103057239</c:v>
                </c:pt>
                <c:pt idx="9">
                  <c:v>0.46109857103057239</c:v>
                </c:pt>
                <c:pt idx="10">
                  <c:v>0.50271100181283768</c:v>
                </c:pt>
                <c:pt idx="11">
                  <c:v>0.46078842070502452</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51</xdr:col>
      <xdr:colOff>0</xdr:colOff>
      <xdr:row>83</xdr:row>
      <xdr:rowOff>40481</xdr:rowOff>
    </xdr:from>
    <xdr:to>
      <xdr:col>51</xdr:col>
      <xdr:colOff>182381</xdr:colOff>
      <xdr:row>104</xdr:row>
      <xdr:rowOff>0</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30968156" y="15851981"/>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0</xdr:colOff>
      <xdr:row>83</xdr:row>
      <xdr:rowOff>40528</xdr:rowOff>
    </xdr:from>
    <xdr:to>
      <xdr:col>49</xdr:col>
      <xdr:colOff>178875</xdr:colOff>
      <xdr:row>104</xdr:row>
      <xdr:rowOff>0</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9753719" y="15852028"/>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0</xdr:colOff>
      <xdr:row>83</xdr:row>
      <xdr:rowOff>40500</xdr:rowOff>
    </xdr:from>
    <xdr:to>
      <xdr:col>50</xdr:col>
      <xdr:colOff>178875</xdr:colOff>
      <xdr:row>104</xdr:row>
      <xdr:rowOff>0</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30360938" y="15852000"/>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0</xdr:colOff>
      <xdr:row>83</xdr:row>
      <xdr:rowOff>40481</xdr:rowOff>
    </xdr:from>
    <xdr:to>
      <xdr:col>52</xdr:col>
      <xdr:colOff>182381</xdr:colOff>
      <xdr:row>104</xdr:row>
      <xdr:rowOff>0</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31575375" y="15851981"/>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19050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0</xdr:colOff>
      <xdr:row>83</xdr:row>
      <xdr:rowOff>47625</xdr:rowOff>
    </xdr:from>
    <xdr:to>
      <xdr:col>53</xdr:col>
      <xdr:colOff>182381</xdr:colOff>
      <xdr:row>104</xdr:row>
      <xdr:rowOff>7144</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32182594" y="15859125"/>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54</xdr:col>
      <xdr:colOff>0</xdr:colOff>
      <xdr:row>83</xdr:row>
      <xdr:rowOff>40481</xdr:rowOff>
    </xdr:from>
    <xdr:to>
      <xdr:col>54</xdr:col>
      <xdr:colOff>182381</xdr:colOff>
      <xdr:row>104</xdr:row>
      <xdr:rowOff>0</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32789813" y="15851981"/>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55</xdr:col>
      <xdr:colOff>0</xdr:colOff>
      <xdr:row>83</xdr:row>
      <xdr:rowOff>40481</xdr:rowOff>
    </xdr:from>
    <xdr:to>
      <xdr:col>55</xdr:col>
      <xdr:colOff>182381</xdr:colOff>
      <xdr:row>104</xdr:row>
      <xdr:rowOff>0</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33397031" y="15851981"/>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56</xdr:col>
      <xdr:colOff>0</xdr:colOff>
      <xdr:row>83</xdr:row>
      <xdr:rowOff>40481</xdr:rowOff>
    </xdr:from>
    <xdr:to>
      <xdr:col>56</xdr:col>
      <xdr:colOff>182381</xdr:colOff>
      <xdr:row>104</xdr:row>
      <xdr:rowOff>0</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4004250" y="15851981"/>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10461</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80" t="s">
        <v>9641</v>
      </c>
      <c r="B2" s="18" t="s">
        <v>10065</v>
      </c>
      <c r="C2" s="18" t="s">
        <v>10462</v>
      </c>
      <c r="D2" s="49" t="s">
        <v>9639</v>
      </c>
      <c r="E2" s="53" t="s">
        <v>9664</v>
      </c>
      <c r="F2" s="8" t="s">
        <v>9643</v>
      </c>
      <c r="G2" s="8" t="s">
        <v>9721</v>
      </c>
      <c r="H2" s="8" t="s">
        <v>9690</v>
      </c>
      <c r="I2" s="8" t="s">
        <v>10507</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80"/>
      <c r="B3" s="18" t="s">
        <v>10065</v>
      </c>
      <c r="C3" s="18" t="s">
        <v>10462</v>
      </c>
      <c r="D3" s="49" t="s">
        <v>9642</v>
      </c>
      <c r="E3" s="53" t="s">
        <v>9665</v>
      </c>
      <c r="F3" s="8" t="s">
        <v>9643</v>
      </c>
      <c r="G3" s="8" t="s">
        <v>9721</v>
      </c>
      <c r="H3" s="8" t="s">
        <v>10139</v>
      </c>
      <c r="I3" s="8" t="s">
        <v>10799</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80" t="s">
        <v>9640</v>
      </c>
      <c r="B4" s="18" t="s">
        <v>10065</v>
      </c>
      <c r="C4" s="18" t="s">
        <v>10464</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80"/>
      <c r="B5" s="18" t="s">
        <v>10065</v>
      </c>
      <c r="C5" s="18" t="s">
        <v>10464</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80"/>
      <c r="B6" s="18" t="s">
        <v>10065</v>
      </c>
      <c r="C6" s="18" t="s">
        <v>10464</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80"/>
      <c r="B7" s="18" t="s">
        <v>10065</v>
      </c>
      <c r="C7" s="18" t="s">
        <v>10464</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80" t="s">
        <v>9661</v>
      </c>
      <c r="B8" s="18" t="s">
        <v>10065</v>
      </c>
      <c r="C8" s="18" t="s">
        <v>10463</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80"/>
      <c r="B9" s="18" t="s">
        <v>10065</v>
      </c>
      <c r="C9" s="18" t="s">
        <v>10463</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80"/>
      <c r="B10" s="18" t="s">
        <v>10065</v>
      </c>
      <c r="C10" s="18" t="s">
        <v>10463</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80"/>
      <c r="B11" s="18" t="s">
        <v>10065</v>
      </c>
      <c r="C11" s="18" t="s">
        <v>10463</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80"/>
      <c r="B12" s="18" t="s">
        <v>10065</v>
      </c>
      <c r="C12" s="18" t="s">
        <v>10463</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80"/>
      <c r="B13" s="18" t="s">
        <v>10065</v>
      </c>
      <c r="C13" s="18" t="s">
        <v>10463</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80"/>
      <c r="B14" s="18" t="s">
        <v>10065</v>
      </c>
      <c r="C14" s="18" t="s">
        <v>10463</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80"/>
      <c r="B15" s="18" t="s">
        <v>10065</v>
      </c>
      <c r="C15" s="18" t="s">
        <v>10463</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80"/>
      <c r="B16" s="18" t="s">
        <v>10065</v>
      </c>
      <c r="C16" s="18" t="s">
        <v>10463</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80"/>
      <c r="B17" s="18" t="s">
        <v>10065</v>
      </c>
      <c r="C17" s="18" t="s">
        <v>10463</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80"/>
      <c r="B18" s="18" t="s">
        <v>10065</v>
      </c>
      <c r="C18" s="18" t="s">
        <v>10463</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80"/>
      <c r="B19" s="18" t="s">
        <v>10065</v>
      </c>
      <c r="C19" s="18" t="s">
        <v>10463</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80"/>
      <c r="B20" s="18" t="s">
        <v>10065</v>
      </c>
      <c r="C20" s="18" t="s">
        <v>10463</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80"/>
      <c r="B21" s="18" t="s">
        <v>10065</v>
      </c>
      <c r="C21" s="18" t="s">
        <v>10463</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10463</v>
      </c>
      <c r="D22" s="49" t="s">
        <v>10485</v>
      </c>
      <c r="E22" s="41" t="s">
        <v>10486</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80" t="s">
        <v>9699</v>
      </c>
      <c r="B23" s="18" t="s">
        <v>10065</v>
      </c>
      <c r="C23" s="18" t="s">
        <v>10465</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80"/>
      <c r="B24" s="18" t="s">
        <v>10065</v>
      </c>
      <c r="C24" s="18" t="s">
        <v>10465</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80"/>
      <c r="B25" s="18" t="s">
        <v>10065</v>
      </c>
      <c r="C25" s="18" t="s">
        <v>10465</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80"/>
      <c r="B26" s="18" t="s">
        <v>10065</v>
      </c>
      <c r="C26" s="18" t="s">
        <v>10465</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80"/>
      <c r="B27" s="18" t="s">
        <v>10065</v>
      </c>
      <c r="C27" s="18" t="s">
        <v>10465</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80"/>
      <c r="B28" s="18" t="s">
        <v>10065</v>
      </c>
      <c r="C28" s="18" t="s">
        <v>10465</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80"/>
      <c r="B29" s="18" t="s">
        <v>10065</v>
      </c>
      <c r="C29" s="18" t="s">
        <v>10465</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80"/>
      <c r="B30" s="18" t="s">
        <v>10065</v>
      </c>
      <c r="C30" s="18" t="s">
        <v>10465</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80" t="s">
        <v>9713</v>
      </c>
      <c r="B31" s="18" t="s">
        <v>10149</v>
      </c>
      <c r="C31" s="18" t="s">
        <v>10470</v>
      </c>
      <c r="D31" s="49" t="s">
        <v>10487</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80"/>
      <c r="B32" s="18" t="s">
        <v>10149</v>
      </c>
      <c r="C32" s="18" t="s">
        <v>10470</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80"/>
      <c r="B33" s="18" t="s">
        <v>10149</v>
      </c>
      <c r="C33" s="18" t="s">
        <v>10470</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80"/>
      <c r="B34" s="18" t="s">
        <v>10149</v>
      </c>
      <c r="C34" s="18" t="s">
        <v>10501</v>
      </c>
      <c r="D34" s="49" t="s">
        <v>10502</v>
      </c>
      <c r="E34" s="53" t="s">
        <v>10503</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80"/>
      <c r="B35" s="18" t="s">
        <v>10504</v>
      </c>
      <c r="C35" s="18" t="s">
        <v>10501</v>
      </c>
      <c r="D35" s="49" t="s">
        <v>10505</v>
      </c>
      <c r="E35" s="53" t="s">
        <v>10506</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80" t="s">
        <v>10140</v>
      </c>
      <c r="B36" s="25" t="s">
        <v>10149</v>
      </c>
      <c r="C36" s="25" t="s">
        <v>10466</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80"/>
      <c r="B37" s="25" t="s">
        <v>10149</v>
      </c>
      <c r="C37" s="25" t="s">
        <v>10466</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80"/>
      <c r="B38" s="18" t="s">
        <v>10149</v>
      </c>
      <c r="C38" s="18" t="s">
        <v>10466</v>
      </c>
      <c r="D38" s="56" t="s">
        <v>10137</v>
      </c>
      <c r="E38" s="41" t="s">
        <v>10138</v>
      </c>
      <c r="F38" s="25" t="s">
        <v>9643</v>
      </c>
      <c r="G38" s="25" t="s">
        <v>9721</v>
      </c>
      <c r="H38" s="25" t="s">
        <v>10139</v>
      </c>
      <c r="I38" s="25" t="s">
        <v>10508</v>
      </c>
      <c r="J38" s="57" t="s">
        <v>9782</v>
      </c>
      <c r="K38" s="25" t="s">
        <v>9782</v>
      </c>
      <c r="L38" s="25" t="s">
        <v>9782</v>
      </c>
      <c r="M38" s="25" t="s">
        <v>9782</v>
      </c>
      <c r="N38" s="8" t="str">
        <f t="shared" si="0"/>
        <v>Sim</v>
      </c>
      <c r="O38" s="25" t="s">
        <v>9782</v>
      </c>
      <c r="P38" s="25" t="s">
        <v>9782</v>
      </c>
    </row>
    <row r="39" spans="1:16" ht="17.25" customHeight="1" x14ac:dyDescent="0.35">
      <c r="A39" s="80"/>
      <c r="B39" s="18" t="s">
        <v>10149</v>
      </c>
      <c r="C39" s="18" t="s">
        <v>10501</v>
      </c>
      <c r="D39" s="56" t="s">
        <v>10483</v>
      </c>
      <c r="E39" s="41" t="s">
        <v>10484</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80" t="s">
        <v>10186</v>
      </c>
      <c r="B40" s="18" t="s">
        <v>10049</v>
      </c>
      <c r="C40" s="18" t="s">
        <v>10473</v>
      </c>
      <c r="D40" s="56" t="s">
        <v>10187</v>
      </c>
      <c r="E40" s="41" t="s">
        <v>10193</v>
      </c>
      <c r="F40" s="25" t="s">
        <v>9689</v>
      </c>
      <c r="G40" s="25" t="s">
        <v>9721</v>
      </c>
      <c r="H40" s="25" t="s">
        <v>10350</v>
      </c>
      <c r="I40" s="25">
        <v>100</v>
      </c>
      <c r="J40" s="57">
        <v>100</v>
      </c>
      <c r="K40" s="8" t="s">
        <v>10135</v>
      </c>
      <c r="L40" s="65" t="s">
        <v>10189</v>
      </c>
      <c r="M40" s="65" t="s">
        <v>10190</v>
      </c>
      <c r="N40" s="8" t="str">
        <f t="shared" si="0"/>
        <v>Sim</v>
      </c>
      <c r="O40" s="25">
        <v>20</v>
      </c>
      <c r="P40" s="25">
        <v>100</v>
      </c>
    </row>
    <row r="41" spans="1:16" ht="17.25" customHeight="1" x14ac:dyDescent="0.4">
      <c r="A41" s="80"/>
      <c r="B41" s="18" t="s">
        <v>10049</v>
      </c>
      <c r="C41" s="18" t="s">
        <v>10473</v>
      </c>
      <c r="D41" s="56" t="s">
        <v>10188</v>
      </c>
      <c r="E41" s="41" t="s">
        <v>10192</v>
      </c>
      <c r="F41" s="25" t="s">
        <v>9689</v>
      </c>
      <c r="G41" s="25" t="s">
        <v>9721</v>
      </c>
      <c r="H41" s="25" t="s">
        <v>10350</v>
      </c>
      <c r="I41" s="25">
        <v>25</v>
      </c>
      <c r="J41" s="57">
        <v>25</v>
      </c>
      <c r="K41" s="8" t="s">
        <v>10135</v>
      </c>
      <c r="L41" s="65" t="s">
        <v>10351</v>
      </c>
      <c r="M41" s="65" t="s">
        <v>10191</v>
      </c>
      <c r="N41" s="8" t="str">
        <f t="shared" si="0"/>
        <v>Sim</v>
      </c>
      <c r="O41" s="25">
        <v>5</v>
      </c>
      <c r="P41" s="25">
        <v>50</v>
      </c>
    </row>
    <row r="42" spans="1:16" ht="17.25" customHeight="1" x14ac:dyDescent="0.35">
      <c r="A42" s="80" t="s">
        <v>9734</v>
      </c>
      <c r="B42" s="18" t="s">
        <v>10049</v>
      </c>
      <c r="C42" s="18" t="s">
        <v>10467</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80"/>
      <c r="B43" s="18" t="s">
        <v>10049</v>
      </c>
      <c r="C43" s="18" t="s">
        <v>10467</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80"/>
      <c r="B44" s="18" t="s">
        <v>10049</v>
      </c>
      <c r="C44" s="18" t="s">
        <v>10467</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80"/>
      <c r="B45" s="18" t="s">
        <v>10049</v>
      </c>
      <c r="C45" s="18" t="s">
        <v>10467</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80"/>
      <c r="B46" s="18" t="s">
        <v>10049</v>
      </c>
      <c r="C46" s="18" t="s">
        <v>10467</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80"/>
      <c r="B47" s="18" t="s">
        <v>10049</v>
      </c>
      <c r="C47" s="18" t="s">
        <v>10467</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80"/>
      <c r="B48" s="18" t="s">
        <v>10049</v>
      </c>
      <c r="C48" s="18" t="s">
        <v>10467</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80"/>
      <c r="B49" s="18" t="s">
        <v>10049</v>
      </c>
      <c r="C49" s="18" t="s">
        <v>10467</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80"/>
      <c r="B50" s="18" t="s">
        <v>10049</v>
      </c>
      <c r="C50" s="18" t="s">
        <v>10467</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80"/>
      <c r="B51" s="18" t="s">
        <v>10049</v>
      </c>
      <c r="C51" s="18" t="s">
        <v>10467</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80"/>
      <c r="B52" s="18" t="s">
        <v>10049</v>
      </c>
      <c r="C52" s="18" t="s">
        <v>10467</v>
      </c>
      <c r="D52" s="56" t="s">
        <v>10488</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80"/>
      <c r="B53" s="18" t="s">
        <v>10049</v>
      </c>
      <c r="C53" s="18" t="s">
        <v>10467</v>
      </c>
      <c r="D53" s="56" t="s">
        <v>10489</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80"/>
      <c r="B54" s="18" t="s">
        <v>10049</v>
      </c>
      <c r="C54" s="18" t="s">
        <v>10467</v>
      </c>
      <c r="D54" s="56" t="s">
        <v>10490</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80"/>
      <c r="B55" s="18" t="s">
        <v>10049</v>
      </c>
      <c r="C55" s="18" t="s">
        <v>10467</v>
      </c>
      <c r="D55" s="56" t="s">
        <v>10491</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80"/>
      <c r="B56" s="18" t="s">
        <v>10049</v>
      </c>
      <c r="C56" s="18" t="s">
        <v>10467</v>
      </c>
      <c r="D56" s="56" t="s">
        <v>10492</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80"/>
      <c r="B57" s="18" t="s">
        <v>10049</v>
      </c>
      <c r="C57" s="18" t="s">
        <v>10467</v>
      </c>
      <c r="D57" s="56" t="s">
        <v>10493</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80"/>
      <c r="B58" s="18" t="s">
        <v>10049</v>
      </c>
      <c r="C58" s="18" t="s">
        <v>10467</v>
      </c>
      <c r="D58" s="56" t="s">
        <v>10494</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80"/>
      <c r="B59" s="18" t="s">
        <v>10049</v>
      </c>
      <c r="C59" s="18" t="s">
        <v>10467</v>
      </c>
      <c r="D59" s="56" t="s">
        <v>10495</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80"/>
      <c r="B60" s="18" t="s">
        <v>10049</v>
      </c>
      <c r="C60" s="18" t="s">
        <v>10467</v>
      </c>
      <c r="D60" s="56" t="s">
        <v>10496</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80"/>
      <c r="B61" s="18" t="s">
        <v>10049</v>
      </c>
      <c r="C61" s="18" t="s">
        <v>10467</v>
      </c>
      <c r="D61" s="56" t="s">
        <v>10497</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80"/>
      <c r="B62" s="18" t="s">
        <v>10049</v>
      </c>
      <c r="C62" s="18" t="s">
        <v>10467</v>
      </c>
      <c r="D62" s="56" t="s">
        <v>10498</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80"/>
      <c r="B63" s="18" t="s">
        <v>10049</v>
      </c>
      <c r="C63" s="18" t="s">
        <v>10467</v>
      </c>
      <c r="D63" s="56" t="s">
        <v>10499</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80"/>
      <c r="B64" s="18" t="s">
        <v>10049</v>
      </c>
      <c r="C64" s="18" t="s">
        <v>10467</v>
      </c>
      <c r="D64" s="56" t="s">
        <v>10500</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80" t="s">
        <v>9758</v>
      </c>
      <c r="B65" s="18" t="s">
        <v>10049</v>
      </c>
      <c r="C65" s="18" t="s">
        <v>10472</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80"/>
      <c r="B66" s="18" t="s">
        <v>10049</v>
      </c>
      <c r="C66" s="18" t="s">
        <v>10472</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80"/>
      <c r="B67" s="18" t="s">
        <v>10049</v>
      </c>
      <c r="C67" s="18" t="s">
        <v>10472</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80"/>
      <c r="B68" s="18" t="s">
        <v>10049</v>
      </c>
      <c r="C68" s="18" t="s">
        <v>10472</v>
      </c>
      <c r="D68" s="56" t="s">
        <v>9762</v>
      </c>
      <c r="E68" s="58" t="s">
        <v>10325</v>
      </c>
      <c r="F68" s="8" t="s">
        <v>10457</v>
      </c>
      <c r="G68" s="8" t="s">
        <v>9721</v>
      </c>
      <c r="H68" s="25" t="s">
        <v>10460</v>
      </c>
      <c r="I68" s="55" t="s">
        <v>9776</v>
      </c>
      <c r="J68" s="55" t="s">
        <v>9776</v>
      </c>
      <c r="K68" s="8" t="s">
        <v>10135</v>
      </c>
      <c r="L68" s="25" t="s">
        <v>10133</v>
      </c>
      <c r="M68" s="25" t="s">
        <v>10007</v>
      </c>
      <c r="N68" s="8" t="str">
        <f t="shared" si="0"/>
        <v>Sim</v>
      </c>
      <c r="O68" s="25" t="s">
        <v>9782</v>
      </c>
      <c r="P68" s="25" t="s">
        <v>9782</v>
      </c>
    </row>
    <row r="69" spans="1:16" ht="17.25" customHeight="1" x14ac:dyDescent="0.35">
      <c r="A69" s="80"/>
      <c r="B69" s="18" t="s">
        <v>10049</v>
      </c>
      <c r="C69" s="18" t="s">
        <v>10472</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80"/>
      <c r="B70" s="18" t="s">
        <v>10049</v>
      </c>
      <c r="C70" s="18" t="s">
        <v>10472</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80"/>
      <c r="B71" s="18" t="s">
        <v>10049</v>
      </c>
      <c r="C71" s="18" t="s">
        <v>10472</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80"/>
      <c r="B72" s="18" t="s">
        <v>10049</v>
      </c>
      <c r="C72" s="18" t="s">
        <v>10472</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80"/>
      <c r="B73" s="18" t="s">
        <v>10049</v>
      </c>
      <c r="C73" s="18" t="s">
        <v>10472</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80"/>
      <c r="B74" s="18" t="s">
        <v>10049</v>
      </c>
      <c r="C74" s="18" t="s">
        <v>10472</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80"/>
      <c r="B75" s="18" t="s">
        <v>10049</v>
      </c>
      <c r="C75" s="18" t="s">
        <v>10472</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80"/>
      <c r="B76" s="18" t="s">
        <v>10049</v>
      </c>
      <c r="C76" s="18" t="s">
        <v>10472</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80"/>
      <c r="B77" s="18" t="s">
        <v>10049</v>
      </c>
      <c r="C77" s="18" t="s">
        <v>10472</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80"/>
      <c r="B78" s="18" t="s">
        <v>10049</v>
      </c>
      <c r="C78" s="18" t="s">
        <v>10472</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80"/>
      <c r="B79" s="18" t="s">
        <v>10049</v>
      </c>
      <c r="C79" s="18" t="s">
        <v>10472</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80"/>
      <c r="B80" s="18" t="s">
        <v>10049</v>
      </c>
      <c r="C80" s="18" t="s">
        <v>10472</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80"/>
      <c r="B81" s="18" t="s">
        <v>10049</v>
      </c>
      <c r="C81" s="18" t="s">
        <v>10472</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80" t="s">
        <v>9777</v>
      </c>
      <c r="B82" s="18" t="s">
        <v>10049</v>
      </c>
      <c r="C82" s="18" t="s">
        <v>10471</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80"/>
      <c r="B83" s="18" t="s">
        <v>10049</v>
      </c>
      <c r="C83" s="18" t="s">
        <v>10471</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80"/>
      <c r="B84" s="18" t="s">
        <v>10049</v>
      </c>
      <c r="C84" s="18" t="s">
        <v>10471</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80"/>
      <c r="B85" s="18" t="s">
        <v>10049</v>
      </c>
      <c r="C85" s="18" t="s">
        <v>10471</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80" t="s">
        <v>9968</v>
      </c>
      <c r="B86" s="18" t="s">
        <v>10049</v>
      </c>
      <c r="C86" s="18" t="s">
        <v>10468</v>
      </c>
      <c r="D86" s="56" t="s">
        <v>9969</v>
      </c>
      <c r="E86" s="58" t="s">
        <v>10356</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80"/>
      <c r="B87" s="18" t="s">
        <v>10049</v>
      </c>
      <c r="C87" s="18" t="s">
        <v>10468</v>
      </c>
      <c r="D87" s="56" t="s">
        <v>9970</v>
      </c>
      <c r="E87" s="58" t="s">
        <v>10357</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80"/>
      <c r="B88" s="18" t="s">
        <v>10049</v>
      </c>
      <c r="C88" s="18" t="s">
        <v>10468</v>
      </c>
      <c r="D88" s="56" t="s">
        <v>9971</v>
      </c>
      <c r="E88" s="58" t="s">
        <v>10358</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80"/>
      <c r="B89" s="18" t="s">
        <v>10049</v>
      </c>
      <c r="C89" s="18" t="s">
        <v>10468</v>
      </c>
      <c r="D89" s="56" t="s">
        <v>9972</v>
      </c>
      <c r="E89" s="41" t="s">
        <v>10360</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80"/>
      <c r="B90" s="18" t="s">
        <v>10049</v>
      </c>
      <c r="C90" s="18" t="s">
        <v>10468</v>
      </c>
      <c r="D90" s="56" t="s">
        <v>9973</v>
      </c>
      <c r="E90" s="58" t="s">
        <v>10359</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80"/>
      <c r="B91" s="18" t="s">
        <v>10049</v>
      </c>
      <c r="C91" s="18" t="s">
        <v>10468</v>
      </c>
      <c r="D91" s="56" t="s">
        <v>9974</v>
      </c>
      <c r="E91" s="58" t="s">
        <v>10361</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80"/>
      <c r="B92" s="18" t="s">
        <v>10049</v>
      </c>
      <c r="C92" s="18" t="s">
        <v>10468</v>
      </c>
      <c r="D92" s="56" t="s">
        <v>9975</v>
      </c>
      <c r="E92" s="58" t="s">
        <v>10362</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80"/>
      <c r="B93" s="18" t="s">
        <v>10049</v>
      </c>
      <c r="C93" s="18" t="s">
        <v>10468</v>
      </c>
      <c r="D93" s="56" t="s">
        <v>9976</v>
      </c>
      <c r="E93" s="58" t="s">
        <v>10363</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80"/>
      <c r="B94" s="18" t="s">
        <v>10049</v>
      </c>
      <c r="C94" s="18" t="s">
        <v>10468</v>
      </c>
      <c r="D94" s="56" t="s">
        <v>9977</v>
      </c>
      <c r="E94" s="58" t="s">
        <v>10364</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80" t="s">
        <v>10206</v>
      </c>
      <c r="B95" s="18" t="s">
        <v>10049</v>
      </c>
      <c r="C95" s="18" t="s">
        <v>10469</v>
      </c>
      <c r="D95" s="56" t="s">
        <v>10227</v>
      </c>
      <c r="E95" s="58" t="s">
        <v>10447</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80"/>
      <c r="B96" s="18" t="s">
        <v>10049</v>
      </c>
      <c r="C96" s="18" t="s">
        <v>10469</v>
      </c>
      <c r="D96" s="56" t="s">
        <v>10207</v>
      </c>
      <c r="E96" s="58" t="s">
        <v>10441</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80"/>
      <c r="B97" s="18" t="s">
        <v>10049</v>
      </c>
      <c r="C97" s="18" t="s">
        <v>10469</v>
      </c>
      <c r="D97" s="56" t="s">
        <v>10208</v>
      </c>
      <c r="E97" s="58" t="s">
        <v>10442</v>
      </c>
      <c r="F97" s="8" t="s">
        <v>10457</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80"/>
      <c r="B98" s="18" t="s">
        <v>10049</v>
      </c>
      <c r="C98" s="18" t="s">
        <v>10469</v>
      </c>
      <c r="D98" s="56" t="s">
        <v>10209</v>
      </c>
      <c r="E98" s="58" t="s">
        <v>10455</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80"/>
      <c r="B99" s="18" t="s">
        <v>10049</v>
      </c>
      <c r="C99" s="18" t="s">
        <v>10469</v>
      </c>
      <c r="D99" s="56" t="s">
        <v>10210</v>
      </c>
      <c r="E99" s="58" t="s">
        <v>10443</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80"/>
      <c r="B100" s="18" t="s">
        <v>10049</v>
      </c>
      <c r="C100" s="18" t="s">
        <v>10469</v>
      </c>
      <c r="D100" s="56" t="s">
        <v>10211</v>
      </c>
      <c r="E100" s="58" t="s">
        <v>10444</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80"/>
      <c r="B101" s="18" t="s">
        <v>10049</v>
      </c>
      <c r="C101" s="18" t="s">
        <v>10469</v>
      </c>
      <c r="D101" s="56" t="s">
        <v>10212</v>
      </c>
      <c r="E101" s="58" t="s">
        <v>10445</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80"/>
      <c r="B102" s="18" t="s">
        <v>10049</v>
      </c>
      <c r="C102" s="18" t="s">
        <v>10469</v>
      </c>
      <c r="D102" s="56" t="s">
        <v>10213</v>
      </c>
      <c r="E102" s="58" t="s">
        <v>10446</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80"/>
      <c r="B103" s="18" t="s">
        <v>10049</v>
      </c>
      <c r="C103" s="18" t="s">
        <v>10469</v>
      </c>
      <c r="D103" s="56" t="s">
        <v>10215</v>
      </c>
      <c r="E103" s="58" t="s">
        <v>10245</v>
      </c>
      <c r="F103" s="8" t="s">
        <v>10457</v>
      </c>
      <c r="G103" s="8" t="s">
        <v>9721</v>
      </c>
      <c r="H103" s="25" t="s">
        <v>10459</v>
      </c>
      <c r="I103" s="60" t="s">
        <v>10352</v>
      </c>
      <c r="J103" s="60" t="s">
        <v>10352</v>
      </c>
      <c r="K103" s="8" t="s">
        <v>9782</v>
      </c>
      <c r="L103" s="25" t="s">
        <v>9782</v>
      </c>
      <c r="M103" s="25" t="s">
        <v>9782</v>
      </c>
      <c r="N103" s="8" t="str">
        <f t="shared" si="1"/>
        <v>Sim</v>
      </c>
      <c r="O103" s="25" t="s">
        <v>9782</v>
      </c>
      <c r="P103" s="25" t="s">
        <v>9782</v>
      </c>
    </row>
    <row r="104" spans="1:16" ht="17.25" customHeight="1" x14ac:dyDescent="0.35">
      <c r="A104" s="80"/>
      <c r="B104" s="18" t="s">
        <v>10049</v>
      </c>
      <c r="C104" s="18" t="s">
        <v>10469</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80"/>
      <c r="B105" s="18" t="s">
        <v>10049</v>
      </c>
      <c r="C105" s="18" t="s">
        <v>10469</v>
      </c>
      <c r="D105" s="56" t="s">
        <v>10217</v>
      </c>
      <c r="E105" s="58" t="s">
        <v>10448</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80"/>
      <c r="B106" s="18" t="s">
        <v>10049</v>
      </c>
      <c r="C106" s="18" t="s">
        <v>10469</v>
      </c>
      <c r="D106" s="56" t="s">
        <v>10218</v>
      </c>
      <c r="E106" s="58" t="s">
        <v>10449</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80"/>
      <c r="B107" s="18" t="s">
        <v>10049</v>
      </c>
      <c r="C107" s="18" t="s">
        <v>10469</v>
      </c>
      <c r="D107" s="56" t="s">
        <v>10219</v>
      </c>
      <c r="E107" s="58" t="s">
        <v>10456</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80"/>
      <c r="B108" s="18" t="s">
        <v>10049</v>
      </c>
      <c r="C108" s="18" t="s">
        <v>10469</v>
      </c>
      <c r="D108" s="56" t="s">
        <v>10220</v>
      </c>
      <c r="E108" s="58" t="s">
        <v>10450</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80"/>
      <c r="B109" s="18" t="s">
        <v>10049</v>
      </c>
      <c r="C109" s="18" t="s">
        <v>10469</v>
      </c>
      <c r="D109" s="56" t="s">
        <v>10221</v>
      </c>
      <c r="E109" s="58" t="s">
        <v>10451</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80"/>
      <c r="B110" s="18" t="s">
        <v>10049</v>
      </c>
      <c r="C110" s="18" t="s">
        <v>10469</v>
      </c>
      <c r="D110" s="56" t="s">
        <v>10222</v>
      </c>
      <c r="E110" s="58" t="s">
        <v>10452</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80"/>
      <c r="B111" s="18" t="s">
        <v>10049</v>
      </c>
      <c r="C111" s="18" t="s">
        <v>10469</v>
      </c>
      <c r="D111" s="56" t="s">
        <v>10223</v>
      </c>
      <c r="E111" s="58" t="s">
        <v>10453</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80"/>
      <c r="B112" s="18" t="s">
        <v>10049</v>
      </c>
      <c r="C112" s="18" t="s">
        <v>10469</v>
      </c>
      <c r="D112" s="56" t="s">
        <v>10224</v>
      </c>
      <c r="E112" s="58" t="s">
        <v>10243</v>
      </c>
      <c r="F112" s="8" t="s">
        <v>10457</v>
      </c>
      <c r="G112" s="8" t="s">
        <v>9721</v>
      </c>
      <c r="H112" s="25" t="s">
        <v>10459</v>
      </c>
      <c r="I112" s="60" t="s">
        <v>10352</v>
      </c>
      <c r="J112" s="60" t="s">
        <v>10352</v>
      </c>
      <c r="K112" s="8" t="s">
        <v>9782</v>
      </c>
      <c r="L112" s="25" t="s">
        <v>9782</v>
      </c>
      <c r="M112" s="25" t="s">
        <v>9782</v>
      </c>
      <c r="N112" s="8" t="str">
        <f t="shared" si="1"/>
        <v>Sim</v>
      </c>
      <c r="O112" s="25" t="s">
        <v>9782</v>
      </c>
      <c r="P112" s="25" t="s">
        <v>9782</v>
      </c>
    </row>
    <row r="113" spans="1:16" ht="17.25" customHeight="1" x14ac:dyDescent="0.35">
      <c r="A113" s="80"/>
      <c r="B113" s="18" t="s">
        <v>10049</v>
      </c>
      <c r="C113" s="18" t="s">
        <v>10469</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80" t="s">
        <v>9992</v>
      </c>
      <c r="B114" s="18" t="s">
        <v>10049</v>
      </c>
      <c r="C114" s="18" t="s">
        <v>10474</v>
      </c>
      <c r="D114" s="56" t="s">
        <v>9981</v>
      </c>
      <c r="E114" s="58" t="s">
        <v>10365</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80"/>
      <c r="B115" s="18" t="s">
        <v>10049</v>
      </c>
      <c r="C115" s="18" t="s">
        <v>10474</v>
      </c>
      <c r="D115" s="56" t="s">
        <v>9982</v>
      </c>
      <c r="E115" s="58" t="s">
        <v>10366</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80"/>
      <c r="B116" s="18" t="s">
        <v>10049</v>
      </c>
      <c r="C116" s="18" t="s">
        <v>10474</v>
      </c>
      <c r="D116" s="56" t="s">
        <v>9983</v>
      </c>
      <c r="E116" s="58" t="s">
        <v>10367</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80"/>
      <c r="B117" s="18" t="s">
        <v>10049</v>
      </c>
      <c r="C117" s="18" t="s">
        <v>10474</v>
      </c>
      <c r="D117" s="56" t="s">
        <v>9984</v>
      </c>
      <c r="E117" s="58" t="s">
        <v>10368</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80"/>
      <c r="B118" s="18" t="s">
        <v>10049</v>
      </c>
      <c r="C118" s="18" t="s">
        <v>10474</v>
      </c>
      <c r="D118" s="56" t="s">
        <v>9985</v>
      </c>
      <c r="E118" s="58" t="s">
        <v>10375</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80"/>
      <c r="B119" s="18" t="s">
        <v>10049</v>
      </c>
      <c r="C119" s="18" t="s">
        <v>10474</v>
      </c>
      <c r="D119" s="56" t="s">
        <v>9986</v>
      </c>
      <c r="E119" s="58" t="s">
        <v>10369</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80"/>
      <c r="B120" s="18" t="s">
        <v>10049</v>
      </c>
      <c r="C120" s="18" t="s">
        <v>10474</v>
      </c>
      <c r="D120" s="56" t="s">
        <v>9987</v>
      </c>
      <c r="E120" s="58" t="s">
        <v>10370</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80"/>
      <c r="B121" s="18" t="s">
        <v>10049</v>
      </c>
      <c r="C121" s="18" t="s">
        <v>10474</v>
      </c>
      <c r="D121" s="56" t="s">
        <v>9988</v>
      </c>
      <c r="E121" s="58" t="s">
        <v>10371</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80"/>
      <c r="B122" s="18" t="s">
        <v>10049</v>
      </c>
      <c r="C122" s="18" t="s">
        <v>10474</v>
      </c>
      <c r="D122" s="56" t="s">
        <v>9989</v>
      </c>
      <c r="E122" s="58" t="s">
        <v>10372</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80"/>
      <c r="B123" s="18" t="s">
        <v>10049</v>
      </c>
      <c r="C123" s="18" t="s">
        <v>10474</v>
      </c>
      <c r="D123" s="56" t="s">
        <v>9990</v>
      </c>
      <c r="E123" s="58" t="s">
        <v>10373</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80"/>
      <c r="B124" s="18" t="s">
        <v>10049</v>
      </c>
      <c r="C124" s="18" t="s">
        <v>10474</v>
      </c>
      <c r="D124" s="56" t="s">
        <v>9991</v>
      </c>
      <c r="E124" s="58" t="s">
        <v>10374</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10438</v>
      </c>
      <c r="B125" s="18" t="s">
        <v>10050</v>
      </c>
      <c r="C125" s="18" t="s">
        <v>10475</v>
      </c>
      <c r="D125" s="56" t="s">
        <v>10439</v>
      </c>
      <c r="E125" s="58" t="s">
        <v>10440</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80"/>
      <c r="B126" s="18" t="s">
        <v>10050</v>
      </c>
      <c r="C126" s="18" t="s">
        <v>10476</v>
      </c>
      <c r="D126" s="56" t="s">
        <v>10247</v>
      </c>
      <c r="E126" s="58" t="s">
        <v>10376</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80"/>
      <c r="B127" s="18" t="s">
        <v>10050</v>
      </c>
      <c r="C127" s="18" t="s">
        <v>10476</v>
      </c>
      <c r="D127" s="56" t="s">
        <v>10248</v>
      </c>
      <c r="E127" s="58" t="s">
        <v>10377</v>
      </c>
      <c r="F127" s="8" t="s">
        <v>9689</v>
      </c>
      <c r="G127" s="8" t="s">
        <v>9721</v>
      </c>
      <c r="H127" s="25" t="s">
        <v>9997</v>
      </c>
      <c r="I127" s="60">
        <v>549.4</v>
      </c>
      <c r="J127" s="60">
        <v>549.4</v>
      </c>
      <c r="K127" s="55" t="s">
        <v>10152</v>
      </c>
      <c r="L127" s="25" t="s">
        <v>10058</v>
      </c>
      <c r="M127" s="25" t="s">
        <v>10353</v>
      </c>
      <c r="N127" s="8" t="str">
        <f t="shared" si="1"/>
        <v>Sim</v>
      </c>
      <c r="O127" s="25">
        <v>250</v>
      </c>
      <c r="P127" s="25">
        <v>750</v>
      </c>
    </row>
    <row r="128" spans="1:16" ht="17.25" customHeight="1" x14ac:dyDescent="0.35">
      <c r="A128" s="80"/>
      <c r="B128" s="18" t="s">
        <v>10050</v>
      </c>
      <c r="C128" s="18" t="s">
        <v>10476</v>
      </c>
      <c r="D128" s="56" t="s">
        <v>10249</v>
      </c>
      <c r="E128" s="58" t="s">
        <v>10378</v>
      </c>
      <c r="F128" s="8" t="s">
        <v>9689</v>
      </c>
      <c r="G128" s="8" t="s">
        <v>9721</v>
      </c>
      <c r="H128" s="25" t="s">
        <v>10051</v>
      </c>
      <c r="I128" s="60">
        <v>2</v>
      </c>
      <c r="J128" s="60">
        <v>2</v>
      </c>
      <c r="K128" s="55" t="s">
        <v>10152</v>
      </c>
      <c r="L128" s="25" t="s">
        <v>10058</v>
      </c>
      <c r="M128" s="25" t="s">
        <v>10354</v>
      </c>
      <c r="N128" s="8" t="str">
        <f t="shared" si="1"/>
        <v>Sim</v>
      </c>
      <c r="O128" s="25">
        <v>1</v>
      </c>
      <c r="P128" s="25">
        <v>10</v>
      </c>
    </row>
    <row r="129" spans="1:16" ht="17.25" customHeight="1" x14ac:dyDescent="0.35">
      <c r="A129" s="80"/>
      <c r="B129" s="18" t="s">
        <v>10050</v>
      </c>
      <c r="C129" s="18" t="s">
        <v>10476</v>
      </c>
      <c r="D129" s="56" t="s">
        <v>10250</v>
      </c>
      <c r="E129" s="58" t="s">
        <v>10379</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80"/>
      <c r="B130" s="18" t="s">
        <v>10050</v>
      </c>
      <c r="C130" s="18" t="s">
        <v>10476</v>
      </c>
      <c r="D130" s="56" t="s">
        <v>10251</v>
      </c>
      <c r="E130" s="58" t="s">
        <v>10380</v>
      </c>
      <c r="F130" s="8" t="s">
        <v>9689</v>
      </c>
      <c r="G130" s="8" t="s">
        <v>9721</v>
      </c>
      <c r="H130" s="25" t="s">
        <v>9978</v>
      </c>
      <c r="I130" s="60">
        <v>0</v>
      </c>
      <c r="J130" s="60">
        <v>0</v>
      </c>
      <c r="K130" s="55" t="s">
        <v>10152</v>
      </c>
      <c r="L130" s="25" t="s">
        <v>10058</v>
      </c>
      <c r="M130" s="25" t="s">
        <v>10355</v>
      </c>
      <c r="N130" s="8" t="str">
        <f t="shared" si="1"/>
        <v>Sim</v>
      </c>
      <c r="O130" s="25">
        <v>0</v>
      </c>
      <c r="P130" s="25">
        <v>50</v>
      </c>
    </row>
    <row r="131" spans="1:16" ht="17.25" customHeight="1" x14ac:dyDescent="0.35">
      <c r="A131" s="80"/>
      <c r="B131" s="18" t="s">
        <v>10050</v>
      </c>
      <c r="C131" s="18" t="s">
        <v>10476</v>
      </c>
      <c r="D131" s="56" t="s">
        <v>10252</v>
      </c>
      <c r="E131" s="58" t="s">
        <v>10381</v>
      </c>
      <c r="F131" s="8" t="s">
        <v>10457</v>
      </c>
      <c r="G131" s="8" t="s">
        <v>9721</v>
      </c>
      <c r="H131" s="25" t="s">
        <v>10458</v>
      </c>
      <c r="I131" s="59" t="s">
        <v>9721</v>
      </c>
      <c r="J131" s="59" t="s">
        <v>9721</v>
      </c>
      <c r="K131" s="55" t="s">
        <v>10152</v>
      </c>
      <c r="L131" s="25" t="s">
        <v>10058</v>
      </c>
      <c r="M131" s="25" t="s">
        <v>10157</v>
      </c>
      <c r="N131" s="8" t="str">
        <f t="shared" si="1"/>
        <v>Sim</v>
      </c>
      <c r="O131" s="25" t="s">
        <v>9782</v>
      </c>
      <c r="P131" s="25" t="s">
        <v>10454</v>
      </c>
    </row>
    <row r="132" spans="1:16" ht="17.25" customHeight="1" x14ac:dyDescent="0.35">
      <c r="A132" s="80"/>
      <c r="B132" s="18" t="s">
        <v>10050</v>
      </c>
      <c r="C132" s="18" t="s">
        <v>10476</v>
      </c>
      <c r="D132" s="56" t="s">
        <v>10253</v>
      </c>
      <c r="E132" s="58" t="s">
        <v>10382</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80"/>
      <c r="B133" s="18" t="s">
        <v>10050</v>
      </c>
      <c r="C133" s="18" t="s">
        <v>10476</v>
      </c>
      <c r="D133" s="56" t="s">
        <v>10254</v>
      </c>
      <c r="E133" s="58" t="s">
        <v>10383</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80"/>
      <c r="B134" s="18" t="s">
        <v>10050</v>
      </c>
      <c r="C134" s="18" t="s">
        <v>10476</v>
      </c>
      <c r="D134" s="56" t="s">
        <v>10255</v>
      </c>
      <c r="E134" s="58" t="s">
        <v>10384</v>
      </c>
      <c r="F134" s="8" t="s">
        <v>9689</v>
      </c>
      <c r="G134" s="8" t="s">
        <v>9721</v>
      </c>
      <c r="H134" s="25" t="s">
        <v>9978</v>
      </c>
      <c r="I134" s="60">
        <v>950</v>
      </c>
      <c r="J134" s="60">
        <v>950</v>
      </c>
      <c r="K134" s="55" t="s">
        <v>10152</v>
      </c>
      <c r="L134" s="25" t="s">
        <v>10058</v>
      </c>
      <c r="M134" s="25" t="s">
        <v>10160</v>
      </c>
      <c r="N134" s="8" t="str">
        <f t="shared" ref="N134:N198" si="2">IF(F134="String",IF(I134&lt;&gt;"","Sim","Não"),IF(F134="List",IF(I134&lt;&gt;"","Sim","Não"),IF(AND(I134&gt;=O134,I134&lt;=P134,I134&lt;&gt;""),"Sim","Não")))</f>
        <v>Sim</v>
      </c>
      <c r="O134" s="25">
        <v>0</v>
      </c>
      <c r="P134" s="25">
        <v>5000</v>
      </c>
    </row>
    <row r="135" spans="1:16" ht="17.25" customHeight="1" x14ac:dyDescent="0.35">
      <c r="A135" s="80"/>
      <c r="B135" s="18" t="s">
        <v>10050</v>
      </c>
      <c r="C135" s="18" t="s">
        <v>10476</v>
      </c>
      <c r="D135" s="56" t="s">
        <v>10256</v>
      </c>
      <c r="E135" s="58" t="s">
        <v>10385</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80"/>
      <c r="B136" s="18" t="s">
        <v>10050</v>
      </c>
      <c r="C136" s="18" t="s">
        <v>10476</v>
      </c>
      <c r="D136" s="56" t="s">
        <v>10257</v>
      </c>
      <c r="E136" s="58" t="s">
        <v>10387</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80"/>
      <c r="B137" s="18" t="s">
        <v>10050</v>
      </c>
      <c r="C137" s="18" t="s">
        <v>10476</v>
      </c>
      <c r="D137" s="56" t="s">
        <v>10258</v>
      </c>
      <c r="E137" s="58" t="s">
        <v>10386</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80"/>
      <c r="B138" s="18" t="s">
        <v>10050</v>
      </c>
      <c r="C138" s="18" t="s">
        <v>10476</v>
      </c>
      <c r="D138" s="56" t="s">
        <v>10259</v>
      </c>
      <c r="E138" s="58" t="s">
        <v>10388</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80"/>
      <c r="B139" s="18" t="s">
        <v>10050</v>
      </c>
      <c r="C139" s="18" t="s">
        <v>10476</v>
      </c>
      <c r="D139" s="56" t="s">
        <v>10260</v>
      </c>
      <c r="E139" s="58" t="s">
        <v>10389</v>
      </c>
      <c r="F139" s="8" t="s">
        <v>9689</v>
      </c>
      <c r="G139" s="8" t="s">
        <v>9721</v>
      </c>
      <c r="H139" s="25" t="s">
        <v>9978</v>
      </c>
      <c r="I139" s="60">
        <v>2250</v>
      </c>
      <c r="J139" s="60">
        <v>2250</v>
      </c>
      <c r="K139" s="55" t="s">
        <v>10152</v>
      </c>
      <c r="L139" s="25" t="s">
        <v>10058</v>
      </c>
      <c r="M139" s="25" t="s">
        <v>10349</v>
      </c>
      <c r="N139" s="8" t="str">
        <f t="shared" si="2"/>
        <v>Sim</v>
      </c>
      <c r="O139" s="25">
        <v>0</v>
      </c>
      <c r="P139" s="25">
        <v>5000</v>
      </c>
    </row>
    <row r="140" spans="1:16" ht="17.25" customHeight="1" x14ac:dyDescent="0.35">
      <c r="A140" s="80"/>
      <c r="B140" s="18" t="s">
        <v>10050</v>
      </c>
      <c r="C140" s="18" t="s">
        <v>10478</v>
      </c>
      <c r="D140" s="56" t="s">
        <v>10261</v>
      </c>
      <c r="E140" s="58" t="s">
        <v>10390</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80"/>
      <c r="B141" s="18" t="s">
        <v>10050</v>
      </c>
      <c r="C141" s="18" t="s">
        <v>10478</v>
      </c>
      <c r="D141" s="56" t="s">
        <v>10262</v>
      </c>
      <c r="E141" s="58" t="s">
        <v>10395</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80"/>
      <c r="B142" s="18" t="s">
        <v>10050</v>
      </c>
      <c r="C142" s="18" t="s">
        <v>10478</v>
      </c>
      <c r="D142" s="56" t="s">
        <v>10263</v>
      </c>
      <c r="E142" s="58" t="s">
        <v>10396</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80"/>
      <c r="B143" s="18" t="s">
        <v>10050</v>
      </c>
      <c r="C143" s="18" t="s">
        <v>10479</v>
      </c>
      <c r="D143" s="56" t="s">
        <v>10264</v>
      </c>
      <c r="E143" s="58" t="s">
        <v>10393</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80"/>
      <c r="B144" s="18" t="s">
        <v>10050</v>
      </c>
      <c r="C144" s="18" t="s">
        <v>10479</v>
      </c>
      <c r="D144" s="56" t="s">
        <v>10477</v>
      </c>
      <c r="E144" s="58" t="s">
        <v>10394</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80"/>
      <c r="B145" s="18" t="s">
        <v>10050</v>
      </c>
      <c r="C145" s="18" t="s">
        <v>10479</v>
      </c>
      <c r="D145" s="56" t="s">
        <v>10262</v>
      </c>
      <c r="E145" s="58" t="s">
        <v>10391</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80"/>
      <c r="B146" s="18" t="s">
        <v>10050</v>
      </c>
      <c r="C146" s="18" t="s">
        <v>10479</v>
      </c>
      <c r="D146" s="56" t="s">
        <v>10263</v>
      </c>
      <c r="E146" s="58" t="s">
        <v>10392</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80"/>
      <c r="B147" s="18" t="s">
        <v>10050</v>
      </c>
      <c r="C147" s="18" t="s">
        <v>10476</v>
      </c>
      <c r="D147" s="56" t="s">
        <v>10265</v>
      </c>
      <c r="E147" s="58" t="s">
        <v>10397</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80"/>
      <c r="B148" s="18" t="s">
        <v>10050</v>
      </c>
      <c r="C148" s="18" t="s">
        <v>10476</v>
      </c>
      <c r="D148" s="56" t="s">
        <v>10266</v>
      </c>
      <c r="E148" s="58" t="s">
        <v>10398</v>
      </c>
      <c r="F148" s="8" t="s">
        <v>9689</v>
      </c>
      <c r="G148" s="8" t="s">
        <v>9721</v>
      </c>
      <c r="H148" s="25" t="s">
        <v>9997</v>
      </c>
      <c r="I148" s="60">
        <v>549.4</v>
      </c>
      <c r="J148" s="60">
        <v>549.4</v>
      </c>
      <c r="K148" s="55" t="s">
        <v>10152</v>
      </c>
      <c r="L148" s="25" t="s">
        <v>10058</v>
      </c>
      <c r="M148" s="25" t="s">
        <v>10353</v>
      </c>
      <c r="N148" s="8" t="str">
        <f t="shared" si="2"/>
        <v>Sim</v>
      </c>
      <c r="O148" s="25">
        <v>250</v>
      </c>
      <c r="P148" s="25">
        <v>750</v>
      </c>
    </row>
    <row r="149" spans="1:16" ht="17.25" customHeight="1" x14ac:dyDescent="0.35">
      <c r="A149" s="80"/>
      <c r="B149" s="18" t="s">
        <v>10050</v>
      </c>
      <c r="C149" s="18" t="s">
        <v>10476</v>
      </c>
      <c r="D149" s="56" t="s">
        <v>10267</v>
      </c>
      <c r="E149" s="58" t="s">
        <v>10399</v>
      </c>
      <c r="F149" s="8" t="s">
        <v>9689</v>
      </c>
      <c r="G149" s="8" t="s">
        <v>9721</v>
      </c>
      <c r="H149" s="25" t="s">
        <v>10051</v>
      </c>
      <c r="I149" s="60">
        <v>4</v>
      </c>
      <c r="J149" s="60">
        <v>4</v>
      </c>
      <c r="K149" s="55" t="s">
        <v>10152</v>
      </c>
      <c r="L149" s="25" t="s">
        <v>10058</v>
      </c>
      <c r="M149" s="25" t="s">
        <v>10354</v>
      </c>
      <c r="N149" s="8" t="str">
        <f t="shared" si="2"/>
        <v>Sim</v>
      </c>
      <c r="O149" s="25">
        <v>1</v>
      </c>
      <c r="P149" s="25">
        <v>10</v>
      </c>
    </row>
    <row r="150" spans="1:16" ht="17.25" customHeight="1" x14ac:dyDescent="0.35">
      <c r="A150" s="80"/>
      <c r="B150" s="18" t="s">
        <v>10050</v>
      </c>
      <c r="C150" s="18" t="s">
        <v>10476</v>
      </c>
      <c r="D150" s="56" t="s">
        <v>10268</v>
      </c>
      <c r="E150" s="58" t="s">
        <v>10400</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80"/>
      <c r="B151" s="18" t="s">
        <v>10050</v>
      </c>
      <c r="C151" s="18" t="s">
        <v>10476</v>
      </c>
      <c r="D151" s="56" t="s">
        <v>10269</v>
      </c>
      <c r="E151" s="58" t="s">
        <v>10401</v>
      </c>
      <c r="F151" s="8" t="s">
        <v>9689</v>
      </c>
      <c r="G151" s="8" t="s">
        <v>9721</v>
      </c>
      <c r="H151" s="25" t="s">
        <v>9978</v>
      </c>
      <c r="I151" s="60">
        <v>0</v>
      </c>
      <c r="J151" s="60">
        <v>0</v>
      </c>
      <c r="K151" s="55" t="s">
        <v>10152</v>
      </c>
      <c r="L151" s="25" t="s">
        <v>10058</v>
      </c>
      <c r="M151" s="25" t="s">
        <v>10355</v>
      </c>
      <c r="N151" s="8" t="str">
        <f t="shared" si="2"/>
        <v>Sim</v>
      </c>
      <c r="O151" s="25">
        <v>0</v>
      </c>
      <c r="P151" s="25">
        <v>50</v>
      </c>
    </row>
    <row r="152" spans="1:16" ht="17.25" customHeight="1" x14ac:dyDescent="0.35">
      <c r="A152" s="80"/>
      <c r="B152" s="18" t="s">
        <v>10050</v>
      </c>
      <c r="C152" s="18" t="s">
        <v>10476</v>
      </c>
      <c r="D152" s="56" t="s">
        <v>10270</v>
      </c>
      <c r="E152" s="58" t="s">
        <v>10402</v>
      </c>
      <c r="F152" s="8" t="s">
        <v>10457</v>
      </c>
      <c r="G152" s="8" t="s">
        <v>9721</v>
      </c>
      <c r="H152" s="25" t="s">
        <v>10458</v>
      </c>
      <c r="I152" s="59" t="s">
        <v>9721</v>
      </c>
      <c r="J152" s="59" t="s">
        <v>9721</v>
      </c>
      <c r="K152" s="55" t="s">
        <v>10152</v>
      </c>
      <c r="L152" s="25" t="s">
        <v>10058</v>
      </c>
      <c r="M152" s="25" t="s">
        <v>10157</v>
      </c>
      <c r="N152" s="8" t="str">
        <f t="shared" si="2"/>
        <v>Sim</v>
      </c>
      <c r="O152" s="25" t="s">
        <v>9782</v>
      </c>
      <c r="P152" s="25" t="s">
        <v>10454</v>
      </c>
    </row>
    <row r="153" spans="1:16" ht="17.25" customHeight="1" x14ac:dyDescent="0.35">
      <c r="A153" s="80"/>
      <c r="B153" s="18" t="s">
        <v>10050</v>
      </c>
      <c r="C153" s="18" t="s">
        <v>10476</v>
      </c>
      <c r="D153" s="56" t="s">
        <v>10271</v>
      </c>
      <c r="E153" s="58" t="s">
        <v>10403</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80"/>
      <c r="B154" s="18" t="s">
        <v>10050</v>
      </c>
      <c r="C154" s="18" t="s">
        <v>10476</v>
      </c>
      <c r="D154" s="56" t="s">
        <v>10272</v>
      </c>
      <c r="E154" s="58" t="s">
        <v>10404</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80"/>
      <c r="B155" s="18" t="s">
        <v>10050</v>
      </c>
      <c r="C155" s="18" t="s">
        <v>10476</v>
      </c>
      <c r="D155" s="56" t="s">
        <v>10273</v>
      </c>
      <c r="E155" s="58" t="s">
        <v>10405</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80"/>
      <c r="B156" s="18" t="s">
        <v>10050</v>
      </c>
      <c r="C156" s="18" t="s">
        <v>10476</v>
      </c>
      <c r="D156" s="56" t="s">
        <v>10274</v>
      </c>
      <c r="E156" s="58" t="s">
        <v>10406</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80"/>
      <c r="B157" s="18" t="s">
        <v>10050</v>
      </c>
      <c r="C157" s="18" t="s">
        <v>10476</v>
      </c>
      <c r="D157" s="56" t="s">
        <v>10275</v>
      </c>
      <c r="E157" s="58" t="s">
        <v>10407</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80"/>
      <c r="B158" s="18" t="s">
        <v>10050</v>
      </c>
      <c r="C158" s="18" t="s">
        <v>10476</v>
      </c>
      <c r="D158" s="56" t="s">
        <v>10276</v>
      </c>
      <c r="E158" s="58" t="s">
        <v>10408</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80"/>
      <c r="B159" s="18" t="s">
        <v>10050</v>
      </c>
      <c r="C159" s="18" t="s">
        <v>10476</v>
      </c>
      <c r="D159" s="56" t="s">
        <v>10277</v>
      </c>
      <c r="E159" s="58" t="s">
        <v>10409</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80"/>
      <c r="B160" s="18" t="s">
        <v>10050</v>
      </c>
      <c r="C160" s="18" t="s">
        <v>10476</v>
      </c>
      <c r="D160" s="56" t="s">
        <v>10278</v>
      </c>
      <c r="E160" s="58" t="s">
        <v>10410</v>
      </c>
      <c r="F160" s="8" t="s">
        <v>9689</v>
      </c>
      <c r="G160" s="8" t="s">
        <v>9721</v>
      </c>
      <c r="H160" s="25" t="s">
        <v>9978</v>
      </c>
      <c r="I160" s="60">
        <v>2250</v>
      </c>
      <c r="J160" s="60">
        <v>2250</v>
      </c>
      <c r="K160" s="55" t="s">
        <v>10152</v>
      </c>
      <c r="L160" s="25" t="s">
        <v>10058</v>
      </c>
      <c r="M160" s="25" t="s">
        <v>10349</v>
      </c>
      <c r="N160" s="8" t="str">
        <f t="shared" si="2"/>
        <v>Sim</v>
      </c>
      <c r="O160" s="25">
        <v>0</v>
      </c>
      <c r="P160" s="25">
        <v>5000</v>
      </c>
    </row>
    <row r="161" spans="1:16" ht="17.25" customHeight="1" x14ac:dyDescent="0.35">
      <c r="A161" s="80"/>
      <c r="B161" s="18" t="s">
        <v>10050</v>
      </c>
      <c r="C161" s="18" t="s">
        <v>10478</v>
      </c>
      <c r="D161" s="56" t="s">
        <v>10279</v>
      </c>
      <c r="E161" s="58" t="s">
        <v>10411</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80"/>
      <c r="B162" s="18" t="s">
        <v>10050</v>
      </c>
      <c r="C162" s="18" t="s">
        <v>10478</v>
      </c>
      <c r="D162" s="56" t="s">
        <v>10280</v>
      </c>
      <c r="E162" s="58" t="s">
        <v>10412</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80"/>
      <c r="B163" s="18" t="s">
        <v>10050</v>
      </c>
      <c r="C163" s="18" t="s">
        <v>10478</v>
      </c>
      <c r="D163" s="56" t="s">
        <v>10281</v>
      </c>
      <c r="E163" s="58" t="s">
        <v>10413</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80"/>
      <c r="B164" s="18" t="s">
        <v>10050</v>
      </c>
      <c r="C164" s="18" t="s">
        <v>10479</v>
      </c>
      <c r="D164" s="56" t="s">
        <v>10282</v>
      </c>
      <c r="E164" s="58" t="s">
        <v>10414</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80"/>
      <c r="B165" s="18" t="s">
        <v>10050</v>
      </c>
      <c r="C165" s="18" t="s">
        <v>10479</v>
      </c>
      <c r="D165" s="56" t="s">
        <v>10283</v>
      </c>
      <c r="E165" s="58" t="s">
        <v>10415</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80"/>
      <c r="B166" s="18" t="s">
        <v>10050</v>
      </c>
      <c r="C166" s="18" t="s">
        <v>10479</v>
      </c>
      <c r="D166" s="56" t="s">
        <v>10280</v>
      </c>
      <c r="E166" s="58" t="s">
        <v>10416</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80"/>
      <c r="B167" s="18" t="s">
        <v>10050</v>
      </c>
      <c r="C167" s="18" t="s">
        <v>10479</v>
      </c>
      <c r="D167" s="56" t="s">
        <v>10281</v>
      </c>
      <c r="E167" s="58" t="s">
        <v>10417</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80" t="s">
        <v>10302</v>
      </c>
      <c r="B168" s="18" t="s">
        <v>10050</v>
      </c>
      <c r="C168" s="18" t="s">
        <v>10480</v>
      </c>
      <c r="D168" s="56" t="s">
        <v>10293</v>
      </c>
      <c r="E168" s="58" t="s">
        <v>10418</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80"/>
      <c r="B169" s="18" t="s">
        <v>10050</v>
      </c>
      <c r="C169" s="18" t="s">
        <v>10480</v>
      </c>
      <c r="D169" s="56" t="s">
        <v>10294</v>
      </c>
      <c r="E169" s="58" t="s">
        <v>10419</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80"/>
      <c r="B170" s="18" t="s">
        <v>10050</v>
      </c>
      <c r="C170" s="18" t="s">
        <v>10481</v>
      </c>
      <c r="D170" s="56" t="s">
        <v>10295</v>
      </c>
      <c r="E170" s="58" t="s">
        <v>10420</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80"/>
      <c r="B171" s="18" t="s">
        <v>10050</v>
      </c>
      <c r="C171" s="18" t="s">
        <v>10481</v>
      </c>
      <c r="D171" s="56" t="s">
        <v>10296</v>
      </c>
      <c r="E171" s="58" t="s">
        <v>10421</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80"/>
      <c r="B172" s="18" t="s">
        <v>10050</v>
      </c>
      <c r="C172" s="18" t="s">
        <v>10481</v>
      </c>
      <c r="D172" s="56" t="s">
        <v>10297</v>
      </c>
      <c r="E172" s="58" t="s">
        <v>10425</v>
      </c>
      <c r="F172" s="8" t="s">
        <v>9689</v>
      </c>
      <c r="G172" s="8" t="s">
        <v>9721</v>
      </c>
      <c r="H172" s="25" t="s">
        <v>10136</v>
      </c>
      <c r="I172" s="60">
        <v>10</v>
      </c>
      <c r="J172" s="60">
        <v>10</v>
      </c>
      <c r="K172" s="55" t="s">
        <v>10152</v>
      </c>
      <c r="L172" s="25" t="s">
        <v>10058</v>
      </c>
      <c r="M172" s="25" t="s">
        <v>10754</v>
      </c>
      <c r="N172" s="8" t="str">
        <f t="shared" si="2"/>
        <v>Sim</v>
      </c>
      <c r="O172" s="25">
        <v>0</v>
      </c>
      <c r="P172" s="25">
        <v>10</v>
      </c>
    </row>
    <row r="173" spans="1:16" ht="17.25" customHeight="1" x14ac:dyDescent="0.35">
      <c r="A173" s="80"/>
      <c r="B173" s="18" t="s">
        <v>10050</v>
      </c>
      <c r="C173" s="18" t="s">
        <v>10481</v>
      </c>
      <c r="D173" s="56" t="s">
        <v>10298</v>
      </c>
      <c r="E173" s="58" t="s">
        <v>10422</v>
      </c>
      <c r="F173" s="8" t="s">
        <v>9689</v>
      </c>
      <c r="G173" s="8" t="s">
        <v>9721</v>
      </c>
      <c r="H173" s="25" t="s">
        <v>10054</v>
      </c>
      <c r="I173" s="60">
        <v>25</v>
      </c>
      <c r="J173" s="60">
        <v>25</v>
      </c>
      <c r="K173" s="55" t="s">
        <v>10152</v>
      </c>
      <c r="L173" s="25" t="s">
        <v>10058</v>
      </c>
      <c r="M173" s="25" t="s">
        <v>10755</v>
      </c>
      <c r="N173" s="8" t="str">
        <f t="shared" si="2"/>
        <v>Sim</v>
      </c>
      <c r="O173" s="25">
        <v>0</v>
      </c>
      <c r="P173" s="25">
        <v>100</v>
      </c>
    </row>
    <row r="174" spans="1:16" ht="17.25" customHeight="1" x14ac:dyDescent="0.35">
      <c r="A174" s="80"/>
      <c r="B174" s="18" t="s">
        <v>10050</v>
      </c>
      <c r="C174" s="18" t="s">
        <v>10482</v>
      </c>
      <c r="D174" s="56" t="s">
        <v>10299</v>
      </c>
      <c r="E174" s="58" t="s">
        <v>10423</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80"/>
      <c r="B175" s="18" t="s">
        <v>10050</v>
      </c>
      <c r="C175" s="18" t="s">
        <v>10482</v>
      </c>
      <c r="D175" s="56" t="s">
        <v>10300</v>
      </c>
      <c r="E175" s="58" t="s">
        <v>10424</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80"/>
      <c r="B176" s="18" t="s">
        <v>10050</v>
      </c>
      <c r="C176" s="18" t="s">
        <v>10482</v>
      </c>
      <c r="D176" s="56" t="s">
        <v>10297</v>
      </c>
      <c r="E176" s="58" t="s">
        <v>10426</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80"/>
      <c r="B177" s="18" t="s">
        <v>10050</v>
      </c>
      <c r="C177" s="18" t="s">
        <v>10482</v>
      </c>
      <c r="D177" s="56" t="s">
        <v>10301</v>
      </c>
      <c r="E177" s="58" t="s">
        <v>10427</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80" t="s">
        <v>10303</v>
      </c>
      <c r="B178" s="18" t="s">
        <v>10050</v>
      </c>
      <c r="C178" s="18" t="s">
        <v>10480</v>
      </c>
      <c r="D178" s="56" t="s">
        <v>10284</v>
      </c>
      <c r="E178" s="58" t="s">
        <v>10428</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80"/>
      <c r="B179" s="18" t="s">
        <v>10050</v>
      </c>
      <c r="C179" s="18" t="s">
        <v>10480</v>
      </c>
      <c r="D179" s="56" t="s">
        <v>10285</v>
      </c>
      <c r="E179" s="58" t="s">
        <v>10429</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80"/>
      <c r="B180" s="18" t="s">
        <v>10050</v>
      </c>
      <c r="C180" s="18" t="s">
        <v>10481</v>
      </c>
      <c r="D180" s="56" t="s">
        <v>10286</v>
      </c>
      <c r="E180" s="58" t="s">
        <v>10430</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80"/>
      <c r="B181" s="18" t="s">
        <v>10050</v>
      </c>
      <c r="C181" s="18" t="s">
        <v>10481</v>
      </c>
      <c r="D181" s="56" t="s">
        <v>10287</v>
      </c>
      <c r="E181" s="58" t="s">
        <v>10431</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80"/>
      <c r="B182" s="18" t="s">
        <v>10050</v>
      </c>
      <c r="C182" s="18" t="s">
        <v>10481</v>
      </c>
      <c r="D182" s="56" t="s">
        <v>10288</v>
      </c>
      <c r="E182" s="58" t="s">
        <v>10432</v>
      </c>
      <c r="F182" s="8" t="s">
        <v>9689</v>
      </c>
      <c r="G182" s="8" t="s">
        <v>9721</v>
      </c>
      <c r="H182" s="25" t="s">
        <v>10136</v>
      </c>
      <c r="I182" s="60">
        <v>10</v>
      </c>
      <c r="J182" s="60">
        <v>10</v>
      </c>
      <c r="K182" s="55" t="s">
        <v>10152</v>
      </c>
      <c r="L182" s="25" t="s">
        <v>10058</v>
      </c>
      <c r="M182" s="25" t="s">
        <v>10754</v>
      </c>
      <c r="N182" s="8" t="str">
        <f t="shared" si="2"/>
        <v>Sim</v>
      </c>
      <c r="O182" s="25">
        <v>0</v>
      </c>
      <c r="P182" s="25">
        <v>10</v>
      </c>
    </row>
    <row r="183" spans="1:16" ht="17.25" customHeight="1" x14ac:dyDescent="0.35">
      <c r="A183" s="80"/>
      <c r="B183" s="18" t="s">
        <v>10050</v>
      </c>
      <c r="C183" s="18" t="s">
        <v>10481</v>
      </c>
      <c r="D183" s="56" t="s">
        <v>10289</v>
      </c>
      <c r="E183" s="58" t="s">
        <v>10433</v>
      </c>
      <c r="F183" s="8" t="s">
        <v>9689</v>
      </c>
      <c r="G183" s="8" t="s">
        <v>9721</v>
      </c>
      <c r="H183" s="25" t="s">
        <v>10054</v>
      </c>
      <c r="I183" s="60">
        <v>25</v>
      </c>
      <c r="J183" s="60">
        <v>25</v>
      </c>
      <c r="K183" s="55" t="s">
        <v>10152</v>
      </c>
      <c r="L183" s="25" t="s">
        <v>10058</v>
      </c>
      <c r="M183" s="25" t="s">
        <v>10755</v>
      </c>
      <c r="N183" s="8" t="str">
        <f t="shared" si="2"/>
        <v>Sim</v>
      </c>
      <c r="O183" s="25">
        <v>0</v>
      </c>
      <c r="P183" s="25">
        <v>100</v>
      </c>
    </row>
    <row r="184" spans="1:16" ht="17.25" customHeight="1" x14ac:dyDescent="0.35">
      <c r="A184" s="80"/>
      <c r="B184" s="18" t="s">
        <v>10050</v>
      </c>
      <c r="C184" s="18" t="s">
        <v>10482</v>
      </c>
      <c r="D184" s="56" t="s">
        <v>10290</v>
      </c>
      <c r="E184" s="58" t="s">
        <v>10434</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80"/>
      <c r="B185" s="18" t="s">
        <v>10050</v>
      </c>
      <c r="C185" s="18" t="s">
        <v>10482</v>
      </c>
      <c r="D185" s="56" t="s">
        <v>10291</v>
      </c>
      <c r="E185" s="58" t="s">
        <v>10435</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80"/>
      <c r="B186" s="18" t="s">
        <v>10050</v>
      </c>
      <c r="C186" s="18" t="s">
        <v>10482</v>
      </c>
      <c r="D186" s="56" t="s">
        <v>10288</v>
      </c>
      <c r="E186" s="58" t="s">
        <v>10436</v>
      </c>
      <c r="F186" s="8" t="s">
        <v>9689</v>
      </c>
      <c r="G186" s="8" t="s">
        <v>9721</v>
      </c>
      <c r="H186" s="25" t="s">
        <v>10136</v>
      </c>
      <c r="I186" s="60">
        <v>5</v>
      </c>
      <c r="J186" s="60">
        <v>5</v>
      </c>
      <c r="K186" s="55" t="s">
        <v>10152</v>
      </c>
      <c r="L186" s="25" t="s">
        <v>10058</v>
      </c>
      <c r="M186" s="25" t="s">
        <v>10756</v>
      </c>
      <c r="N186" s="8" t="str">
        <f t="shared" si="2"/>
        <v>Sim</v>
      </c>
      <c r="O186" s="25">
        <v>0</v>
      </c>
      <c r="P186" s="25">
        <v>10</v>
      </c>
    </row>
    <row r="187" spans="1:16" ht="17.25" customHeight="1" x14ac:dyDescent="0.35">
      <c r="A187" s="80"/>
      <c r="B187" s="18" t="s">
        <v>10050</v>
      </c>
      <c r="C187" s="18" t="s">
        <v>10482</v>
      </c>
      <c r="D187" s="56" t="s">
        <v>10292</v>
      </c>
      <c r="E187" s="58" t="s">
        <v>10437</v>
      </c>
      <c r="F187" s="8" t="s">
        <v>9689</v>
      </c>
      <c r="G187" s="8" t="s">
        <v>9721</v>
      </c>
      <c r="H187" s="25" t="s">
        <v>10054</v>
      </c>
      <c r="I187" s="60">
        <v>25</v>
      </c>
      <c r="J187" s="60">
        <v>25</v>
      </c>
      <c r="K187" s="55" t="s">
        <v>10152</v>
      </c>
      <c r="L187" s="25" t="s">
        <v>10058</v>
      </c>
      <c r="M187" s="25" t="s">
        <v>10757</v>
      </c>
      <c r="N187" s="8" t="str">
        <f t="shared" si="2"/>
        <v>Sim</v>
      </c>
      <c r="O187" s="25">
        <v>0</v>
      </c>
      <c r="P187" s="25">
        <v>100</v>
      </c>
    </row>
    <row r="188" spans="1:16" ht="17.25" customHeight="1" x14ac:dyDescent="0.35">
      <c r="A188" s="75" t="s">
        <v>10795</v>
      </c>
      <c r="B188" s="18" t="s">
        <v>10050</v>
      </c>
      <c r="C188" s="18" t="s">
        <v>10796</v>
      </c>
      <c r="D188" s="56" t="s">
        <v>10797</v>
      </c>
      <c r="E188" s="58" t="s">
        <v>10798</v>
      </c>
      <c r="F188" s="8" t="s">
        <v>9643</v>
      </c>
      <c r="G188" s="8" t="s">
        <v>9721</v>
      </c>
      <c r="H188" s="25" t="s">
        <v>9782</v>
      </c>
      <c r="I188" s="60" t="s">
        <v>9722</v>
      </c>
      <c r="J188" s="60" t="s">
        <v>9721</v>
      </c>
      <c r="K188" s="55" t="s">
        <v>9782</v>
      </c>
      <c r="L188" s="25" t="s">
        <v>9782</v>
      </c>
      <c r="M188" s="25" t="s">
        <v>9782</v>
      </c>
      <c r="N188" s="8" t="str">
        <f t="shared" si="2"/>
        <v>Sim</v>
      </c>
      <c r="O188" s="25" t="s">
        <v>9782</v>
      </c>
      <c r="P188" s="25" t="s">
        <v>9782</v>
      </c>
    </row>
    <row r="189" spans="1:16" s="44" customFormat="1" ht="17.25" customHeight="1" x14ac:dyDescent="0.35">
      <c r="A189" s="80" t="s">
        <v>9786</v>
      </c>
      <c r="B189" s="61"/>
      <c r="C189" s="61"/>
      <c r="D189" s="49" t="s">
        <v>9787</v>
      </c>
      <c r="E189" s="53" t="s">
        <v>9788</v>
      </c>
      <c r="F189" s="8" t="s">
        <v>9689</v>
      </c>
      <c r="G189" s="8" t="s">
        <v>9721</v>
      </c>
      <c r="H189" s="8" t="s">
        <v>9789</v>
      </c>
      <c r="I189" s="62"/>
      <c r="J189" s="62">
        <v>0</v>
      </c>
      <c r="K189" s="55"/>
      <c r="L189" s="55"/>
      <c r="M189" s="55"/>
      <c r="N189" s="8" t="str">
        <f t="shared" si="2"/>
        <v>Não</v>
      </c>
      <c r="O189" s="63">
        <v>0</v>
      </c>
      <c r="P189" s="63">
        <v>0</v>
      </c>
    </row>
    <row r="190" spans="1:16" s="44" customFormat="1" ht="17.25" customHeight="1" x14ac:dyDescent="0.35">
      <c r="A190" s="80"/>
      <c r="B190" s="61"/>
      <c r="C190" s="61"/>
      <c r="D190" s="49" t="s">
        <v>9790</v>
      </c>
      <c r="E190" s="53" t="s">
        <v>9791</v>
      </c>
      <c r="F190" s="8" t="s">
        <v>9689</v>
      </c>
      <c r="G190" s="8" t="s">
        <v>9721</v>
      </c>
      <c r="H190" s="8" t="s">
        <v>9789</v>
      </c>
      <c r="I190" s="62"/>
      <c r="J190" s="62">
        <v>25</v>
      </c>
      <c r="K190" s="55"/>
      <c r="L190" s="55"/>
      <c r="M190" s="55"/>
      <c r="N190" s="8" t="str">
        <f t="shared" si="2"/>
        <v>Não</v>
      </c>
      <c r="O190" s="63">
        <v>25</v>
      </c>
      <c r="P190" s="63">
        <v>25</v>
      </c>
    </row>
    <row r="191" spans="1:16" s="44" customFormat="1" ht="17.25" customHeight="1" x14ac:dyDescent="0.35">
      <c r="A191" s="80"/>
      <c r="B191" s="61"/>
      <c r="C191" s="61"/>
      <c r="D191" s="49" t="s">
        <v>9792</v>
      </c>
      <c r="E191" s="53" t="s">
        <v>9793</v>
      </c>
      <c r="F191" s="8" t="s">
        <v>9689</v>
      </c>
      <c r="G191" s="8" t="s">
        <v>9721</v>
      </c>
      <c r="H191" s="8" t="s">
        <v>9789</v>
      </c>
      <c r="I191" s="62"/>
      <c r="J191" s="62">
        <v>75</v>
      </c>
      <c r="K191" s="55"/>
      <c r="L191" s="55"/>
      <c r="M191" s="55"/>
      <c r="N191" s="8" t="str">
        <f t="shared" si="2"/>
        <v>Não</v>
      </c>
      <c r="O191" s="63">
        <v>75</v>
      </c>
      <c r="P191" s="63">
        <v>75</v>
      </c>
    </row>
    <row r="192" spans="1:16" s="44" customFormat="1" ht="17.25" customHeight="1" x14ac:dyDescent="0.35">
      <c r="A192" s="80"/>
      <c r="B192" s="61"/>
      <c r="C192" s="61"/>
      <c r="D192" s="49" t="s">
        <v>9794</v>
      </c>
      <c r="E192" s="53" t="s">
        <v>9795</v>
      </c>
      <c r="F192" s="8" t="s">
        <v>9689</v>
      </c>
      <c r="G192" s="8" t="s">
        <v>9721</v>
      </c>
      <c r="H192" s="8" t="s">
        <v>9789</v>
      </c>
      <c r="I192" s="62"/>
      <c r="J192" s="62">
        <v>150</v>
      </c>
      <c r="K192" s="25"/>
      <c r="L192" s="25"/>
      <c r="M192" s="25"/>
      <c r="N192" s="8" t="str">
        <f t="shared" si="2"/>
        <v>Não</v>
      </c>
      <c r="O192" s="63">
        <v>150</v>
      </c>
      <c r="P192" s="63">
        <v>150</v>
      </c>
    </row>
    <row r="193" spans="1:16" s="44" customFormat="1" ht="17.25" customHeight="1" x14ac:dyDescent="0.35">
      <c r="A193" s="80"/>
      <c r="B193" s="61"/>
      <c r="C193" s="61"/>
      <c r="D193" s="49" t="s">
        <v>9796</v>
      </c>
      <c r="E193" s="53" t="s">
        <v>9797</v>
      </c>
      <c r="F193" s="8" t="s">
        <v>9689</v>
      </c>
      <c r="G193" s="8" t="s">
        <v>9721</v>
      </c>
      <c r="H193" s="8" t="s">
        <v>9789</v>
      </c>
      <c r="I193" s="62"/>
      <c r="J193" s="62">
        <v>250</v>
      </c>
      <c r="K193" s="25"/>
      <c r="L193" s="25"/>
      <c r="M193" s="25"/>
      <c r="N193" s="8" t="str">
        <f t="shared" si="2"/>
        <v>Não</v>
      </c>
      <c r="O193" s="63">
        <v>250</v>
      </c>
      <c r="P193" s="63">
        <v>250</v>
      </c>
    </row>
    <row r="194" spans="1:16" s="44" customFormat="1" ht="17.25" customHeight="1" x14ac:dyDescent="0.35">
      <c r="A194" s="80"/>
      <c r="B194" s="61"/>
      <c r="C194" s="61"/>
      <c r="D194" s="49" t="s">
        <v>9798</v>
      </c>
      <c r="E194" s="53" t="s">
        <v>9799</v>
      </c>
      <c r="F194" s="8" t="s">
        <v>9689</v>
      </c>
      <c r="G194" s="8" t="s">
        <v>9721</v>
      </c>
      <c r="H194" s="8" t="s">
        <v>9789</v>
      </c>
      <c r="I194" s="62"/>
      <c r="J194" s="62">
        <v>350</v>
      </c>
      <c r="K194" s="25"/>
      <c r="L194" s="25"/>
      <c r="M194" s="25"/>
      <c r="N194" s="8" t="str">
        <f t="shared" si="2"/>
        <v>Não</v>
      </c>
      <c r="O194" s="63">
        <v>350</v>
      </c>
      <c r="P194" s="63">
        <v>350</v>
      </c>
    </row>
    <row r="195" spans="1:16" s="44" customFormat="1" ht="17.25" customHeight="1" x14ac:dyDescent="0.35">
      <c r="A195" s="80"/>
      <c r="B195" s="61"/>
      <c r="C195" s="61"/>
      <c r="D195" s="49" t="s">
        <v>9800</v>
      </c>
      <c r="E195" s="53" t="s">
        <v>9801</v>
      </c>
      <c r="F195" s="8" t="s">
        <v>9689</v>
      </c>
      <c r="G195" s="8" t="s">
        <v>9721</v>
      </c>
      <c r="H195" s="8" t="s">
        <v>9789</v>
      </c>
      <c r="I195" s="62"/>
      <c r="J195" s="62">
        <v>700</v>
      </c>
      <c r="K195" s="25"/>
      <c r="L195" s="25"/>
      <c r="M195" s="25"/>
      <c r="N195" s="8" t="str">
        <f t="shared" si="2"/>
        <v>Não</v>
      </c>
      <c r="O195" s="63">
        <v>700</v>
      </c>
      <c r="P195" s="63">
        <v>700</v>
      </c>
    </row>
    <row r="196" spans="1:16" s="44" customFormat="1" ht="17.25" customHeight="1" x14ac:dyDescent="0.35">
      <c r="A196" s="80"/>
      <c r="B196" s="61"/>
      <c r="C196" s="61"/>
      <c r="D196" s="49" t="s">
        <v>9802</v>
      </c>
      <c r="E196" s="53" t="s">
        <v>9803</v>
      </c>
      <c r="F196" s="8" t="s">
        <v>9689</v>
      </c>
      <c r="G196" s="8" t="s">
        <v>9721</v>
      </c>
      <c r="H196" s="8" t="s">
        <v>9789</v>
      </c>
      <c r="I196" s="62"/>
      <c r="J196" s="62">
        <v>1250</v>
      </c>
      <c r="K196" s="25"/>
      <c r="L196" s="25"/>
      <c r="M196" s="25"/>
      <c r="N196" s="8" t="str">
        <f t="shared" si="2"/>
        <v>Não</v>
      </c>
      <c r="O196" s="63">
        <v>1250</v>
      </c>
      <c r="P196" s="63">
        <v>1250</v>
      </c>
    </row>
    <row r="197" spans="1:16" s="44" customFormat="1" ht="17.25" customHeight="1" x14ac:dyDescent="0.35">
      <c r="A197" s="80"/>
      <c r="B197" s="61"/>
      <c r="C197" s="61"/>
      <c r="D197" s="49" t="s">
        <v>9804</v>
      </c>
      <c r="E197" s="53" t="s">
        <v>9805</v>
      </c>
      <c r="F197" s="8" t="s">
        <v>9689</v>
      </c>
      <c r="G197" s="8" t="s">
        <v>9721</v>
      </c>
      <c r="H197" s="8" t="s">
        <v>9789</v>
      </c>
      <c r="I197" s="62"/>
      <c r="J197" s="62">
        <v>2500</v>
      </c>
      <c r="K197" s="25"/>
      <c r="L197" s="25"/>
      <c r="M197" s="25"/>
      <c r="N197" s="8" t="str">
        <f t="shared" si="2"/>
        <v>Não</v>
      </c>
      <c r="O197" s="63">
        <v>2500</v>
      </c>
      <c r="P197" s="63">
        <v>2500</v>
      </c>
    </row>
    <row r="198" spans="1:16" s="44" customFormat="1" ht="17.25" customHeight="1" x14ac:dyDescent="0.35">
      <c r="A198" s="80"/>
      <c r="B198" s="61"/>
      <c r="C198" s="61"/>
      <c r="D198" s="49" t="s">
        <v>9806</v>
      </c>
      <c r="E198" s="53" t="s">
        <v>9807</v>
      </c>
      <c r="F198" s="8" t="s">
        <v>9689</v>
      </c>
      <c r="G198" s="8" t="s">
        <v>9721</v>
      </c>
      <c r="H198" s="8" t="s">
        <v>9789</v>
      </c>
      <c r="I198" s="62"/>
      <c r="J198" s="62">
        <v>5000</v>
      </c>
      <c r="K198" s="25"/>
      <c r="L198" s="25"/>
      <c r="M198" s="25"/>
      <c r="N198" s="8" t="str">
        <f t="shared" si="2"/>
        <v>Não</v>
      </c>
      <c r="O198" s="63">
        <v>5000</v>
      </c>
      <c r="P198" s="63">
        <v>5000</v>
      </c>
    </row>
    <row r="199" spans="1:16" s="44" customFormat="1" ht="17.25" customHeight="1" x14ac:dyDescent="0.35">
      <c r="A199" s="80"/>
      <c r="B199" s="61"/>
      <c r="C199" s="61"/>
      <c r="D199" s="49" t="s">
        <v>9808</v>
      </c>
      <c r="E199" s="53" t="s">
        <v>9809</v>
      </c>
      <c r="F199" s="8" t="s">
        <v>9689</v>
      </c>
      <c r="G199" s="8" t="s">
        <v>9721</v>
      </c>
      <c r="H199" s="8" t="s">
        <v>9700</v>
      </c>
      <c r="I199" s="57"/>
      <c r="J199" s="57">
        <v>0</v>
      </c>
      <c r="K199" s="25"/>
      <c r="L199" s="25"/>
      <c r="M199" s="25"/>
      <c r="N199" s="8" t="str">
        <f t="shared" ref="N199:N262" si="3">IF(F199="String",IF(I199&lt;&gt;"","Sim","Não"),IF(F199="List",IF(I199&lt;&gt;"","Sim","Não"),IF(AND(I199&gt;=O199,I199&lt;=P199,I199&lt;&gt;""),"Sim","Não")))</f>
        <v>Não</v>
      </c>
      <c r="O199" s="63">
        <v>0</v>
      </c>
      <c r="P199" s="63">
        <v>0</v>
      </c>
    </row>
    <row r="200" spans="1:16" s="44" customFormat="1" ht="17.25" customHeight="1" x14ac:dyDescent="0.35">
      <c r="A200" s="80"/>
      <c r="B200" s="61"/>
      <c r="C200" s="61"/>
      <c r="D200" s="49" t="s">
        <v>9810</v>
      </c>
      <c r="E200" s="53" t="s">
        <v>9811</v>
      </c>
      <c r="F200" s="8" t="s">
        <v>9689</v>
      </c>
      <c r="G200" s="8" t="s">
        <v>9721</v>
      </c>
      <c r="H200" s="8" t="s">
        <v>9700</v>
      </c>
      <c r="I200" s="57"/>
      <c r="J200" s="57">
        <v>4572.8065095836992</v>
      </c>
      <c r="K200" s="25"/>
      <c r="L200" s="25"/>
      <c r="M200" s="25"/>
      <c r="N200" s="8" t="str">
        <f t="shared" si="3"/>
        <v>Não</v>
      </c>
      <c r="O200" s="64">
        <v>3429.6048821877744</v>
      </c>
      <c r="P200" s="64">
        <v>5716.0081369796244</v>
      </c>
    </row>
    <row r="201" spans="1:16" s="44" customFormat="1" ht="17.25" customHeight="1" x14ac:dyDescent="0.35">
      <c r="A201" s="80"/>
      <c r="B201" s="61"/>
      <c r="C201" s="61"/>
      <c r="D201" s="49" t="s">
        <v>9812</v>
      </c>
      <c r="E201" s="53" t="s">
        <v>9813</v>
      </c>
      <c r="F201" s="8" t="s">
        <v>9689</v>
      </c>
      <c r="G201" s="8" t="s">
        <v>9721</v>
      </c>
      <c r="H201" s="8" t="s">
        <v>9700</v>
      </c>
      <c r="I201" s="57"/>
      <c r="J201" s="57">
        <v>3578.117397670841</v>
      </c>
      <c r="K201" s="25"/>
      <c r="L201" s="25"/>
      <c r="M201" s="25"/>
      <c r="N201" s="8" t="str">
        <f t="shared" si="3"/>
        <v>Não</v>
      </c>
      <c r="O201" s="64">
        <v>2683.5880482531306</v>
      </c>
      <c r="P201" s="64">
        <v>4472.6467470885509</v>
      </c>
    </row>
    <row r="202" spans="1:16" s="44" customFormat="1" ht="17.25" customHeight="1" x14ac:dyDescent="0.35">
      <c r="A202" s="80"/>
      <c r="B202" s="61"/>
      <c r="C202" s="61"/>
      <c r="D202" s="49" t="s">
        <v>9814</v>
      </c>
      <c r="E202" s="53" t="s">
        <v>9815</v>
      </c>
      <c r="F202" s="8" t="s">
        <v>9689</v>
      </c>
      <c r="G202" s="8" t="s">
        <v>9721</v>
      </c>
      <c r="H202" s="8" t="s">
        <v>9700</v>
      </c>
      <c r="I202" s="57"/>
      <c r="J202" s="57">
        <v>3140.2033317437476</v>
      </c>
      <c r="K202" s="25"/>
      <c r="L202" s="25"/>
      <c r="M202" s="25"/>
      <c r="N202" s="8" t="str">
        <f t="shared" si="3"/>
        <v>Não</v>
      </c>
      <c r="O202" s="64">
        <v>2355.1524988078108</v>
      </c>
      <c r="P202" s="64">
        <v>3925.2541646796844</v>
      </c>
    </row>
    <row r="203" spans="1:16" s="44" customFormat="1" ht="17.25" customHeight="1" x14ac:dyDescent="0.35">
      <c r="A203" s="80"/>
      <c r="B203" s="61"/>
      <c r="C203" s="61"/>
      <c r="D203" s="49" t="s">
        <v>9816</v>
      </c>
      <c r="E203" s="53" t="s">
        <v>9817</v>
      </c>
      <c r="F203" s="8" t="s">
        <v>9689</v>
      </c>
      <c r="G203" s="8" t="s">
        <v>9721</v>
      </c>
      <c r="H203" s="8" t="s">
        <v>9700</v>
      </c>
      <c r="I203" s="57"/>
      <c r="J203" s="57">
        <v>2384.1580606429065</v>
      </c>
      <c r="K203" s="25"/>
      <c r="L203" s="25"/>
      <c r="M203" s="25"/>
      <c r="N203" s="8" t="str">
        <f t="shared" si="3"/>
        <v>Não</v>
      </c>
      <c r="O203" s="64">
        <v>1788.1185454821798</v>
      </c>
      <c r="P203" s="64">
        <v>2980.1975758036333</v>
      </c>
    </row>
    <row r="204" spans="1:16" s="44" customFormat="1" ht="17.25" customHeight="1" x14ac:dyDescent="0.35">
      <c r="A204" s="80"/>
      <c r="B204" s="61"/>
      <c r="C204" s="61"/>
      <c r="D204" s="49" t="s">
        <v>9818</v>
      </c>
      <c r="E204" s="53" t="s">
        <v>9819</v>
      </c>
      <c r="F204" s="8" t="s">
        <v>9689</v>
      </c>
      <c r="G204" s="8" t="s">
        <v>9721</v>
      </c>
      <c r="H204" s="8" t="s">
        <v>9700</v>
      </c>
      <c r="I204" s="57"/>
      <c r="J204" s="57">
        <v>2051.2096531725124</v>
      </c>
      <c r="K204" s="25"/>
      <c r="L204" s="25"/>
      <c r="M204" s="25"/>
      <c r="N204" s="8" t="str">
        <f t="shared" si="3"/>
        <v>Não</v>
      </c>
      <c r="O204" s="64">
        <v>1538.4072398793842</v>
      </c>
      <c r="P204" s="64">
        <v>2564.0120664656406</v>
      </c>
    </row>
    <row r="205" spans="1:16" s="44" customFormat="1" ht="17.25" customHeight="1" x14ac:dyDescent="0.35">
      <c r="A205" s="80"/>
      <c r="B205" s="61"/>
      <c r="C205" s="61"/>
      <c r="D205" s="49" t="s">
        <v>9820</v>
      </c>
      <c r="E205" s="53" t="s">
        <v>9821</v>
      </c>
      <c r="F205" s="8" t="s">
        <v>9689</v>
      </c>
      <c r="G205" s="8" t="s">
        <v>9721</v>
      </c>
      <c r="H205" s="8" t="s">
        <v>9700</v>
      </c>
      <c r="I205" s="57"/>
      <c r="J205" s="57">
        <v>1637.8810466364127</v>
      </c>
      <c r="K205" s="25"/>
      <c r="L205" s="25"/>
      <c r="M205" s="25"/>
      <c r="N205" s="8" t="str">
        <f t="shared" si="3"/>
        <v>Não</v>
      </c>
      <c r="O205" s="64">
        <v>1228.4107849773095</v>
      </c>
      <c r="P205" s="64">
        <v>2047.351308295516</v>
      </c>
    </row>
    <row r="206" spans="1:16" s="44" customFormat="1" ht="17.25" customHeight="1" x14ac:dyDescent="0.35">
      <c r="A206" s="80"/>
      <c r="B206" s="61"/>
      <c r="C206" s="61"/>
      <c r="D206" s="49" t="s">
        <v>9822</v>
      </c>
      <c r="E206" s="53" t="s">
        <v>9823</v>
      </c>
      <c r="F206" s="8" t="s">
        <v>9689</v>
      </c>
      <c r="G206" s="8" t="s">
        <v>9721</v>
      </c>
      <c r="H206" s="8" t="s">
        <v>9700</v>
      </c>
      <c r="I206" s="57"/>
      <c r="J206" s="57">
        <v>1575.9559653452941</v>
      </c>
      <c r="K206" s="25"/>
      <c r="L206" s="25"/>
      <c r="M206" s="25"/>
      <c r="N206" s="8" t="str">
        <f t="shared" si="3"/>
        <v>Não</v>
      </c>
      <c r="O206" s="64">
        <v>1181.9669740089705</v>
      </c>
      <c r="P206" s="64">
        <v>1969.9449566816177</v>
      </c>
    </row>
    <row r="207" spans="1:16" s="44" customFormat="1" ht="17.25" customHeight="1" x14ac:dyDescent="0.35">
      <c r="A207" s="80"/>
      <c r="B207" s="61"/>
      <c r="C207" s="61"/>
      <c r="D207" s="49" t="s">
        <v>9824</v>
      </c>
      <c r="E207" s="53" t="s">
        <v>9825</v>
      </c>
      <c r="F207" s="8" t="s">
        <v>9689</v>
      </c>
      <c r="G207" s="8" t="s">
        <v>9721</v>
      </c>
      <c r="H207" s="8" t="s">
        <v>9700</v>
      </c>
      <c r="I207" s="57"/>
      <c r="J207" s="57">
        <v>1218.0200710014474</v>
      </c>
      <c r="K207" s="25"/>
      <c r="L207" s="25"/>
      <c r="M207" s="25"/>
      <c r="N207" s="8" t="str">
        <f t="shared" si="3"/>
        <v>Não</v>
      </c>
      <c r="O207" s="64">
        <v>913.51505325108553</v>
      </c>
      <c r="P207" s="64">
        <v>1522.5250887518091</v>
      </c>
    </row>
    <row r="208" spans="1:16" s="44" customFormat="1" ht="17.25" customHeight="1" x14ac:dyDescent="0.35">
      <c r="A208" s="80"/>
      <c r="B208" s="61"/>
      <c r="C208" s="61"/>
      <c r="D208" s="49" t="s">
        <v>9826</v>
      </c>
      <c r="E208" s="53" t="s">
        <v>9827</v>
      </c>
      <c r="F208" s="8" t="s">
        <v>9689</v>
      </c>
      <c r="G208" s="8" t="s">
        <v>9721</v>
      </c>
      <c r="H208" s="8" t="s">
        <v>9700</v>
      </c>
      <c r="I208" s="57"/>
      <c r="J208" s="57">
        <v>742.96386883270225</v>
      </c>
      <c r="K208" s="25"/>
      <c r="L208" s="25"/>
      <c r="M208" s="25"/>
      <c r="N208" s="8" t="str">
        <f t="shared" si="3"/>
        <v>Não</v>
      </c>
      <c r="O208" s="64">
        <v>557.22290162452668</v>
      </c>
      <c r="P208" s="64">
        <v>928.70483604087781</v>
      </c>
    </row>
    <row r="209" spans="1:16" s="44" customFormat="1" ht="17.25" customHeight="1" x14ac:dyDescent="0.35">
      <c r="A209" s="80"/>
      <c r="B209" s="61"/>
      <c r="C209" s="61"/>
      <c r="D209" s="49" t="s">
        <v>9828</v>
      </c>
      <c r="E209" s="53" t="s">
        <v>9829</v>
      </c>
      <c r="F209" s="8" t="s">
        <v>9689</v>
      </c>
      <c r="G209" s="8" t="s">
        <v>9721</v>
      </c>
      <c r="H209" s="8" t="s">
        <v>9700</v>
      </c>
      <c r="I209" s="57"/>
      <c r="J209" s="57">
        <v>0</v>
      </c>
      <c r="K209" s="25"/>
      <c r="L209" s="25"/>
      <c r="M209" s="25"/>
      <c r="N209" s="8" t="str">
        <f t="shared" si="3"/>
        <v>Não</v>
      </c>
      <c r="O209" s="64">
        <v>0</v>
      </c>
      <c r="P209" s="64">
        <v>0</v>
      </c>
    </row>
    <row r="210" spans="1:16" s="44" customFormat="1" ht="17.25" customHeight="1" x14ac:dyDescent="0.35">
      <c r="A210" s="80"/>
      <c r="B210" s="61"/>
      <c r="C210" s="61"/>
      <c r="D210" s="49" t="s">
        <v>9830</v>
      </c>
      <c r="E210" s="53" t="s">
        <v>9831</v>
      </c>
      <c r="F210" s="8" t="s">
        <v>9689</v>
      </c>
      <c r="G210" s="8" t="s">
        <v>9721</v>
      </c>
      <c r="H210" s="8" t="s">
        <v>9700</v>
      </c>
      <c r="I210" s="57"/>
      <c r="J210" s="57">
        <v>4603</v>
      </c>
      <c r="K210" s="25"/>
      <c r="L210" s="25"/>
      <c r="M210" s="25"/>
      <c r="N210" s="8" t="str">
        <f t="shared" si="3"/>
        <v>Não</v>
      </c>
      <c r="O210" s="64">
        <v>3452.25</v>
      </c>
      <c r="P210" s="64">
        <v>5753.75</v>
      </c>
    </row>
    <row r="211" spans="1:16" s="44" customFormat="1" ht="17.25" customHeight="1" x14ac:dyDescent="0.35">
      <c r="A211" s="80"/>
      <c r="B211" s="61"/>
      <c r="C211" s="61"/>
      <c r="D211" s="49" t="s">
        <v>9832</v>
      </c>
      <c r="E211" s="53" t="s">
        <v>9833</v>
      </c>
      <c r="F211" s="8" t="s">
        <v>9689</v>
      </c>
      <c r="G211" s="8" t="s">
        <v>9721</v>
      </c>
      <c r="H211" s="8" t="s">
        <v>9700</v>
      </c>
      <c r="I211" s="57"/>
      <c r="J211" s="57">
        <v>3609</v>
      </c>
      <c r="K211" s="25"/>
      <c r="L211" s="25"/>
      <c r="M211" s="25"/>
      <c r="N211" s="8" t="str">
        <f t="shared" si="3"/>
        <v>Não</v>
      </c>
      <c r="O211" s="64">
        <v>2706.75</v>
      </c>
      <c r="P211" s="64">
        <v>4511.25</v>
      </c>
    </row>
    <row r="212" spans="1:16" s="44" customFormat="1" ht="17.25" customHeight="1" x14ac:dyDescent="0.35">
      <c r="A212" s="80"/>
      <c r="B212" s="61"/>
      <c r="C212" s="61"/>
      <c r="D212" s="49" t="s">
        <v>9834</v>
      </c>
      <c r="E212" s="53" t="s">
        <v>9835</v>
      </c>
      <c r="F212" s="8" t="s">
        <v>9689</v>
      </c>
      <c r="G212" s="8" t="s">
        <v>9721</v>
      </c>
      <c r="H212" s="8" t="s">
        <v>9700</v>
      </c>
      <c r="I212" s="57"/>
      <c r="J212" s="57">
        <v>2305</v>
      </c>
      <c r="K212" s="25"/>
      <c r="L212" s="25"/>
      <c r="M212" s="25"/>
      <c r="N212" s="8" t="str">
        <f t="shared" si="3"/>
        <v>Não</v>
      </c>
      <c r="O212" s="64">
        <v>1728.75</v>
      </c>
      <c r="P212" s="64">
        <v>2881.25</v>
      </c>
    </row>
    <row r="213" spans="1:16" s="44" customFormat="1" ht="17.25" customHeight="1" x14ac:dyDescent="0.35">
      <c r="A213" s="80"/>
      <c r="B213" s="61"/>
      <c r="C213" s="61"/>
      <c r="D213" s="49" t="s">
        <v>9836</v>
      </c>
      <c r="E213" s="53" t="s">
        <v>9837</v>
      </c>
      <c r="F213" s="8" t="s">
        <v>9689</v>
      </c>
      <c r="G213" s="8" t="s">
        <v>9721</v>
      </c>
      <c r="H213" s="8" t="s">
        <v>9700</v>
      </c>
      <c r="I213" s="57"/>
      <c r="J213" s="57">
        <v>1701</v>
      </c>
      <c r="K213" s="25"/>
      <c r="L213" s="25"/>
      <c r="M213" s="25"/>
      <c r="N213" s="8" t="str">
        <f t="shared" si="3"/>
        <v>Não</v>
      </c>
      <c r="O213" s="64">
        <v>1275.75</v>
      </c>
      <c r="P213" s="64">
        <v>2126.25</v>
      </c>
    </row>
    <row r="214" spans="1:16" s="44" customFormat="1" ht="17.25" customHeight="1" x14ac:dyDescent="0.35">
      <c r="A214" s="80"/>
      <c r="B214" s="61"/>
      <c r="C214" s="61"/>
      <c r="D214" s="49" t="s">
        <v>9838</v>
      </c>
      <c r="E214" s="53" t="s">
        <v>9839</v>
      </c>
      <c r="F214" s="8" t="s">
        <v>9689</v>
      </c>
      <c r="G214" s="8" t="s">
        <v>9721</v>
      </c>
      <c r="H214" s="8" t="s">
        <v>9700</v>
      </c>
      <c r="I214" s="57"/>
      <c r="J214" s="57">
        <v>1483</v>
      </c>
      <c r="K214" s="25"/>
      <c r="L214" s="25"/>
      <c r="M214" s="25"/>
      <c r="N214" s="8" t="str">
        <f t="shared" si="3"/>
        <v>Não</v>
      </c>
      <c r="O214" s="64">
        <v>1112.25</v>
      </c>
      <c r="P214" s="64">
        <v>1853.75</v>
      </c>
    </row>
    <row r="215" spans="1:16" s="44" customFormat="1" ht="17.25" customHeight="1" x14ac:dyDescent="0.35">
      <c r="A215" s="80"/>
      <c r="B215" s="61"/>
      <c r="C215" s="61"/>
      <c r="D215" s="49" t="s">
        <v>9840</v>
      </c>
      <c r="E215" s="53" t="s">
        <v>9841</v>
      </c>
      <c r="F215" s="8" t="s">
        <v>9689</v>
      </c>
      <c r="G215" s="8" t="s">
        <v>9721</v>
      </c>
      <c r="H215" s="8" t="s">
        <v>9700</v>
      </c>
      <c r="I215" s="57"/>
      <c r="J215" s="57">
        <v>1174</v>
      </c>
      <c r="K215" s="25"/>
      <c r="L215" s="25"/>
      <c r="M215" s="25"/>
      <c r="N215" s="8" t="str">
        <f t="shared" si="3"/>
        <v>Não</v>
      </c>
      <c r="O215" s="64">
        <v>880.5</v>
      </c>
      <c r="P215" s="64">
        <v>1467.5</v>
      </c>
    </row>
    <row r="216" spans="1:16" s="44" customFormat="1" ht="17.25" customHeight="1" x14ac:dyDescent="0.35">
      <c r="A216" s="80"/>
      <c r="B216" s="61"/>
      <c r="C216" s="61"/>
      <c r="D216" s="49" t="s">
        <v>9842</v>
      </c>
      <c r="E216" s="53" t="s">
        <v>9843</v>
      </c>
      <c r="F216" s="8" t="s">
        <v>9689</v>
      </c>
      <c r="G216" s="8" t="s">
        <v>9721</v>
      </c>
      <c r="H216" s="8" t="s">
        <v>9700</v>
      </c>
      <c r="I216" s="57"/>
      <c r="J216" s="57">
        <v>1071</v>
      </c>
      <c r="K216" s="25"/>
      <c r="L216" s="25"/>
      <c r="M216" s="25"/>
      <c r="N216" s="8" t="str">
        <f t="shared" si="3"/>
        <v>Não</v>
      </c>
      <c r="O216" s="64">
        <v>803.25</v>
      </c>
      <c r="P216" s="64">
        <v>1338.75</v>
      </c>
    </row>
    <row r="217" spans="1:16" s="44" customFormat="1" ht="17.25" customHeight="1" x14ac:dyDescent="0.35">
      <c r="A217" s="80"/>
      <c r="B217" s="61"/>
      <c r="C217" s="61"/>
      <c r="D217" s="49" t="s">
        <v>9844</v>
      </c>
      <c r="E217" s="53" t="s">
        <v>9845</v>
      </c>
      <c r="F217" s="8" t="s">
        <v>9689</v>
      </c>
      <c r="G217" s="8" t="s">
        <v>9721</v>
      </c>
      <c r="H217" s="8" t="s">
        <v>9700</v>
      </c>
      <c r="I217" s="57"/>
      <c r="J217" s="57">
        <v>789</v>
      </c>
      <c r="K217" s="25"/>
      <c r="L217" s="25"/>
      <c r="M217" s="25"/>
      <c r="N217" s="8" t="str">
        <f t="shared" si="3"/>
        <v>Não</v>
      </c>
      <c r="O217" s="64">
        <v>591.75</v>
      </c>
      <c r="P217" s="64">
        <v>986.25</v>
      </c>
    </row>
    <row r="218" spans="1:16" s="44" customFormat="1" ht="17.25" customHeight="1" x14ac:dyDescent="0.35">
      <c r="A218" s="80"/>
      <c r="B218" s="61"/>
      <c r="C218" s="61"/>
      <c r="D218" s="49" t="s">
        <v>9846</v>
      </c>
      <c r="E218" s="53" t="s">
        <v>9847</v>
      </c>
      <c r="F218" s="8" t="s">
        <v>9689</v>
      </c>
      <c r="G218" s="8" t="s">
        <v>9721</v>
      </c>
      <c r="H218" s="8" t="s">
        <v>9700</v>
      </c>
      <c r="I218" s="57"/>
      <c r="J218" s="57">
        <v>161</v>
      </c>
      <c r="K218" s="25"/>
      <c r="L218" s="25"/>
      <c r="M218" s="25"/>
      <c r="N218" s="8" t="str">
        <f t="shared" si="3"/>
        <v>Não</v>
      </c>
      <c r="O218" s="64">
        <v>120.75</v>
      </c>
      <c r="P218" s="64">
        <v>201.25</v>
      </c>
    </row>
    <row r="219" spans="1:16" s="44" customFormat="1" ht="17.25" customHeight="1" x14ac:dyDescent="0.35">
      <c r="A219" s="80"/>
      <c r="B219" s="61"/>
      <c r="C219" s="61"/>
      <c r="D219" s="49" t="s">
        <v>9848</v>
      </c>
      <c r="E219" s="53" t="s">
        <v>9849</v>
      </c>
      <c r="F219" s="8" t="s">
        <v>9689</v>
      </c>
      <c r="G219" s="8" t="s">
        <v>9721</v>
      </c>
      <c r="H219" s="8" t="s">
        <v>9700</v>
      </c>
      <c r="I219" s="57"/>
      <c r="J219" s="57">
        <v>0</v>
      </c>
      <c r="K219" s="25"/>
      <c r="L219" s="25"/>
      <c r="M219" s="25"/>
      <c r="N219" s="8" t="str">
        <f t="shared" si="3"/>
        <v>Não</v>
      </c>
      <c r="O219" s="64">
        <v>0</v>
      </c>
      <c r="P219" s="64">
        <v>0</v>
      </c>
    </row>
    <row r="220" spans="1:16" s="44" customFormat="1" ht="17.25" customHeight="1" x14ac:dyDescent="0.35">
      <c r="A220" s="80"/>
      <c r="B220" s="61"/>
      <c r="C220" s="61"/>
      <c r="D220" s="49" t="s">
        <v>9850</v>
      </c>
      <c r="E220" s="53" t="s">
        <v>9851</v>
      </c>
      <c r="F220" s="8" t="s">
        <v>9689</v>
      </c>
      <c r="G220" s="8" t="s">
        <v>9721</v>
      </c>
      <c r="H220" s="8" t="s">
        <v>9700</v>
      </c>
      <c r="I220" s="57"/>
      <c r="J220" s="57">
        <v>5968</v>
      </c>
      <c r="K220" s="25"/>
      <c r="L220" s="25"/>
      <c r="M220" s="25"/>
      <c r="N220" s="8" t="str">
        <f t="shared" si="3"/>
        <v>Não</v>
      </c>
      <c r="O220" s="64">
        <v>4476</v>
      </c>
      <c r="P220" s="64">
        <v>7460</v>
      </c>
    </row>
    <row r="221" spans="1:16" s="44" customFormat="1" ht="17.25" customHeight="1" x14ac:dyDescent="0.35">
      <c r="A221" s="80"/>
      <c r="B221" s="61"/>
      <c r="C221" s="61"/>
      <c r="D221" s="49" t="s">
        <v>9852</v>
      </c>
      <c r="E221" s="53" t="s">
        <v>9853</v>
      </c>
      <c r="F221" s="8" t="s">
        <v>9689</v>
      </c>
      <c r="G221" s="8" t="s">
        <v>9721</v>
      </c>
      <c r="H221" s="8" t="s">
        <v>9700</v>
      </c>
      <c r="I221" s="57"/>
      <c r="J221" s="57">
        <v>4894</v>
      </c>
      <c r="K221" s="25"/>
      <c r="L221" s="25"/>
      <c r="M221" s="25"/>
      <c r="N221" s="8" t="str">
        <f t="shared" si="3"/>
        <v>Não</v>
      </c>
      <c r="O221" s="64">
        <v>3670.5</v>
      </c>
      <c r="P221" s="64">
        <v>6117.5</v>
      </c>
    </row>
    <row r="222" spans="1:16" s="44" customFormat="1" ht="17.25" customHeight="1" x14ac:dyDescent="0.35">
      <c r="A222" s="80"/>
      <c r="B222" s="61"/>
      <c r="C222" s="61"/>
      <c r="D222" s="49" t="s">
        <v>9854</v>
      </c>
      <c r="E222" s="53" t="s">
        <v>9855</v>
      </c>
      <c r="F222" s="8" t="s">
        <v>9689</v>
      </c>
      <c r="G222" s="8" t="s">
        <v>9721</v>
      </c>
      <c r="H222" s="8" t="s">
        <v>9700</v>
      </c>
      <c r="I222" s="57"/>
      <c r="J222" s="57">
        <v>3365</v>
      </c>
      <c r="K222" s="25"/>
      <c r="L222" s="25"/>
      <c r="M222" s="25"/>
      <c r="N222" s="8" t="str">
        <f t="shared" si="3"/>
        <v>Não</v>
      </c>
      <c r="O222" s="64">
        <v>2523.75</v>
      </c>
      <c r="P222" s="64">
        <v>4206.25</v>
      </c>
    </row>
    <row r="223" spans="1:16" s="44" customFormat="1" ht="17.25" customHeight="1" x14ac:dyDescent="0.35">
      <c r="A223" s="80"/>
      <c r="B223" s="61"/>
      <c r="C223" s="61"/>
      <c r="D223" s="49" t="s">
        <v>9856</v>
      </c>
      <c r="E223" s="53" t="s">
        <v>9857</v>
      </c>
      <c r="F223" s="8" t="s">
        <v>9689</v>
      </c>
      <c r="G223" s="8" t="s">
        <v>9721</v>
      </c>
      <c r="H223" s="8" t="s">
        <v>9700</v>
      </c>
      <c r="I223" s="57"/>
      <c r="J223" s="57">
        <v>2848</v>
      </c>
      <c r="K223" s="25"/>
      <c r="L223" s="25"/>
      <c r="M223" s="25"/>
      <c r="N223" s="8" t="str">
        <f t="shared" si="3"/>
        <v>Não</v>
      </c>
      <c r="O223" s="64">
        <v>2136</v>
      </c>
      <c r="P223" s="64">
        <v>3560</v>
      </c>
    </row>
    <row r="224" spans="1:16" s="44" customFormat="1" ht="17.25" customHeight="1" x14ac:dyDescent="0.35">
      <c r="A224" s="80"/>
      <c r="B224" s="61"/>
      <c r="C224" s="61"/>
      <c r="D224" s="49" t="s">
        <v>9858</v>
      </c>
      <c r="E224" s="53" t="s">
        <v>9859</v>
      </c>
      <c r="F224" s="8" t="s">
        <v>9689</v>
      </c>
      <c r="G224" s="8" t="s">
        <v>9721</v>
      </c>
      <c r="H224" s="8" t="s">
        <v>9700</v>
      </c>
      <c r="I224" s="57"/>
      <c r="J224" s="57">
        <v>2651</v>
      </c>
      <c r="K224" s="25"/>
      <c r="L224" s="25"/>
      <c r="M224" s="25"/>
      <c r="N224" s="8" t="str">
        <f t="shared" si="3"/>
        <v>Não</v>
      </c>
      <c r="O224" s="64">
        <v>1988.25</v>
      </c>
      <c r="P224" s="64">
        <v>3313.75</v>
      </c>
    </row>
    <row r="225" spans="1:16" s="44" customFormat="1" ht="17.25" customHeight="1" x14ac:dyDescent="0.35">
      <c r="A225" s="80"/>
      <c r="B225" s="61"/>
      <c r="C225" s="61"/>
      <c r="D225" s="49" t="s">
        <v>9860</v>
      </c>
      <c r="E225" s="53" t="s">
        <v>9861</v>
      </c>
      <c r="F225" s="8" t="s">
        <v>9689</v>
      </c>
      <c r="G225" s="8" t="s">
        <v>9721</v>
      </c>
      <c r="H225" s="8" t="s">
        <v>9700</v>
      </c>
      <c r="I225" s="57"/>
      <c r="J225" s="57">
        <v>1802</v>
      </c>
      <c r="K225" s="25"/>
      <c r="L225" s="25"/>
      <c r="M225" s="25"/>
      <c r="N225" s="8" t="str">
        <f t="shared" si="3"/>
        <v>Não</v>
      </c>
      <c r="O225" s="64">
        <v>1351.5</v>
      </c>
      <c r="P225" s="64">
        <v>2252.5</v>
      </c>
    </row>
    <row r="226" spans="1:16" s="44" customFormat="1" ht="17.25" customHeight="1" x14ac:dyDescent="0.35">
      <c r="A226" s="80"/>
      <c r="B226" s="61"/>
      <c r="C226" s="61"/>
      <c r="D226" s="49" t="s">
        <v>9862</v>
      </c>
      <c r="E226" s="53" t="s">
        <v>9863</v>
      </c>
      <c r="F226" s="8" t="s">
        <v>9689</v>
      </c>
      <c r="G226" s="8" t="s">
        <v>9721</v>
      </c>
      <c r="H226" s="8" t="s">
        <v>9700</v>
      </c>
      <c r="I226" s="57"/>
      <c r="J226" s="57">
        <v>1668</v>
      </c>
      <c r="K226" s="25"/>
      <c r="L226" s="25"/>
      <c r="M226" s="25"/>
      <c r="N226" s="8" t="str">
        <f t="shared" si="3"/>
        <v>Não</v>
      </c>
      <c r="O226" s="64">
        <v>1251</v>
      </c>
      <c r="P226" s="64">
        <v>2085</v>
      </c>
    </row>
    <row r="227" spans="1:16" s="44" customFormat="1" ht="17.25" customHeight="1" x14ac:dyDescent="0.35">
      <c r="A227" s="80"/>
      <c r="B227" s="61"/>
      <c r="C227" s="61"/>
      <c r="D227" s="49" t="s">
        <v>9864</v>
      </c>
      <c r="E227" s="53" t="s">
        <v>9865</v>
      </c>
      <c r="F227" s="8" t="s">
        <v>9689</v>
      </c>
      <c r="G227" s="8" t="s">
        <v>9721</v>
      </c>
      <c r="H227" s="8" t="s">
        <v>9700</v>
      </c>
      <c r="I227" s="57"/>
      <c r="J227" s="57">
        <v>1600</v>
      </c>
      <c r="K227" s="25"/>
      <c r="L227" s="25"/>
      <c r="M227" s="25"/>
      <c r="N227" s="8" t="str">
        <f t="shared" si="3"/>
        <v>Não</v>
      </c>
      <c r="O227" s="64">
        <v>1200</v>
      </c>
      <c r="P227" s="64">
        <v>2000</v>
      </c>
    </row>
    <row r="228" spans="1:16" s="44" customFormat="1" ht="17.25" customHeight="1" x14ac:dyDescent="0.35">
      <c r="A228" s="80"/>
      <c r="B228" s="61"/>
      <c r="C228" s="61"/>
      <c r="D228" s="49" t="s">
        <v>9866</v>
      </c>
      <c r="E228" s="53" t="s">
        <v>9867</v>
      </c>
      <c r="F228" s="8" t="s">
        <v>9689</v>
      </c>
      <c r="G228" s="8" t="s">
        <v>9721</v>
      </c>
      <c r="H228" s="8" t="s">
        <v>9700</v>
      </c>
      <c r="I228" s="57"/>
      <c r="J228" s="57">
        <v>144</v>
      </c>
      <c r="K228" s="25"/>
      <c r="L228" s="25"/>
      <c r="M228" s="25"/>
      <c r="N228" s="8" t="str">
        <f t="shared" si="3"/>
        <v>Não</v>
      </c>
      <c r="O228" s="64">
        <v>108</v>
      </c>
      <c r="P228" s="64">
        <v>180</v>
      </c>
    </row>
    <row r="229" spans="1:16" s="44" customFormat="1" ht="17.25" customHeight="1" x14ac:dyDescent="0.35">
      <c r="A229" s="80"/>
      <c r="B229" s="61"/>
      <c r="C229" s="61"/>
      <c r="D229" s="49" t="s">
        <v>9868</v>
      </c>
      <c r="E229" s="53" t="s">
        <v>9869</v>
      </c>
      <c r="F229" s="8" t="s">
        <v>9689</v>
      </c>
      <c r="G229" s="8" t="s">
        <v>9721</v>
      </c>
      <c r="H229" s="8" t="s">
        <v>9700</v>
      </c>
      <c r="I229" s="57"/>
      <c r="J229" s="57">
        <v>0</v>
      </c>
      <c r="K229" s="25"/>
      <c r="L229" s="25"/>
      <c r="M229" s="25"/>
      <c r="N229" s="8" t="str">
        <f t="shared" si="3"/>
        <v>Não</v>
      </c>
      <c r="O229" s="64">
        <v>0</v>
      </c>
      <c r="P229" s="64">
        <v>0</v>
      </c>
    </row>
    <row r="230" spans="1:16" s="44" customFormat="1" ht="17.25" customHeight="1" x14ac:dyDescent="0.35">
      <c r="A230" s="80"/>
      <c r="B230" s="61"/>
      <c r="C230" s="61"/>
      <c r="D230" s="49" t="s">
        <v>9870</v>
      </c>
      <c r="E230" s="53" t="s">
        <v>9871</v>
      </c>
      <c r="F230" s="8" t="s">
        <v>9689</v>
      </c>
      <c r="G230" s="8" t="s">
        <v>9721</v>
      </c>
      <c r="H230" s="8" t="s">
        <v>9700</v>
      </c>
      <c r="I230" s="57"/>
      <c r="J230" s="57">
        <v>12934</v>
      </c>
      <c r="K230" s="25"/>
      <c r="L230" s="25"/>
      <c r="M230" s="25"/>
      <c r="N230" s="8" t="str">
        <f t="shared" si="3"/>
        <v>Não</v>
      </c>
      <c r="O230" s="64">
        <v>9700.5</v>
      </c>
      <c r="P230" s="64">
        <v>16167.5</v>
      </c>
    </row>
    <row r="231" spans="1:16" s="44" customFormat="1" ht="17.25" customHeight="1" x14ac:dyDescent="0.35">
      <c r="A231" s="80"/>
      <c r="B231" s="61"/>
      <c r="C231" s="61"/>
      <c r="D231" s="49" t="s">
        <v>9872</v>
      </c>
      <c r="E231" s="53" t="s">
        <v>9873</v>
      </c>
      <c r="F231" s="8" t="s">
        <v>9689</v>
      </c>
      <c r="G231" s="8" t="s">
        <v>9721</v>
      </c>
      <c r="H231" s="8" t="s">
        <v>9700</v>
      </c>
      <c r="I231" s="57"/>
      <c r="J231" s="57">
        <v>7226</v>
      </c>
      <c r="K231" s="25"/>
      <c r="L231" s="25"/>
      <c r="M231" s="25"/>
      <c r="N231" s="8" t="str">
        <f t="shared" si="3"/>
        <v>Não</v>
      </c>
      <c r="O231" s="64">
        <v>5419.5</v>
      </c>
      <c r="P231" s="64">
        <v>9032.5</v>
      </c>
    </row>
    <row r="232" spans="1:16" s="44" customFormat="1" ht="17.25" customHeight="1" x14ac:dyDescent="0.35">
      <c r="A232" s="80"/>
      <c r="B232" s="61"/>
      <c r="C232" s="61"/>
      <c r="D232" s="49" t="s">
        <v>9874</v>
      </c>
      <c r="E232" s="53" t="s">
        <v>9875</v>
      </c>
      <c r="F232" s="8" t="s">
        <v>9689</v>
      </c>
      <c r="G232" s="8" t="s">
        <v>9721</v>
      </c>
      <c r="H232" s="8" t="s">
        <v>9700</v>
      </c>
      <c r="I232" s="57"/>
      <c r="J232" s="57">
        <v>5724</v>
      </c>
      <c r="K232" s="25"/>
      <c r="L232" s="25"/>
      <c r="M232" s="25"/>
      <c r="N232" s="8" t="str">
        <f t="shared" si="3"/>
        <v>Não</v>
      </c>
      <c r="O232" s="64">
        <v>4293</v>
      </c>
      <c r="P232" s="64">
        <v>7155</v>
      </c>
    </row>
    <row r="233" spans="1:16" s="44" customFormat="1" ht="17.25" customHeight="1" x14ac:dyDescent="0.35">
      <c r="A233" s="80"/>
      <c r="B233" s="61"/>
      <c r="C233" s="61"/>
      <c r="D233" s="49" t="s">
        <v>9876</v>
      </c>
      <c r="E233" s="53" t="s">
        <v>9877</v>
      </c>
      <c r="F233" s="8" t="s">
        <v>9689</v>
      </c>
      <c r="G233" s="8" t="s">
        <v>9721</v>
      </c>
      <c r="H233" s="8" t="s">
        <v>9700</v>
      </c>
      <c r="I233" s="57"/>
      <c r="J233" s="57">
        <v>5037</v>
      </c>
      <c r="K233" s="25"/>
      <c r="L233" s="25"/>
      <c r="M233" s="25"/>
      <c r="N233" s="8" t="str">
        <f t="shared" si="3"/>
        <v>Não</v>
      </c>
      <c r="O233" s="64">
        <v>3777.75</v>
      </c>
      <c r="P233" s="64">
        <v>6296.25</v>
      </c>
    </row>
    <row r="234" spans="1:16" s="44" customFormat="1" ht="17.25" customHeight="1" x14ac:dyDescent="0.35">
      <c r="A234" s="80"/>
      <c r="B234" s="61"/>
      <c r="C234" s="61"/>
      <c r="D234" s="49" t="s">
        <v>9878</v>
      </c>
      <c r="E234" s="53" t="s">
        <v>9879</v>
      </c>
      <c r="F234" s="8" t="s">
        <v>9689</v>
      </c>
      <c r="G234" s="8" t="s">
        <v>9721</v>
      </c>
      <c r="H234" s="8" t="s">
        <v>9700</v>
      </c>
      <c r="I234" s="57"/>
      <c r="J234" s="57">
        <v>4674</v>
      </c>
      <c r="K234" s="25"/>
      <c r="L234" s="25"/>
      <c r="M234" s="25"/>
      <c r="N234" s="8" t="str">
        <f t="shared" si="3"/>
        <v>Não</v>
      </c>
      <c r="O234" s="64">
        <v>3505.5</v>
      </c>
      <c r="P234" s="64">
        <v>5842.5</v>
      </c>
    </row>
    <row r="235" spans="1:16" s="44" customFormat="1" ht="17.25" customHeight="1" x14ac:dyDescent="0.35">
      <c r="A235" s="80"/>
      <c r="B235" s="61"/>
      <c r="C235" s="61"/>
      <c r="D235" s="49" t="s">
        <v>9880</v>
      </c>
      <c r="E235" s="53" t="s">
        <v>9881</v>
      </c>
      <c r="F235" s="8" t="s">
        <v>9689</v>
      </c>
      <c r="G235" s="8" t="s">
        <v>9721</v>
      </c>
      <c r="H235" s="8" t="s">
        <v>9700</v>
      </c>
      <c r="I235" s="57"/>
      <c r="J235" s="57">
        <v>3947</v>
      </c>
      <c r="K235" s="25"/>
      <c r="L235" s="25"/>
      <c r="M235" s="25"/>
      <c r="N235" s="8" t="str">
        <f t="shared" si="3"/>
        <v>Não</v>
      </c>
      <c r="O235" s="64">
        <v>2960.25</v>
      </c>
      <c r="P235" s="64">
        <v>4933.75</v>
      </c>
    </row>
    <row r="236" spans="1:16" s="44" customFormat="1" ht="17.25" customHeight="1" x14ac:dyDescent="0.35">
      <c r="A236" s="80"/>
      <c r="B236" s="61"/>
      <c r="C236" s="61"/>
      <c r="D236" s="49" t="s">
        <v>9882</v>
      </c>
      <c r="E236" s="53" t="s">
        <v>9883</v>
      </c>
      <c r="F236" s="8" t="s">
        <v>9689</v>
      </c>
      <c r="G236" s="8" t="s">
        <v>9721</v>
      </c>
      <c r="H236" s="8" t="s">
        <v>9700</v>
      </c>
      <c r="I236" s="57"/>
      <c r="J236" s="57">
        <v>4031</v>
      </c>
      <c r="K236" s="25"/>
      <c r="L236" s="25"/>
      <c r="M236" s="25"/>
      <c r="N236" s="8" t="str">
        <f t="shared" si="3"/>
        <v>Não</v>
      </c>
      <c r="O236" s="64">
        <v>3023.25</v>
      </c>
      <c r="P236" s="64">
        <v>5038.75</v>
      </c>
    </row>
    <row r="237" spans="1:16" s="44" customFormat="1" ht="17.25" customHeight="1" x14ac:dyDescent="0.35">
      <c r="A237" s="80"/>
      <c r="B237" s="61"/>
      <c r="C237" s="61"/>
      <c r="D237" s="49" t="s">
        <v>9884</v>
      </c>
      <c r="E237" s="53" t="s">
        <v>9885</v>
      </c>
      <c r="F237" s="8" t="s">
        <v>9689</v>
      </c>
      <c r="G237" s="8" t="s">
        <v>9721</v>
      </c>
      <c r="H237" s="8" t="s">
        <v>9700</v>
      </c>
      <c r="I237" s="57"/>
      <c r="J237" s="57">
        <v>3570</v>
      </c>
      <c r="K237" s="25"/>
      <c r="L237" s="25"/>
      <c r="M237" s="25"/>
      <c r="N237" s="8" t="str">
        <f t="shared" si="3"/>
        <v>Não</v>
      </c>
      <c r="O237" s="64">
        <v>2677.5</v>
      </c>
      <c r="P237" s="64">
        <v>4462.5</v>
      </c>
    </row>
    <row r="238" spans="1:16" s="44" customFormat="1" ht="17.25" customHeight="1" x14ac:dyDescent="0.35">
      <c r="A238" s="80"/>
      <c r="B238" s="61"/>
      <c r="C238" s="61"/>
      <c r="D238" s="49" t="s">
        <v>9886</v>
      </c>
      <c r="E238" s="53" t="s">
        <v>9887</v>
      </c>
      <c r="F238" s="8" t="s">
        <v>9689</v>
      </c>
      <c r="G238" s="8" t="s">
        <v>9721</v>
      </c>
      <c r="H238" s="8" t="s">
        <v>9700</v>
      </c>
      <c r="I238" s="57"/>
      <c r="J238" s="57">
        <v>3589</v>
      </c>
      <c r="K238" s="25"/>
      <c r="L238" s="25"/>
      <c r="M238" s="25"/>
      <c r="N238" s="8" t="str">
        <f t="shared" si="3"/>
        <v>Não</v>
      </c>
      <c r="O238" s="64">
        <v>2691.75</v>
      </c>
      <c r="P238" s="64">
        <v>4486.25</v>
      </c>
    </row>
    <row r="239" spans="1:16" s="44" customFormat="1" ht="17.25" customHeight="1" x14ac:dyDescent="0.35">
      <c r="A239" s="80"/>
      <c r="B239" s="61"/>
      <c r="C239" s="61"/>
      <c r="D239" s="49" t="s">
        <v>9888</v>
      </c>
      <c r="E239" s="53" t="s">
        <v>9889</v>
      </c>
      <c r="F239" s="8" t="s">
        <v>9689</v>
      </c>
      <c r="G239" s="8" t="s">
        <v>9721</v>
      </c>
      <c r="H239" s="8" t="s">
        <v>9700</v>
      </c>
      <c r="I239" s="57"/>
      <c r="J239" s="57">
        <v>0</v>
      </c>
      <c r="K239" s="25"/>
      <c r="L239" s="25"/>
      <c r="M239" s="25"/>
      <c r="N239" s="8" t="str">
        <f t="shared" si="3"/>
        <v>Não</v>
      </c>
      <c r="O239" s="64">
        <v>0</v>
      </c>
      <c r="P239" s="64">
        <v>0</v>
      </c>
    </row>
    <row r="240" spans="1:16" s="44" customFormat="1" ht="17.25" customHeight="1" x14ac:dyDescent="0.35">
      <c r="A240" s="80"/>
      <c r="B240" s="61"/>
      <c r="C240" s="61"/>
      <c r="D240" s="49" t="s">
        <v>9890</v>
      </c>
      <c r="E240" s="53" t="s">
        <v>9891</v>
      </c>
      <c r="F240" s="8" t="s">
        <v>9689</v>
      </c>
      <c r="G240" s="8" t="s">
        <v>9721</v>
      </c>
      <c r="H240" s="8" t="s">
        <v>9700</v>
      </c>
      <c r="I240" s="57"/>
      <c r="J240" s="57">
        <v>619.80683587625879</v>
      </c>
      <c r="K240" s="25"/>
      <c r="L240" s="25"/>
      <c r="M240" s="25"/>
      <c r="N240" s="8" t="str">
        <f t="shared" si="3"/>
        <v>Não</v>
      </c>
      <c r="O240" s="64">
        <v>464.85512690719406</v>
      </c>
      <c r="P240" s="64">
        <v>774.75854484532351</v>
      </c>
    </row>
    <row r="241" spans="1:16" s="44" customFormat="1" ht="17.25" customHeight="1" x14ac:dyDescent="0.35">
      <c r="A241" s="80"/>
      <c r="B241" s="61"/>
      <c r="C241" s="61"/>
      <c r="D241" s="49" t="s">
        <v>9892</v>
      </c>
      <c r="E241" s="53" t="s">
        <v>9893</v>
      </c>
      <c r="F241" s="8" t="s">
        <v>9689</v>
      </c>
      <c r="G241" s="8" t="s">
        <v>9721</v>
      </c>
      <c r="H241" s="8" t="s">
        <v>9700</v>
      </c>
      <c r="I241" s="57"/>
      <c r="J241" s="57">
        <v>543.98797162874689</v>
      </c>
      <c r="K241" s="25"/>
      <c r="L241" s="25"/>
      <c r="M241" s="25"/>
      <c r="N241" s="8" t="str">
        <f t="shared" si="3"/>
        <v>Não</v>
      </c>
      <c r="O241" s="64">
        <v>407.99097872156017</v>
      </c>
      <c r="P241" s="64">
        <v>679.98496453593361</v>
      </c>
    </row>
    <row r="242" spans="1:16" s="44" customFormat="1" ht="17.25" customHeight="1" x14ac:dyDescent="0.35">
      <c r="A242" s="80"/>
      <c r="B242" s="61"/>
      <c r="C242" s="61"/>
      <c r="D242" s="49" t="s">
        <v>9894</v>
      </c>
      <c r="E242" s="53" t="s">
        <v>9895</v>
      </c>
      <c r="F242" s="8" t="s">
        <v>9689</v>
      </c>
      <c r="G242" s="8" t="s">
        <v>9721</v>
      </c>
      <c r="H242" s="8" t="s">
        <v>9700</v>
      </c>
      <c r="I242" s="57"/>
      <c r="J242" s="57">
        <v>390.06808391546417</v>
      </c>
      <c r="K242" s="25"/>
      <c r="L242" s="25"/>
      <c r="M242" s="25"/>
      <c r="N242" s="8" t="str">
        <f t="shared" si="3"/>
        <v>Não</v>
      </c>
      <c r="O242" s="64">
        <v>292.5510629365981</v>
      </c>
      <c r="P242" s="64">
        <v>487.58510489433024</v>
      </c>
    </row>
    <row r="243" spans="1:16" s="44" customFormat="1" ht="17.25" customHeight="1" x14ac:dyDescent="0.35">
      <c r="A243" s="80"/>
      <c r="B243" s="61"/>
      <c r="C243" s="61"/>
      <c r="D243" s="49" t="s">
        <v>9896</v>
      </c>
      <c r="E243" s="53" t="s">
        <v>9897</v>
      </c>
      <c r="F243" s="8" t="s">
        <v>9689</v>
      </c>
      <c r="G243" s="8" t="s">
        <v>9721</v>
      </c>
      <c r="H243" s="8" t="s">
        <v>9700</v>
      </c>
      <c r="I243" s="57"/>
      <c r="J243" s="57">
        <v>269.22835410418679</v>
      </c>
      <c r="K243" s="25"/>
      <c r="L243" s="25"/>
      <c r="M243" s="25"/>
      <c r="N243" s="8" t="str">
        <f t="shared" si="3"/>
        <v>Não</v>
      </c>
      <c r="O243" s="64">
        <v>201.92126557814009</v>
      </c>
      <c r="P243" s="64">
        <v>336.53544263023349</v>
      </c>
    </row>
    <row r="244" spans="1:16" s="44" customFormat="1" ht="17.25" customHeight="1" x14ac:dyDescent="0.35">
      <c r="A244" s="80"/>
      <c r="B244" s="61"/>
      <c r="C244" s="61"/>
      <c r="D244" s="49" t="s">
        <v>9898</v>
      </c>
      <c r="E244" s="53" t="s">
        <v>9899</v>
      </c>
      <c r="F244" s="8" t="s">
        <v>9689</v>
      </c>
      <c r="G244" s="8" t="s">
        <v>9721</v>
      </c>
      <c r="H244" s="8" t="s">
        <v>9700</v>
      </c>
      <c r="I244" s="57"/>
      <c r="J244" s="57">
        <v>233.89554658665418</v>
      </c>
      <c r="K244" s="25"/>
      <c r="L244" s="25"/>
      <c r="M244" s="25"/>
      <c r="N244" s="8" t="str">
        <f t="shared" si="3"/>
        <v>Não</v>
      </c>
      <c r="O244" s="64">
        <v>175.42165993999063</v>
      </c>
      <c r="P244" s="64">
        <v>292.36943323331775</v>
      </c>
    </row>
    <row r="245" spans="1:16" s="44" customFormat="1" ht="17.25" customHeight="1" x14ac:dyDescent="0.35">
      <c r="A245" s="80"/>
      <c r="B245" s="61"/>
      <c r="C245" s="61"/>
      <c r="D245" s="49" t="s">
        <v>9900</v>
      </c>
      <c r="E245" s="53" t="s">
        <v>9901</v>
      </c>
      <c r="F245" s="8" t="s">
        <v>9689</v>
      </c>
      <c r="G245" s="8" t="s">
        <v>9721</v>
      </c>
      <c r="H245" s="8" t="s">
        <v>9700</v>
      </c>
      <c r="I245" s="57"/>
      <c r="J245" s="57">
        <v>170.92408612423577</v>
      </c>
      <c r="K245" s="25"/>
      <c r="L245" s="25"/>
      <c r="M245" s="25"/>
      <c r="N245" s="8" t="str">
        <f t="shared" si="3"/>
        <v>Não</v>
      </c>
      <c r="O245" s="64">
        <v>128.19306459317681</v>
      </c>
      <c r="P245" s="64">
        <v>213.65510765529473</v>
      </c>
    </row>
    <row r="246" spans="1:16" s="44" customFormat="1" ht="17.25" customHeight="1" x14ac:dyDescent="0.35">
      <c r="A246" s="80"/>
      <c r="B246" s="61"/>
      <c r="C246" s="61"/>
      <c r="D246" s="49" t="s">
        <v>9902</v>
      </c>
      <c r="E246" s="53" t="s">
        <v>9903</v>
      </c>
      <c r="F246" s="8" t="s">
        <v>9689</v>
      </c>
      <c r="G246" s="8" t="s">
        <v>9721</v>
      </c>
      <c r="H246" s="8" t="s">
        <v>9700</v>
      </c>
      <c r="I246" s="57"/>
      <c r="J246" s="57">
        <v>142.06366360529296</v>
      </c>
      <c r="K246" s="25"/>
      <c r="L246" s="25"/>
      <c r="M246" s="25"/>
      <c r="N246" s="8" t="str">
        <f t="shared" si="3"/>
        <v>Não</v>
      </c>
      <c r="O246" s="64">
        <v>106.54774770396972</v>
      </c>
      <c r="P246" s="64">
        <v>177.5795795066162</v>
      </c>
    </row>
    <row r="247" spans="1:16" s="44" customFormat="1" ht="17.25" customHeight="1" x14ac:dyDescent="0.35">
      <c r="A247" s="80"/>
      <c r="B247" s="61"/>
      <c r="C247" s="61"/>
      <c r="D247" s="49" t="s">
        <v>9904</v>
      </c>
      <c r="E247" s="53" t="s">
        <v>9905</v>
      </c>
      <c r="F247" s="8" t="s">
        <v>9689</v>
      </c>
      <c r="G247" s="8" t="s">
        <v>9721</v>
      </c>
      <c r="H247" s="8" t="s">
        <v>9700</v>
      </c>
      <c r="I247" s="57"/>
      <c r="J247" s="57">
        <v>114.79350944326163</v>
      </c>
      <c r="K247" s="25"/>
      <c r="L247" s="25"/>
      <c r="M247" s="25"/>
      <c r="N247" s="8" t="str">
        <f t="shared" si="3"/>
        <v>Não</v>
      </c>
      <c r="O247" s="64">
        <v>86.095132082446213</v>
      </c>
      <c r="P247" s="64">
        <v>143.49188680407704</v>
      </c>
    </row>
    <row r="248" spans="1:16" s="44" customFormat="1" ht="17.25" customHeight="1" x14ac:dyDescent="0.35">
      <c r="A248" s="80"/>
      <c r="B248" s="61"/>
      <c r="C248" s="61"/>
      <c r="D248" s="49" t="s">
        <v>9906</v>
      </c>
      <c r="E248" s="53" t="s">
        <v>9907</v>
      </c>
      <c r="F248" s="8" t="s">
        <v>9689</v>
      </c>
      <c r="G248" s="8" t="s">
        <v>9721</v>
      </c>
      <c r="H248" s="8" t="s">
        <v>9700</v>
      </c>
      <c r="I248" s="57"/>
      <c r="J248" s="57">
        <v>53.222800512828414</v>
      </c>
      <c r="K248" s="25"/>
      <c r="L248" s="25"/>
      <c r="M248" s="25"/>
      <c r="N248" s="8" t="str">
        <f t="shared" si="3"/>
        <v>Não</v>
      </c>
      <c r="O248" s="64">
        <v>39.917100384621307</v>
      </c>
      <c r="P248" s="64">
        <v>66.528500641035521</v>
      </c>
    </row>
    <row r="249" spans="1:16" s="44" customFormat="1" ht="17.25" customHeight="1" x14ac:dyDescent="0.35">
      <c r="A249" s="80"/>
      <c r="B249" s="61"/>
      <c r="C249" s="61"/>
      <c r="D249" s="49" t="s">
        <v>9908</v>
      </c>
      <c r="E249" s="53" t="s">
        <v>9909</v>
      </c>
      <c r="F249" s="8" t="s">
        <v>9689</v>
      </c>
      <c r="G249" s="8" t="s">
        <v>9721</v>
      </c>
      <c r="H249" s="8" t="s">
        <v>9700</v>
      </c>
      <c r="I249" s="57"/>
      <c r="J249" s="57">
        <v>0</v>
      </c>
      <c r="K249" s="25"/>
      <c r="L249" s="25"/>
      <c r="M249" s="25"/>
      <c r="N249" s="8" t="str">
        <f t="shared" si="3"/>
        <v>Não</v>
      </c>
      <c r="O249" s="64">
        <v>0</v>
      </c>
      <c r="P249" s="64">
        <v>0</v>
      </c>
    </row>
    <row r="250" spans="1:16" s="44" customFormat="1" ht="17.25" customHeight="1" x14ac:dyDescent="0.35">
      <c r="A250" s="80"/>
      <c r="B250" s="61"/>
      <c r="C250" s="61"/>
      <c r="D250" s="49" t="s">
        <v>9910</v>
      </c>
      <c r="E250" s="53" t="s">
        <v>9911</v>
      </c>
      <c r="F250" s="8" t="s">
        <v>9689</v>
      </c>
      <c r="G250" s="8" t="s">
        <v>9721</v>
      </c>
      <c r="H250" s="8" t="s">
        <v>9700</v>
      </c>
      <c r="I250" s="57"/>
      <c r="J250" s="57">
        <v>627</v>
      </c>
      <c r="K250" s="25"/>
      <c r="L250" s="25"/>
      <c r="M250" s="25"/>
      <c r="N250" s="8" t="str">
        <f t="shared" si="3"/>
        <v>Não</v>
      </c>
      <c r="O250" s="64">
        <v>470.25</v>
      </c>
      <c r="P250" s="64">
        <v>783.75</v>
      </c>
    </row>
    <row r="251" spans="1:16" s="44" customFormat="1" ht="17.25" customHeight="1" x14ac:dyDescent="0.35">
      <c r="A251" s="80"/>
      <c r="B251" s="61"/>
      <c r="C251" s="61"/>
      <c r="D251" s="49" t="s">
        <v>9912</v>
      </c>
      <c r="E251" s="53" t="s">
        <v>9913</v>
      </c>
      <c r="F251" s="8" t="s">
        <v>9689</v>
      </c>
      <c r="G251" s="8" t="s">
        <v>9721</v>
      </c>
      <c r="H251" s="8" t="s">
        <v>9700</v>
      </c>
      <c r="I251" s="57"/>
      <c r="J251" s="57">
        <v>525</v>
      </c>
      <c r="K251" s="25"/>
      <c r="L251" s="25"/>
      <c r="M251" s="25"/>
      <c r="N251" s="8" t="str">
        <f t="shared" si="3"/>
        <v>Não</v>
      </c>
      <c r="O251" s="64">
        <v>393.75</v>
      </c>
      <c r="P251" s="64">
        <v>656.25</v>
      </c>
    </row>
    <row r="252" spans="1:16" s="44" customFormat="1" ht="17.25" customHeight="1" x14ac:dyDescent="0.35">
      <c r="A252" s="80"/>
      <c r="B252" s="61"/>
      <c r="C252" s="61"/>
      <c r="D252" s="49" t="s">
        <v>9914</v>
      </c>
      <c r="E252" s="53" t="s">
        <v>9915</v>
      </c>
      <c r="F252" s="8" t="s">
        <v>9689</v>
      </c>
      <c r="G252" s="8" t="s">
        <v>9721</v>
      </c>
      <c r="H252" s="8" t="s">
        <v>9700</v>
      </c>
      <c r="I252" s="57"/>
      <c r="J252" s="57">
        <v>327</v>
      </c>
      <c r="K252" s="25"/>
      <c r="L252" s="25"/>
      <c r="M252" s="25"/>
      <c r="N252" s="8" t="str">
        <f t="shared" si="3"/>
        <v>Não</v>
      </c>
      <c r="O252" s="64">
        <v>245.25</v>
      </c>
      <c r="P252" s="64">
        <v>408.75</v>
      </c>
    </row>
    <row r="253" spans="1:16" s="44" customFormat="1" ht="17.25" customHeight="1" x14ac:dyDescent="0.35">
      <c r="A253" s="80"/>
      <c r="B253" s="61"/>
      <c r="C253" s="61"/>
      <c r="D253" s="49" t="s">
        <v>9916</v>
      </c>
      <c r="E253" s="53" t="s">
        <v>9917</v>
      </c>
      <c r="F253" s="8" t="s">
        <v>9689</v>
      </c>
      <c r="G253" s="8" t="s">
        <v>9721</v>
      </c>
      <c r="H253" s="8" t="s">
        <v>9700</v>
      </c>
      <c r="I253" s="57"/>
      <c r="J253" s="57">
        <v>229</v>
      </c>
      <c r="K253" s="25"/>
      <c r="L253" s="25"/>
      <c r="M253" s="25"/>
      <c r="N253" s="8" t="str">
        <f t="shared" si="3"/>
        <v>Não</v>
      </c>
      <c r="O253" s="64">
        <v>171.75</v>
      </c>
      <c r="P253" s="64">
        <v>286.25</v>
      </c>
    </row>
    <row r="254" spans="1:16" s="44" customFormat="1" ht="17.25" customHeight="1" x14ac:dyDescent="0.35">
      <c r="A254" s="80"/>
      <c r="B254" s="61"/>
      <c r="C254" s="61"/>
      <c r="D254" s="49" t="s">
        <v>9918</v>
      </c>
      <c r="E254" s="53" t="s">
        <v>9919</v>
      </c>
      <c r="F254" s="8" t="s">
        <v>9689</v>
      </c>
      <c r="G254" s="8" t="s">
        <v>9721</v>
      </c>
      <c r="H254" s="8" t="s">
        <v>9700</v>
      </c>
      <c r="I254" s="57"/>
      <c r="J254" s="57">
        <v>196</v>
      </c>
      <c r="K254" s="25"/>
      <c r="L254" s="25"/>
      <c r="M254" s="25"/>
      <c r="N254" s="8" t="str">
        <f t="shared" si="3"/>
        <v>Não</v>
      </c>
      <c r="O254" s="64">
        <v>147</v>
      </c>
      <c r="P254" s="64">
        <v>245</v>
      </c>
    </row>
    <row r="255" spans="1:16" s="44" customFormat="1" ht="17.25" customHeight="1" x14ac:dyDescent="0.35">
      <c r="A255" s="80"/>
      <c r="B255" s="61"/>
      <c r="C255" s="61"/>
      <c r="D255" s="49" t="s">
        <v>9920</v>
      </c>
      <c r="E255" s="53" t="s">
        <v>9921</v>
      </c>
      <c r="F255" s="8" t="s">
        <v>9689</v>
      </c>
      <c r="G255" s="8" t="s">
        <v>9721</v>
      </c>
      <c r="H255" s="8" t="s">
        <v>9700</v>
      </c>
      <c r="I255" s="57"/>
      <c r="J255" s="57">
        <v>144</v>
      </c>
      <c r="K255" s="25"/>
      <c r="L255" s="25"/>
      <c r="M255" s="25"/>
      <c r="N255" s="8" t="str">
        <f t="shared" si="3"/>
        <v>Não</v>
      </c>
      <c r="O255" s="64">
        <v>108</v>
      </c>
      <c r="P255" s="64">
        <v>180</v>
      </c>
    </row>
    <row r="256" spans="1:16" s="44" customFormat="1" ht="17.25" customHeight="1" x14ac:dyDescent="0.35">
      <c r="A256" s="80"/>
      <c r="B256" s="61"/>
      <c r="C256" s="61"/>
      <c r="D256" s="49" t="s">
        <v>9922</v>
      </c>
      <c r="E256" s="53" t="s">
        <v>9923</v>
      </c>
      <c r="F256" s="8" t="s">
        <v>9689</v>
      </c>
      <c r="G256" s="8" t="s">
        <v>9721</v>
      </c>
      <c r="H256" s="8" t="s">
        <v>9700</v>
      </c>
      <c r="I256" s="57"/>
      <c r="J256" s="57">
        <v>116</v>
      </c>
      <c r="K256" s="25"/>
      <c r="L256" s="25"/>
      <c r="M256" s="25"/>
      <c r="N256" s="8" t="str">
        <f t="shared" si="3"/>
        <v>Não</v>
      </c>
      <c r="O256" s="64">
        <v>87</v>
      </c>
      <c r="P256" s="64">
        <v>145</v>
      </c>
    </row>
    <row r="257" spans="1:16" s="44" customFormat="1" ht="17.25" customHeight="1" x14ac:dyDescent="0.35">
      <c r="A257" s="80"/>
      <c r="B257" s="61"/>
      <c r="C257" s="61"/>
      <c r="D257" s="49" t="s">
        <v>9924</v>
      </c>
      <c r="E257" s="53" t="s">
        <v>9925</v>
      </c>
      <c r="F257" s="8" t="s">
        <v>9689</v>
      </c>
      <c r="G257" s="8" t="s">
        <v>9721</v>
      </c>
      <c r="H257" s="8" t="s">
        <v>9700</v>
      </c>
      <c r="I257" s="57"/>
      <c r="J257" s="57">
        <v>95</v>
      </c>
      <c r="K257" s="25"/>
      <c r="L257" s="25"/>
      <c r="M257" s="25"/>
      <c r="N257" s="8" t="str">
        <f t="shared" si="3"/>
        <v>Não</v>
      </c>
      <c r="O257" s="64">
        <v>71.25</v>
      </c>
      <c r="P257" s="64">
        <v>118.75</v>
      </c>
    </row>
    <row r="258" spans="1:16" s="44" customFormat="1" ht="17.25" customHeight="1" x14ac:dyDescent="0.35">
      <c r="A258" s="80"/>
      <c r="B258" s="61"/>
      <c r="C258" s="61"/>
      <c r="D258" s="49" t="s">
        <v>9926</v>
      </c>
      <c r="E258" s="53" t="s">
        <v>9927</v>
      </c>
      <c r="F258" s="8" t="s">
        <v>9689</v>
      </c>
      <c r="G258" s="8" t="s">
        <v>9721</v>
      </c>
      <c r="H258" s="8" t="s">
        <v>9700</v>
      </c>
      <c r="I258" s="57"/>
      <c r="J258" s="57">
        <v>36</v>
      </c>
      <c r="K258" s="25"/>
      <c r="L258" s="25"/>
      <c r="M258" s="25"/>
      <c r="N258" s="8" t="str">
        <f t="shared" si="3"/>
        <v>Não</v>
      </c>
      <c r="O258" s="64">
        <v>27</v>
      </c>
      <c r="P258" s="64">
        <v>45</v>
      </c>
    </row>
    <row r="259" spans="1:16" s="44" customFormat="1" ht="17.25" customHeight="1" x14ac:dyDescent="0.35">
      <c r="A259" s="80"/>
      <c r="B259" s="61"/>
      <c r="C259" s="61"/>
      <c r="D259" s="49" t="s">
        <v>9928</v>
      </c>
      <c r="E259" s="53" t="s">
        <v>9929</v>
      </c>
      <c r="F259" s="8" t="s">
        <v>9689</v>
      </c>
      <c r="G259" s="8" t="s">
        <v>9721</v>
      </c>
      <c r="H259" s="8" t="s">
        <v>9700</v>
      </c>
      <c r="I259" s="57"/>
      <c r="J259" s="57">
        <v>0</v>
      </c>
      <c r="K259" s="25"/>
      <c r="L259" s="25"/>
      <c r="M259" s="25"/>
      <c r="N259" s="8" t="str">
        <f t="shared" si="3"/>
        <v>Não</v>
      </c>
      <c r="O259" s="64">
        <v>0</v>
      </c>
      <c r="P259" s="64">
        <v>0</v>
      </c>
    </row>
    <row r="260" spans="1:16" s="44" customFormat="1" ht="17.25" customHeight="1" x14ac:dyDescent="0.35">
      <c r="A260" s="80"/>
      <c r="B260" s="61"/>
      <c r="C260" s="61"/>
      <c r="D260" s="49" t="s">
        <v>9930</v>
      </c>
      <c r="E260" s="53" t="s">
        <v>9931</v>
      </c>
      <c r="F260" s="8" t="s">
        <v>9689</v>
      </c>
      <c r="G260" s="8" t="s">
        <v>9721</v>
      </c>
      <c r="H260" s="8" t="s">
        <v>9700</v>
      </c>
      <c r="I260" s="57"/>
      <c r="J260" s="57">
        <v>846</v>
      </c>
      <c r="K260" s="25"/>
      <c r="L260" s="25"/>
      <c r="M260" s="25"/>
      <c r="N260" s="8" t="str">
        <f t="shared" si="3"/>
        <v>Não</v>
      </c>
      <c r="O260" s="64">
        <v>634.5</v>
      </c>
      <c r="P260" s="64">
        <v>1057.5</v>
      </c>
    </row>
    <row r="261" spans="1:16" s="44" customFormat="1" ht="17.25" customHeight="1" x14ac:dyDescent="0.35">
      <c r="A261" s="80"/>
      <c r="B261" s="61"/>
      <c r="C261" s="61"/>
      <c r="D261" s="49" t="s">
        <v>9932</v>
      </c>
      <c r="E261" s="53" t="s">
        <v>9933</v>
      </c>
      <c r="F261" s="8" t="s">
        <v>9689</v>
      </c>
      <c r="G261" s="8" t="s">
        <v>9721</v>
      </c>
      <c r="H261" s="8" t="s">
        <v>9700</v>
      </c>
      <c r="I261" s="57"/>
      <c r="J261" s="57">
        <v>626</v>
      </c>
      <c r="K261" s="25"/>
      <c r="L261" s="25"/>
      <c r="M261" s="25"/>
      <c r="N261" s="8" t="str">
        <f t="shared" si="3"/>
        <v>Não</v>
      </c>
      <c r="O261" s="64">
        <v>469.5</v>
      </c>
      <c r="P261" s="64">
        <v>782.5</v>
      </c>
    </row>
    <row r="262" spans="1:16" s="44" customFormat="1" ht="17.25" customHeight="1" x14ac:dyDescent="0.35">
      <c r="A262" s="80"/>
      <c r="B262" s="61"/>
      <c r="C262" s="61"/>
      <c r="D262" s="49" t="s">
        <v>9934</v>
      </c>
      <c r="E262" s="53" t="s">
        <v>9935</v>
      </c>
      <c r="F262" s="8" t="s">
        <v>9689</v>
      </c>
      <c r="G262" s="8" t="s">
        <v>9721</v>
      </c>
      <c r="H262" s="8" t="s">
        <v>9700</v>
      </c>
      <c r="I262" s="57"/>
      <c r="J262" s="57">
        <v>364</v>
      </c>
      <c r="K262" s="25"/>
      <c r="L262" s="25"/>
      <c r="M262" s="25"/>
      <c r="N262" s="8" t="str">
        <f t="shared" si="3"/>
        <v>Não</v>
      </c>
      <c r="O262" s="64">
        <v>273</v>
      </c>
      <c r="P262" s="64">
        <v>455</v>
      </c>
    </row>
    <row r="263" spans="1:16" s="44" customFormat="1" ht="17.25" customHeight="1" x14ac:dyDescent="0.35">
      <c r="A263" s="80"/>
      <c r="B263" s="61"/>
      <c r="C263" s="61"/>
      <c r="D263" s="49" t="s">
        <v>9936</v>
      </c>
      <c r="E263" s="53" t="s">
        <v>9937</v>
      </c>
      <c r="F263" s="8" t="s">
        <v>9689</v>
      </c>
      <c r="G263" s="8" t="s">
        <v>9721</v>
      </c>
      <c r="H263" s="8" t="s">
        <v>9700</v>
      </c>
      <c r="I263" s="57"/>
      <c r="J263" s="57">
        <v>261</v>
      </c>
      <c r="K263" s="25"/>
      <c r="L263" s="25"/>
      <c r="M263" s="25"/>
      <c r="N263" s="8" t="str">
        <f t="shared" ref="N263:N279" si="4">IF(F263="String",IF(I263&lt;&gt;"","Sim","Não"),IF(F263="List",IF(I263&lt;&gt;"","Sim","Não"),IF(AND(I263&gt;=O263,I263&lt;=P263,I263&lt;&gt;""),"Sim","Não")))</f>
        <v>Não</v>
      </c>
      <c r="O263" s="64">
        <v>195.75</v>
      </c>
      <c r="P263" s="64">
        <v>326.25</v>
      </c>
    </row>
    <row r="264" spans="1:16" s="44" customFormat="1" ht="17.25" customHeight="1" x14ac:dyDescent="0.35">
      <c r="A264" s="80"/>
      <c r="B264" s="61"/>
      <c r="C264" s="61"/>
      <c r="D264" s="49" t="s">
        <v>9938</v>
      </c>
      <c r="E264" s="53" t="s">
        <v>9939</v>
      </c>
      <c r="F264" s="8" t="s">
        <v>9689</v>
      </c>
      <c r="G264" s="8" t="s">
        <v>9721</v>
      </c>
      <c r="H264" s="8" t="s">
        <v>9700</v>
      </c>
      <c r="I264" s="57"/>
      <c r="J264" s="57">
        <v>257</v>
      </c>
      <c r="K264" s="25"/>
      <c r="L264" s="25"/>
      <c r="M264" s="25"/>
      <c r="N264" s="8" t="str">
        <f t="shared" si="4"/>
        <v>Não</v>
      </c>
      <c r="O264" s="64">
        <v>192.75</v>
      </c>
      <c r="P264" s="64">
        <v>321.25</v>
      </c>
    </row>
    <row r="265" spans="1:16" s="44" customFormat="1" ht="17.25" customHeight="1" x14ac:dyDescent="0.35">
      <c r="A265" s="80"/>
      <c r="B265" s="61"/>
      <c r="C265" s="61"/>
      <c r="D265" s="49" t="s">
        <v>9940</v>
      </c>
      <c r="E265" s="53" t="s">
        <v>9941</v>
      </c>
      <c r="F265" s="8" t="s">
        <v>9689</v>
      </c>
      <c r="G265" s="8" t="s">
        <v>9721</v>
      </c>
      <c r="H265" s="8" t="s">
        <v>9700</v>
      </c>
      <c r="I265" s="57"/>
      <c r="J265" s="57">
        <v>167</v>
      </c>
      <c r="K265" s="25"/>
      <c r="L265" s="25"/>
      <c r="M265" s="25"/>
      <c r="N265" s="8" t="str">
        <f t="shared" si="4"/>
        <v>Não</v>
      </c>
      <c r="O265" s="64">
        <v>125.25</v>
      </c>
      <c r="P265" s="64">
        <v>208.75</v>
      </c>
    </row>
    <row r="266" spans="1:16" s="44" customFormat="1" ht="17.25" customHeight="1" x14ac:dyDescent="0.35">
      <c r="A266" s="80"/>
      <c r="B266" s="61"/>
      <c r="C266" s="61"/>
      <c r="D266" s="49" t="s">
        <v>9942</v>
      </c>
      <c r="E266" s="53" t="s">
        <v>9943</v>
      </c>
      <c r="F266" s="8" t="s">
        <v>9689</v>
      </c>
      <c r="G266" s="8" t="s">
        <v>9721</v>
      </c>
      <c r="H266" s="8" t="s">
        <v>9700</v>
      </c>
      <c r="I266" s="57"/>
      <c r="J266" s="57">
        <v>139</v>
      </c>
      <c r="K266" s="25"/>
      <c r="L266" s="25"/>
      <c r="M266" s="25"/>
      <c r="N266" s="8" t="str">
        <f t="shared" si="4"/>
        <v>Não</v>
      </c>
      <c r="O266" s="64">
        <v>104.25</v>
      </c>
      <c r="P266" s="64">
        <v>173.75</v>
      </c>
    </row>
    <row r="267" spans="1:16" s="44" customFormat="1" ht="17.25" customHeight="1" x14ac:dyDescent="0.35">
      <c r="A267" s="80"/>
      <c r="B267" s="61"/>
      <c r="C267" s="61"/>
      <c r="D267" s="49" t="s">
        <v>9944</v>
      </c>
      <c r="E267" s="53" t="s">
        <v>9945</v>
      </c>
      <c r="F267" s="8" t="s">
        <v>9689</v>
      </c>
      <c r="G267" s="8" t="s">
        <v>9721</v>
      </c>
      <c r="H267" s="8" t="s">
        <v>9700</v>
      </c>
      <c r="I267" s="57"/>
      <c r="J267" s="57">
        <v>126</v>
      </c>
      <c r="K267" s="25"/>
      <c r="L267" s="25"/>
      <c r="M267" s="25"/>
      <c r="N267" s="8" t="str">
        <f t="shared" si="4"/>
        <v>Não</v>
      </c>
      <c r="O267" s="64">
        <v>94.5</v>
      </c>
      <c r="P267" s="64">
        <v>157.5</v>
      </c>
    </row>
    <row r="268" spans="1:16" s="44" customFormat="1" ht="17.25" customHeight="1" x14ac:dyDescent="0.35">
      <c r="A268" s="80"/>
      <c r="B268" s="61"/>
      <c r="C268" s="61"/>
      <c r="D268" s="49" t="s">
        <v>9946</v>
      </c>
      <c r="E268" s="53" t="s">
        <v>9947</v>
      </c>
      <c r="F268" s="8" t="s">
        <v>9689</v>
      </c>
      <c r="G268" s="8" t="s">
        <v>9721</v>
      </c>
      <c r="H268" s="8" t="s">
        <v>9700</v>
      </c>
      <c r="I268" s="57"/>
      <c r="J268" s="57">
        <v>32</v>
      </c>
      <c r="K268" s="25"/>
      <c r="L268" s="25"/>
      <c r="M268" s="25"/>
      <c r="N268" s="8" t="str">
        <f t="shared" si="4"/>
        <v>Não</v>
      </c>
      <c r="O268" s="64">
        <v>24</v>
      </c>
      <c r="P268" s="64">
        <v>40</v>
      </c>
    </row>
    <row r="269" spans="1:16" s="44" customFormat="1" ht="17.25" customHeight="1" x14ac:dyDescent="0.35">
      <c r="A269" s="80"/>
      <c r="B269" s="61"/>
      <c r="C269" s="61"/>
      <c r="D269" s="49" t="s">
        <v>9948</v>
      </c>
      <c r="E269" s="53" t="s">
        <v>9949</v>
      </c>
      <c r="F269" s="8" t="s">
        <v>9689</v>
      </c>
      <c r="G269" s="8" t="s">
        <v>9721</v>
      </c>
      <c r="H269" s="8" t="s">
        <v>9700</v>
      </c>
      <c r="I269" s="57"/>
      <c r="J269" s="57">
        <v>0</v>
      </c>
      <c r="K269" s="25"/>
      <c r="L269" s="25"/>
      <c r="M269" s="25"/>
      <c r="N269" s="8" t="str">
        <f t="shared" si="4"/>
        <v>Não</v>
      </c>
      <c r="O269" s="64">
        <v>0</v>
      </c>
      <c r="P269" s="64">
        <v>0</v>
      </c>
    </row>
    <row r="270" spans="1:16" s="44" customFormat="1" ht="17.25" customHeight="1" x14ac:dyDescent="0.35">
      <c r="A270" s="80"/>
      <c r="B270" s="61"/>
      <c r="C270" s="61"/>
      <c r="D270" s="49" t="s">
        <v>9950</v>
      </c>
      <c r="E270" s="53" t="s">
        <v>9951</v>
      </c>
      <c r="F270" s="8" t="s">
        <v>9689</v>
      </c>
      <c r="G270" s="8" t="s">
        <v>9721</v>
      </c>
      <c r="H270" s="8" t="s">
        <v>9700</v>
      </c>
      <c r="I270" s="57"/>
      <c r="J270" s="57">
        <v>2828</v>
      </c>
      <c r="K270" s="25"/>
      <c r="L270" s="25"/>
      <c r="M270" s="25"/>
      <c r="N270" s="8" t="str">
        <f t="shared" si="4"/>
        <v>Não</v>
      </c>
      <c r="O270" s="64">
        <v>2121</v>
      </c>
      <c r="P270" s="64">
        <v>3535</v>
      </c>
    </row>
    <row r="271" spans="1:16" s="44" customFormat="1" ht="17.25" customHeight="1" x14ac:dyDescent="0.35">
      <c r="A271" s="80"/>
      <c r="B271" s="61"/>
      <c r="C271" s="61"/>
      <c r="D271" s="49" t="s">
        <v>9952</v>
      </c>
      <c r="E271" s="53" t="s">
        <v>9953</v>
      </c>
      <c r="F271" s="8" t="s">
        <v>9689</v>
      </c>
      <c r="G271" s="8" t="s">
        <v>9721</v>
      </c>
      <c r="H271" s="8" t="s">
        <v>9700</v>
      </c>
      <c r="I271" s="57"/>
      <c r="J271" s="57">
        <v>1049</v>
      </c>
      <c r="K271" s="25"/>
      <c r="L271" s="25"/>
      <c r="M271" s="25"/>
      <c r="N271" s="8" t="str">
        <f t="shared" si="4"/>
        <v>Não</v>
      </c>
      <c r="O271" s="64">
        <v>786.75</v>
      </c>
      <c r="P271" s="64">
        <v>1311.25</v>
      </c>
    </row>
    <row r="272" spans="1:16" s="44" customFormat="1" ht="17.25" customHeight="1" x14ac:dyDescent="0.35">
      <c r="A272" s="80"/>
      <c r="B272" s="61"/>
      <c r="C272" s="61"/>
      <c r="D272" s="49" t="s">
        <v>9954</v>
      </c>
      <c r="E272" s="53" t="s">
        <v>9955</v>
      </c>
      <c r="F272" s="8" t="s">
        <v>9689</v>
      </c>
      <c r="G272" s="8" t="s">
        <v>9721</v>
      </c>
      <c r="H272" s="8" t="s">
        <v>9700</v>
      </c>
      <c r="I272" s="57"/>
      <c r="J272" s="57">
        <v>603</v>
      </c>
      <c r="K272" s="25"/>
      <c r="L272" s="25"/>
      <c r="M272" s="25"/>
      <c r="N272" s="8" t="str">
        <f t="shared" si="4"/>
        <v>Não</v>
      </c>
      <c r="O272" s="64">
        <v>452.25</v>
      </c>
      <c r="P272" s="64">
        <v>753.75</v>
      </c>
    </row>
    <row r="273" spans="1:16" s="44" customFormat="1" ht="17.25" customHeight="1" x14ac:dyDescent="0.35">
      <c r="A273" s="80"/>
      <c r="B273" s="61"/>
      <c r="C273" s="61"/>
      <c r="D273" s="49" t="s">
        <v>9956</v>
      </c>
      <c r="E273" s="53" t="s">
        <v>9957</v>
      </c>
      <c r="F273" s="8" t="s">
        <v>9689</v>
      </c>
      <c r="G273" s="8" t="s">
        <v>9721</v>
      </c>
      <c r="H273" s="8" t="s">
        <v>9700</v>
      </c>
      <c r="I273" s="57"/>
      <c r="J273" s="57">
        <v>423</v>
      </c>
      <c r="K273" s="25"/>
      <c r="L273" s="25"/>
      <c r="M273" s="25"/>
      <c r="N273" s="8" t="str">
        <f t="shared" si="4"/>
        <v>Não</v>
      </c>
      <c r="O273" s="64">
        <v>317.25</v>
      </c>
      <c r="P273" s="64">
        <v>528.75</v>
      </c>
    </row>
    <row r="274" spans="1:16" s="44" customFormat="1" ht="17.25" customHeight="1" x14ac:dyDescent="0.35">
      <c r="A274" s="80"/>
      <c r="B274" s="61"/>
      <c r="C274" s="61"/>
      <c r="D274" s="49" t="s">
        <v>9958</v>
      </c>
      <c r="E274" s="53" t="s">
        <v>9959</v>
      </c>
      <c r="F274" s="8" t="s">
        <v>9689</v>
      </c>
      <c r="G274" s="8" t="s">
        <v>9721</v>
      </c>
      <c r="H274" s="8" t="s">
        <v>9700</v>
      </c>
      <c r="I274" s="57"/>
      <c r="J274" s="57">
        <v>344</v>
      </c>
      <c r="K274" s="25"/>
      <c r="L274" s="25"/>
      <c r="M274" s="25"/>
      <c r="N274" s="8" t="str">
        <f t="shared" si="4"/>
        <v>Não</v>
      </c>
      <c r="O274" s="64">
        <v>258</v>
      </c>
      <c r="P274" s="64">
        <v>430</v>
      </c>
    </row>
    <row r="275" spans="1:16" s="44" customFormat="1" ht="17.25" customHeight="1" x14ac:dyDescent="0.35">
      <c r="A275" s="80"/>
      <c r="B275" s="61"/>
      <c r="C275" s="61"/>
      <c r="D275" s="49" t="s">
        <v>9960</v>
      </c>
      <c r="E275" s="53" t="s">
        <v>9961</v>
      </c>
      <c r="F275" s="8" t="s">
        <v>9689</v>
      </c>
      <c r="G275" s="8" t="s">
        <v>9721</v>
      </c>
      <c r="H275" s="8" t="s">
        <v>9700</v>
      </c>
      <c r="I275" s="57"/>
      <c r="J275" s="57">
        <v>240</v>
      </c>
      <c r="K275" s="25"/>
      <c r="L275" s="25"/>
      <c r="M275" s="25"/>
      <c r="N275" s="8" t="str">
        <f t="shared" si="4"/>
        <v>Não</v>
      </c>
      <c r="O275" s="64">
        <v>180</v>
      </c>
      <c r="P275" s="64">
        <v>300</v>
      </c>
    </row>
    <row r="276" spans="1:16" s="44" customFormat="1" ht="17.25" customHeight="1" x14ac:dyDescent="0.35">
      <c r="A276" s="80"/>
      <c r="B276" s="61"/>
      <c r="C276" s="61"/>
      <c r="D276" s="49" t="s">
        <v>9962</v>
      </c>
      <c r="E276" s="53" t="s">
        <v>9963</v>
      </c>
      <c r="F276" s="8" t="s">
        <v>9689</v>
      </c>
      <c r="G276" s="8" t="s">
        <v>9721</v>
      </c>
      <c r="H276" s="8" t="s">
        <v>9700</v>
      </c>
      <c r="I276" s="57"/>
      <c r="J276" s="57">
        <v>207</v>
      </c>
      <c r="K276" s="25"/>
      <c r="L276" s="25"/>
      <c r="M276" s="25"/>
      <c r="N276" s="8" t="str">
        <f t="shared" si="4"/>
        <v>Não</v>
      </c>
      <c r="O276" s="64">
        <v>155.25</v>
      </c>
      <c r="P276" s="64">
        <v>258.75</v>
      </c>
    </row>
    <row r="277" spans="1:16" s="44" customFormat="1" ht="17.25" customHeight="1" x14ac:dyDescent="0.35">
      <c r="A277" s="80"/>
      <c r="B277" s="61"/>
      <c r="C277" s="61"/>
      <c r="D277" s="49" t="s">
        <v>9964</v>
      </c>
      <c r="E277" s="53" t="s">
        <v>9965</v>
      </c>
      <c r="F277" s="8" t="s">
        <v>9689</v>
      </c>
      <c r="G277" s="8" t="s">
        <v>9721</v>
      </c>
      <c r="H277" s="8" t="s">
        <v>9700</v>
      </c>
      <c r="I277" s="57"/>
      <c r="J277" s="57">
        <v>179</v>
      </c>
      <c r="K277" s="25"/>
      <c r="L277" s="25"/>
      <c r="M277" s="25"/>
      <c r="N277" s="8" t="str">
        <f t="shared" si="4"/>
        <v>Não</v>
      </c>
      <c r="O277" s="64">
        <v>134.25</v>
      </c>
      <c r="P277" s="64">
        <v>223.75</v>
      </c>
    </row>
    <row r="278" spans="1:16" s="44" customFormat="1" ht="17.25" customHeight="1" x14ac:dyDescent="0.35">
      <c r="A278" s="80"/>
      <c r="B278" s="61"/>
      <c r="C278" s="61"/>
      <c r="D278" s="49" t="s">
        <v>9966</v>
      </c>
      <c r="E278" s="53" t="s">
        <v>9967</v>
      </c>
      <c r="F278" s="8" t="s">
        <v>9689</v>
      </c>
      <c r="G278" s="8" t="s">
        <v>9721</v>
      </c>
      <c r="H278" s="8" t="s">
        <v>9700</v>
      </c>
      <c r="I278" s="57"/>
      <c r="J278" s="57">
        <v>165</v>
      </c>
      <c r="K278" s="25"/>
      <c r="L278" s="25"/>
      <c r="M278" s="25"/>
      <c r="N278" s="8" t="str">
        <f t="shared" si="4"/>
        <v>Não</v>
      </c>
      <c r="O278" s="64">
        <v>123.75</v>
      </c>
      <c r="P278" s="64">
        <v>206.25</v>
      </c>
    </row>
    <row r="279" spans="1:16" ht="17.25" customHeight="1" x14ac:dyDescent="0.35">
      <c r="A279" s="81" t="s">
        <v>10794</v>
      </c>
      <c r="B279" s="3" t="s">
        <v>10763</v>
      </c>
      <c r="D279" s="49" t="s">
        <v>10764</v>
      </c>
      <c r="E279" s="49" t="s">
        <v>10764</v>
      </c>
      <c r="F279" s="3" t="s">
        <v>9643</v>
      </c>
      <c r="G279" s="8" t="s">
        <v>9721</v>
      </c>
      <c r="H279" s="3" t="s">
        <v>9782</v>
      </c>
      <c r="I279" t="s">
        <v>10779</v>
      </c>
      <c r="J279" s="17" t="s">
        <v>9782</v>
      </c>
      <c r="K279" s="3" t="s">
        <v>9782</v>
      </c>
      <c r="L279" s="3" t="s">
        <v>9782</v>
      </c>
      <c r="M279" s="3" t="s">
        <v>9782</v>
      </c>
      <c r="N279" s="8" t="str">
        <f t="shared" si="4"/>
        <v>Sim</v>
      </c>
      <c r="O279" s="3" t="s">
        <v>9782</v>
      </c>
      <c r="P279" s="3" t="s">
        <v>9782</v>
      </c>
    </row>
    <row r="280" spans="1:16" ht="17.25" customHeight="1" x14ac:dyDescent="0.35">
      <c r="A280" s="81"/>
      <c r="B280" s="3" t="s">
        <v>10763</v>
      </c>
      <c r="D280" s="49" t="s">
        <v>10765</v>
      </c>
      <c r="E280" s="49" t="s">
        <v>10765</v>
      </c>
      <c r="F280" s="3" t="s">
        <v>9643</v>
      </c>
      <c r="G280" s="8" t="s">
        <v>9721</v>
      </c>
      <c r="H280" s="3" t="s">
        <v>9782</v>
      </c>
      <c r="I280" t="s">
        <v>10780</v>
      </c>
      <c r="J280" s="17" t="s">
        <v>9782</v>
      </c>
      <c r="K280" s="3" t="s">
        <v>9782</v>
      </c>
      <c r="L280" s="3" t="s">
        <v>9782</v>
      </c>
      <c r="M280" s="3" t="s">
        <v>9782</v>
      </c>
      <c r="N280" s="8" t="str">
        <f t="shared" ref="N280" si="5">IF(F280="String",IF(I280&lt;&gt;"","Sim","Não"),IF(F280="List",IF(I280&lt;&gt;"","Sim","Não"),IF(AND(I280&gt;=O280,I280&lt;=P280,I280&lt;&gt;""),"Sim","Não")))</f>
        <v>Sim</v>
      </c>
      <c r="O280" s="3" t="s">
        <v>9782</v>
      </c>
      <c r="P280" s="3" t="s">
        <v>9782</v>
      </c>
    </row>
    <row r="281" spans="1:16" ht="17.25" customHeight="1" x14ac:dyDescent="0.35">
      <c r="A281" s="81"/>
      <c r="B281" s="3" t="s">
        <v>10763</v>
      </c>
      <c r="D281" s="49" t="s">
        <v>10766</v>
      </c>
      <c r="E281" s="49" t="s">
        <v>10766</v>
      </c>
      <c r="F281" s="3" t="s">
        <v>9643</v>
      </c>
      <c r="G281" s="8" t="s">
        <v>9721</v>
      </c>
      <c r="H281" s="3" t="s">
        <v>9782</v>
      </c>
      <c r="I281" t="s">
        <v>10781</v>
      </c>
      <c r="J281" s="17" t="s">
        <v>9782</v>
      </c>
      <c r="K281" s="3" t="s">
        <v>9782</v>
      </c>
      <c r="L281" s="3" t="s">
        <v>9782</v>
      </c>
      <c r="M281" s="3" t="s">
        <v>9782</v>
      </c>
      <c r="N281" s="8" t="str">
        <f t="shared" ref="N281:N293" si="6">IF(F281="String",IF(I281&lt;&gt;"","Sim","Não"),IF(F281="List",IF(I281&lt;&gt;"","Sim","Não"),IF(AND(I281&gt;=O281,I281&lt;=P281,I281&lt;&gt;""),"Sim","Não")))</f>
        <v>Sim</v>
      </c>
      <c r="O281" s="3" t="s">
        <v>9782</v>
      </c>
      <c r="P281" s="3" t="s">
        <v>9782</v>
      </c>
    </row>
    <row r="282" spans="1:16" ht="17.25" customHeight="1" x14ac:dyDescent="0.35">
      <c r="A282" s="81"/>
      <c r="B282" s="3" t="s">
        <v>10763</v>
      </c>
      <c r="D282" s="49" t="s">
        <v>10767</v>
      </c>
      <c r="E282" s="49" t="s">
        <v>10767</v>
      </c>
      <c r="F282" s="3" t="s">
        <v>9643</v>
      </c>
      <c r="G282" s="8" t="s">
        <v>9721</v>
      </c>
      <c r="H282" s="3" t="s">
        <v>9782</v>
      </c>
      <c r="I282" t="s">
        <v>10782</v>
      </c>
      <c r="J282" s="17" t="s">
        <v>9782</v>
      </c>
      <c r="K282" s="3" t="s">
        <v>9782</v>
      </c>
      <c r="L282" s="3" t="s">
        <v>9782</v>
      </c>
      <c r="M282" s="3" t="s">
        <v>9782</v>
      </c>
      <c r="N282" s="8" t="str">
        <f t="shared" si="6"/>
        <v>Sim</v>
      </c>
      <c r="O282" s="3" t="s">
        <v>9782</v>
      </c>
      <c r="P282" s="3" t="s">
        <v>9782</v>
      </c>
    </row>
    <row r="283" spans="1:16" ht="17.25" customHeight="1" x14ac:dyDescent="0.35">
      <c r="A283" s="81"/>
      <c r="B283" s="3" t="s">
        <v>10763</v>
      </c>
      <c r="D283" s="49" t="s">
        <v>10768</v>
      </c>
      <c r="E283" s="49" t="s">
        <v>10768</v>
      </c>
      <c r="F283" s="3" t="s">
        <v>9643</v>
      </c>
      <c r="G283" s="8" t="s">
        <v>9721</v>
      </c>
      <c r="H283" s="3" t="s">
        <v>9782</v>
      </c>
      <c r="I283" t="s">
        <v>10783</v>
      </c>
      <c r="J283" s="17" t="s">
        <v>9782</v>
      </c>
      <c r="K283" s="3" t="s">
        <v>9782</v>
      </c>
      <c r="L283" s="3" t="s">
        <v>9782</v>
      </c>
      <c r="M283" s="3" t="s">
        <v>9782</v>
      </c>
      <c r="N283" s="8" t="str">
        <f t="shared" si="6"/>
        <v>Sim</v>
      </c>
      <c r="O283" s="3" t="s">
        <v>9782</v>
      </c>
      <c r="P283" s="3" t="s">
        <v>9782</v>
      </c>
    </row>
    <row r="284" spans="1:16" ht="17.25" customHeight="1" x14ac:dyDescent="0.35">
      <c r="A284" s="81"/>
      <c r="B284" s="3" t="s">
        <v>10763</v>
      </c>
      <c r="D284" s="49" t="s">
        <v>10769</v>
      </c>
      <c r="E284" s="49" t="s">
        <v>10769</v>
      </c>
      <c r="F284" s="3" t="s">
        <v>9643</v>
      </c>
      <c r="G284" s="8" t="s">
        <v>9721</v>
      </c>
      <c r="H284" s="3" t="s">
        <v>9782</v>
      </c>
      <c r="I284"/>
      <c r="J284" s="17" t="s">
        <v>9782</v>
      </c>
      <c r="K284" s="3" t="s">
        <v>9782</v>
      </c>
      <c r="L284" s="3" t="s">
        <v>9782</v>
      </c>
      <c r="M284" s="3" t="s">
        <v>9782</v>
      </c>
      <c r="N284" s="8" t="str">
        <f t="shared" si="6"/>
        <v>Não</v>
      </c>
      <c r="O284" s="3" t="s">
        <v>9782</v>
      </c>
      <c r="P284" s="3" t="s">
        <v>9782</v>
      </c>
    </row>
    <row r="285" spans="1:16" ht="17.25" customHeight="1" x14ac:dyDescent="0.35">
      <c r="A285" s="81"/>
      <c r="B285" s="3" t="s">
        <v>10763</v>
      </c>
      <c r="D285" s="49" t="s">
        <v>10770</v>
      </c>
      <c r="E285" s="49" t="s">
        <v>10793</v>
      </c>
      <c r="F285" s="3" t="s">
        <v>9643</v>
      </c>
      <c r="G285" s="8" t="s">
        <v>9721</v>
      </c>
      <c r="H285" s="3" t="s">
        <v>9782</v>
      </c>
      <c r="I285" t="s">
        <v>10784</v>
      </c>
      <c r="J285" s="17" t="s">
        <v>9782</v>
      </c>
      <c r="K285" s="3" t="s">
        <v>9782</v>
      </c>
      <c r="L285" s="3" t="s">
        <v>9782</v>
      </c>
      <c r="M285" s="3" t="s">
        <v>9782</v>
      </c>
      <c r="N285" s="8" t="str">
        <f t="shared" si="6"/>
        <v>Sim</v>
      </c>
      <c r="O285" s="3" t="s">
        <v>9782</v>
      </c>
      <c r="P285" s="3" t="s">
        <v>9782</v>
      </c>
    </row>
    <row r="286" spans="1:16" ht="17.25" customHeight="1" x14ac:dyDescent="0.35">
      <c r="A286" s="81"/>
      <c r="B286" s="3" t="s">
        <v>10763</v>
      </c>
      <c r="D286" s="49" t="s">
        <v>10771</v>
      </c>
      <c r="E286" s="49" t="s">
        <v>10771</v>
      </c>
      <c r="F286" s="3" t="s">
        <v>9643</v>
      </c>
      <c r="G286" s="8" t="s">
        <v>9721</v>
      </c>
      <c r="H286" s="3" t="s">
        <v>9782</v>
      </c>
      <c r="I286" t="s">
        <v>10785</v>
      </c>
      <c r="J286" s="17" t="s">
        <v>9782</v>
      </c>
      <c r="K286" s="3" t="s">
        <v>9782</v>
      </c>
      <c r="L286" s="3" t="s">
        <v>9782</v>
      </c>
      <c r="M286" s="3" t="s">
        <v>9782</v>
      </c>
      <c r="N286" s="8" t="str">
        <f t="shared" si="6"/>
        <v>Sim</v>
      </c>
      <c r="O286" s="3" t="s">
        <v>9782</v>
      </c>
      <c r="P286" s="3" t="s">
        <v>9782</v>
      </c>
    </row>
    <row r="287" spans="1:16" ht="17.25" customHeight="1" x14ac:dyDescent="0.35">
      <c r="A287" s="81"/>
      <c r="B287" s="3" t="s">
        <v>10763</v>
      </c>
      <c r="D287" s="49" t="s">
        <v>10772</v>
      </c>
      <c r="E287" s="49" t="s">
        <v>10792</v>
      </c>
      <c r="F287" s="3" t="s">
        <v>9643</v>
      </c>
      <c r="G287" s="8" t="s">
        <v>9721</v>
      </c>
      <c r="H287" s="3" t="s">
        <v>9782</v>
      </c>
      <c r="I287" t="s">
        <v>10786</v>
      </c>
      <c r="J287" s="17" t="s">
        <v>9782</v>
      </c>
      <c r="K287" s="3" t="s">
        <v>9782</v>
      </c>
      <c r="L287" s="3" t="s">
        <v>9782</v>
      </c>
      <c r="M287" s="3" t="s">
        <v>9782</v>
      </c>
      <c r="N287" s="8" t="str">
        <f t="shared" si="6"/>
        <v>Sim</v>
      </c>
      <c r="O287" s="3" t="s">
        <v>9782</v>
      </c>
      <c r="P287" s="3" t="s">
        <v>9782</v>
      </c>
    </row>
    <row r="288" spans="1:16" ht="17.25" customHeight="1" x14ac:dyDescent="0.35">
      <c r="A288" s="81"/>
      <c r="B288" s="3" t="s">
        <v>10763</v>
      </c>
      <c r="D288" s="49" t="s">
        <v>10773</v>
      </c>
      <c r="E288" s="49" t="s">
        <v>10773</v>
      </c>
      <c r="F288" s="3" t="s">
        <v>9643</v>
      </c>
      <c r="G288" s="8" t="s">
        <v>9721</v>
      </c>
      <c r="H288" s="3" t="s">
        <v>9782</v>
      </c>
      <c r="I288" t="s">
        <v>10787</v>
      </c>
      <c r="J288" s="17" t="s">
        <v>9782</v>
      </c>
      <c r="K288" s="3" t="s">
        <v>9782</v>
      </c>
      <c r="L288" s="3" t="s">
        <v>9782</v>
      </c>
      <c r="M288" s="3" t="s">
        <v>9782</v>
      </c>
      <c r="N288" s="8" t="str">
        <f t="shared" si="6"/>
        <v>Sim</v>
      </c>
      <c r="O288" s="3" t="s">
        <v>9782</v>
      </c>
      <c r="P288" s="3" t="s">
        <v>9782</v>
      </c>
    </row>
    <row r="289" spans="1:16" ht="17.25" customHeight="1" x14ac:dyDescent="0.35">
      <c r="A289" s="81"/>
      <c r="B289" s="3" t="s">
        <v>10763</v>
      </c>
      <c r="D289" s="49" t="s">
        <v>10774</v>
      </c>
      <c r="E289" s="49" t="s">
        <v>10774</v>
      </c>
      <c r="F289" s="3" t="s">
        <v>9643</v>
      </c>
      <c r="G289" s="8" t="s">
        <v>9721</v>
      </c>
      <c r="H289" s="3" t="s">
        <v>9782</v>
      </c>
      <c r="I289" t="s">
        <v>10788</v>
      </c>
      <c r="J289" s="17" t="s">
        <v>9782</v>
      </c>
      <c r="K289" s="3" t="s">
        <v>9782</v>
      </c>
      <c r="L289" s="3" t="s">
        <v>9782</v>
      </c>
      <c r="M289" s="3" t="s">
        <v>9782</v>
      </c>
      <c r="N289" s="8" t="str">
        <f t="shared" si="6"/>
        <v>Sim</v>
      </c>
      <c r="O289" s="3" t="s">
        <v>9782</v>
      </c>
      <c r="P289" s="3" t="s">
        <v>9782</v>
      </c>
    </row>
    <row r="290" spans="1:16" ht="17.25" customHeight="1" x14ac:dyDescent="0.35">
      <c r="A290" s="81"/>
      <c r="B290" s="3" t="s">
        <v>10763</v>
      </c>
      <c r="D290" s="49" t="s">
        <v>10775</v>
      </c>
      <c r="E290" s="49" t="s">
        <v>10775</v>
      </c>
      <c r="F290" s="3" t="s">
        <v>9643</v>
      </c>
      <c r="G290" s="8" t="s">
        <v>9721</v>
      </c>
      <c r="H290" s="3" t="s">
        <v>9782</v>
      </c>
      <c r="I290" t="s">
        <v>10788</v>
      </c>
      <c r="J290" s="17" t="s">
        <v>9782</v>
      </c>
      <c r="K290" s="3" t="s">
        <v>9782</v>
      </c>
      <c r="L290" s="3" t="s">
        <v>9782</v>
      </c>
      <c r="M290" s="3" t="s">
        <v>9782</v>
      </c>
      <c r="N290" s="8" t="str">
        <f t="shared" si="6"/>
        <v>Sim</v>
      </c>
      <c r="O290" s="3" t="s">
        <v>9782</v>
      </c>
      <c r="P290" s="3" t="s">
        <v>9782</v>
      </c>
    </row>
    <row r="291" spans="1:16" ht="17.25" customHeight="1" x14ac:dyDescent="0.35">
      <c r="A291" s="81"/>
      <c r="B291" s="3" t="s">
        <v>10763</v>
      </c>
      <c r="D291" s="49" t="s">
        <v>10776</v>
      </c>
      <c r="E291" s="49" t="s">
        <v>10776</v>
      </c>
      <c r="F291" s="3" t="s">
        <v>9643</v>
      </c>
      <c r="G291" s="8" t="s">
        <v>9721</v>
      </c>
      <c r="H291" s="3" t="s">
        <v>9782</v>
      </c>
      <c r="I291" t="s">
        <v>10789</v>
      </c>
      <c r="J291" s="17" t="s">
        <v>9782</v>
      </c>
      <c r="K291" s="3" t="s">
        <v>9782</v>
      </c>
      <c r="L291" s="3" t="s">
        <v>9782</v>
      </c>
      <c r="M291" s="3" t="s">
        <v>9782</v>
      </c>
      <c r="N291" s="8" t="str">
        <f t="shared" si="6"/>
        <v>Sim</v>
      </c>
      <c r="O291" s="3" t="s">
        <v>9782</v>
      </c>
      <c r="P291" s="3" t="s">
        <v>9782</v>
      </c>
    </row>
    <row r="292" spans="1:16" ht="17.25" customHeight="1" x14ac:dyDescent="0.35">
      <c r="A292" s="81"/>
      <c r="B292" s="3" t="s">
        <v>10763</v>
      </c>
      <c r="D292" s="49" t="s">
        <v>10777</v>
      </c>
      <c r="E292" s="49" t="s">
        <v>10777</v>
      </c>
      <c r="F292" s="3" t="s">
        <v>9643</v>
      </c>
      <c r="G292" s="8" t="s">
        <v>9721</v>
      </c>
      <c r="H292" s="3" t="s">
        <v>9782</v>
      </c>
      <c r="I292" t="s">
        <v>10790</v>
      </c>
      <c r="J292" s="17" t="s">
        <v>9782</v>
      </c>
      <c r="K292" s="3" t="s">
        <v>9782</v>
      </c>
      <c r="L292" s="3" t="s">
        <v>9782</v>
      </c>
      <c r="M292" s="3" t="s">
        <v>9782</v>
      </c>
      <c r="N292" s="8" t="str">
        <f t="shared" si="6"/>
        <v>Sim</v>
      </c>
      <c r="O292" s="3" t="s">
        <v>9782</v>
      </c>
      <c r="P292" s="3" t="s">
        <v>9782</v>
      </c>
    </row>
    <row r="293" spans="1:16" ht="17.25" customHeight="1" x14ac:dyDescent="0.35">
      <c r="A293" s="81"/>
      <c r="B293" s="3" t="s">
        <v>10763</v>
      </c>
      <c r="D293" s="49" t="s">
        <v>10778</v>
      </c>
      <c r="E293" s="49" t="s">
        <v>10778</v>
      </c>
      <c r="F293" s="3" t="s">
        <v>9643</v>
      </c>
      <c r="G293" s="8" t="s">
        <v>9721</v>
      </c>
      <c r="H293" s="3" t="s">
        <v>9782</v>
      </c>
      <c r="I293" t="s">
        <v>10791</v>
      </c>
      <c r="J293" s="17" t="s">
        <v>9782</v>
      </c>
      <c r="K293" s="3" t="s">
        <v>9782</v>
      </c>
      <c r="L293" s="3" t="s">
        <v>9782</v>
      </c>
      <c r="M293" s="3" t="s">
        <v>9782</v>
      </c>
      <c r="N293" s="8" t="str">
        <f t="shared" si="6"/>
        <v>Sim</v>
      </c>
      <c r="O293" s="3" t="s">
        <v>9782</v>
      </c>
      <c r="P293" s="3" t="s">
        <v>9782</v>
      </c>
    </row>
  </sheetData>
  <dataConsolidate link="1"/>
  <mergeCells count="19">
    <mergeCell ref="A95:A113"/>
    <mergeCell ref="A147:A167"/>
    <mergeCell ref="A168:A177"/>
    <mergeCell ref="A279:A293"/>
    <mergeCell ref="A36:A39"/>
    <mergeCell ref="A40:A41"/>
    <mergeCell ref="A42:A64"/>
    <mergeCell ref="A65:A81"/>
    <mergeCell ref="A82:A85"/>
    <mergeCell ref="A189:A278"/>
    <mergeCell ref="A86:A94"/>
    <mergeCell ref="A114:A124"/>
    <mergeCell ref="A126:A146"/>
    <mergeCell ref="A178:A187"/>
    <mergeCell ref="A4:A7"/>
    <mergeCell ref="A2:A3"/>
    <mergeCell ref="A8:A21"/>
    <mergeCell ref="A23:A30"/>
    <mergeCell ref="A31:A3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10347</v>
      </c>
      <c r="O1" s="39" t="s">
        <v>10348</v>
      </c>
    </row>
    <row r="2" spans="1:15" s="38" customFormat="1" x14ac:dyDescent="0.35">
      <c r="A2" s="35">
        <v>1</v>
      </c>
      <c r="B2" s="35" t="s">
        <v>9722</v>
      </c>
      <c r="C2" s="35" t="s">
        <v>10509</v>
      </c>
      <c r="D2" s="35" t="s">
        <v>10510</v>
      </c>
      <c r="E2" s="35" t="s">
        <v>10511</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10512</v>
      </c>
      <c r="D3" s="35" t="s">
        <v>10510</v>
      </c>
      <c r="E3" s="35" t="s">
        <v>10513</v>
      </c>
      <c r="F3" s="36" t="s">
        <v>10519</v>
      </c>
      <c r="G3" s="36" t="s">
        <v>10521</v>
      </c>
      <c r="H3" s="36" t="s">
        <v>10514</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10515</v>
      </c>
      <c r="D4" s="35" t="s">
        <v>10510</v>
      </c>
      <c r="E4" s="35" t="s">
        <v>10511</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10516</v>
      </c>
      <c r="D5" s="35" t="s">
        <v>10510</v>
      </c>
      <c r="E5" s="35" t="s">
        <v>10513</v>
      </c>
      <c r="F5" s="36" t="s">
        <v>10519</v>
      </c>
      <c r="G5" s="36" t="s">
        <v>10521</v>
      </c>
      <c r="H5" s="36" t="s">
        <v>10514</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10517</v>
      </c>
      <c r="D6" s="35" t="s">
        <v>10568</v>
      </c>
      <c r="E6" s="35" t="s">
        <v>10511</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10518</v>
      </c>
      <c r="D7" s="35" t="s">
        <v>10568</v>
      </c>
      <c r="E7" s="35" t="s">
        <v>10566</v>
      </c>
      <c r="F7" s="36" t="s">
        <v>10519</v>
      </c>
      <c r="G7" s="36" t="s">
        <v>10521</v>
      </c>
      <c r="H7" s="36" t="s">
        <v>10521</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10520</v>
      </c>
      <c r="D8" s="35" t="s">
        <v>10568</v>
      </c>
      <c r="E8" s="35" t="s">
        <v>10569</v>
      </c>
      <c r="F8" s="36" t="s">
        <v>10519</v>
      </c>
      <c r="G8" s="36" t="s">
        <v>10521</v>
      </c>
      <c r="H8" s="36" t="s">
        <v>10527</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10522</v>
      </c>
      <c r="D9" s="35" t="s">
        <v>10568</v>
      </c>
      <c r="E9" s="35" t="s">
        <v>10570</v>
      </c>
      <c r="F9" s="36" t="s">
        <v>10519</v>
      </c>
      <c r="G9" s="36" t="s">
        <v>10521</v>
      </c>
      <c r="H9" s="36" t="s">
        <v>10514</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10523</v>
      </c>
      <c r="D10" s="35" t="s">
        <v>10571</v>
      </c>
      <c r="E10" s="35" t="s">
        <v>10511</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10524</v>
      </c>
      <c r="D11" s="35" t="s">
        <v>10571</v>
      </c>
      <c r="E11" s="35" t="s">
        <v>10572</v>
      </c>
      <c r="F11" s="36" t="s">
        <v>10519</v>
      </c>
      <c r="G11" s="36" t="s">
        <v>10521</v>
      </c>
      <c r="H11" s="36" t="s">
        <v>10527</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10525</v>
      </c>
      <c r="D12" s="35" t="s">
        <v>10571</v>
      </c>
      <c r="E12" s="35" t="s">
        <v>10567</v>
      </c>
      <c r="F12" s="36" t="s">
        <v>10519</v>
      </c>
      <c r="G12" s="36" t="s">
        <v>10521</v>
      </c>
      <c r="H12" s="36" t="s">
        <v>10514</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10526</v>
      </c>
      <c r="D13" s="35" t="s">
        <v>10571</v>
      </c>
      <c r="E13" s="35" t="s">
        <v>10528</v>
      </c>
      <c r="F13" s="36" t="s">
        <v>10519</v>
      </c>
      <c r="G13" s="36" t="s">
        <v>10521</v>
      </c>
      <c r="H13" s="36" t="s">
        <v>10565</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10573</v>
      </c>
      <c r="G1" s="32" t="s">
        <v>10574</v>
      </c>
      <c r="H1" s="32" t="s">
        <v>10575</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10529</v>
      </c>
      <c r="B2" s="25" t="s">
        <v>10509</v>
      </c>
      <c r="C2" s="25" t="s">
        <v>10512</v>
      </c>
      <c r="D2" s="25" t="s">
        <v>10530</v>
      </c>
      <c r="E2" s="25" t="s">
        <v>10531</v>
      </c>
      <c r="F2" s="25">
        <v>659321</v>
      </c>
      <c r="G2" s="25">
        <v>0.89712319853843836</v>
      </c>
      <c r="H2" s="25">
        <v>160</v>
      </c>
      <c r="I2" s="25">
        <v>506.14494972182558</v>
      </c>
      <c r="J2" s="42">
        <v>0.63490995990351817</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281.72035985276671</v>
      </c>
      <c r="AV2" s="25">
        <v>58.138247985755498</v>
      </c>
      <c r="AW2" s="25">
        <v>58.138247985755498</v>
      </c>
      <c r="AX2" s="25">
        <v>0</v>
      </c>
      <c r="AY2" s="25">
        <v>0</v>
      </c>
      <c r="AZ2" s="25">
        <v>134.59007694571139</v>
      </c>
      <c r="BA2" s="25">
        <v>77.86117468209936</v>
      </c>
      <c r="BB2" s="25">
        <v>23.63704260983835</v>
      </c>
      <c r="BC2" s="25">
        <v>33.091859653773689</v>
      </c>
      <c r="BD2" s="25">
        <v>0</v>
      </c>
      <c r="BE2" s="25">
        <v>88.992034921299791</v>
      </c>
      <c r="BF2" s="25">
        <v>30.702410139886275</v>
      </c>
      <c r="BG2" s="25">
        <v>1.4901660226239113</v>
      </c>
      <c r="BH2" s="25">
        <v>56.799458758789605</v>
      </c>
      <c r="BI2" s="25">
        <v>0</v>
      </c>
      <c r="BJ2" s="25">
        <v>321.92141945507808</v>
      </c>
      <c r="BK2" s="25">
        <v>463.5832478073894</v>
      </c>
      <c r="BL2" s="25">
        <v>1.0459910810759665</v>
      </c>
      <c r="BM2" s="25">
        <v>0.63490995990351817</v>
      </c>
    </row>
    <row r="3" spans="1:65" x14ac:dyDescent="0.35">
      <c r="A3" s="25" t="s">
        <v>10529</v>
      </c>
      <c r="B3" s="25" t="s">
        <v>10509</v>
      </c>
      <c r="C3" s="25" t="s">
        <v>10512</v>
      </c>
      <c r="D3" s="25" t="s">
        <v>10532</v>
      </c>
      <c r="E3" s="25" t="s">
        <v>10533</v>
      </c>
      <c r="F3" s="25">
        <v>659321</v>
      </c>
      <c r="G3" s="25">
        <v>0.89712319853843836</v>
      </c>
      <c r="H3" s="25">
        <v>160</v>
      </c>
      <c r="I3" s="25">
        <v>567.51618105823422</v>
      </c>
      <c r="J3" s="42">
        <v>0.40883333391246474</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293.95571340954211</v>
      </c>
      <c r="AV3" s="25">
        <v>58.138247985755498</v>
      </c>
      <c r="AW3" s="25">
        <v>58.138247985755498</v>
      </c>
      <c r="AX3" s="25">
        <v>0</v>
      </c>
      <c r="AY3" s="25">
        <v>0</v>
      </c>
      <c r="AZ3" s="25">
        <v>134.59007694571139</v>
      </c>
      <c r="BA3" s="25">
        <v>77.86117468209936</v>
      </c>
      <c r="BB3" s="25">
        <v>23.63704260983835</v>
      </c>
      <c r="BC3" s="25">
        <v>33.091859653773689</v>
      </c>
      <c r="BD3" s="25">
        <v>0</v>
      </c>
      <c r="BE3" s="25">
        <v>101.22738847807523</v>
      </c>
      <c r="BF3" s="25">
        <v>34.995516651035551</v>
      </c>
      <c r="BG3" s="25">
        <v>1.4901660226239113</v>
      </c>
      <c r="BH3" s="25">
        <v>64.741705804415773</v>
      </c>
      <c r="BI3" s="25">
        <v>0</v>
      </c>
      <c r="BJ3" s="25">
        <v>293.95571340954211</v>
      </c>
      <c r="BK3" s="25">
        <v>374.24631042544479</v>
      </c>
      <c r="BL3" s="25">
        <v>0.75520608524338728</v>
      </c>
      <c r="BM3" s="25">
        <v>0.40883333391246474</v>
      </c>
    </row>
    <row r="4" spans="1:65" x14ac:dyDescent="0.35">
      <c r="A4" s="25" t="s">
        <v>10529</v>
      </c>
      <c r="B4" s="25" t="s">
        <v>10509</v>
      </c>
      <c r="C4" s="25" t="s">
        <v>10512</v>
      </c>
      <c r="D4" s="25" t="s">
        <v>10534</v>
      </c>
      <c r="E4" s="25" t="s">
        <v>10535</v>
      </c>
      <c r="F4" s="25">
        <v>659321</v>
      </c>
      <c r="G4" s="25">
        <v>0.89712319853843836</v>
      </c>
      <c r="H4" s="25">
        <v>160</v>
      </c>
      <c r="I4" s="25">
        <v>540.8087123597137</v>
      </c>
      <c r="J4" s="42">
        <v>0.47137034025947949</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290.14989912000294</v>
      </c>
      <c r="AV4" s="25">
        <v>58.138247985755498</v>
      </c>
      <c r="AW4" s="25">
        <v>58.138247985755498</v>
      </c>
      <c r="AX4" s="25">
        <v>0</v>
      </c>
      <c r="AY4" s="25">
        <v>0</v>
      </c>
      <c r="AZ4" s="25">
        <v>134.59007694571139</v>
      </c>
      <c r="BA4" s="25">
        <v>77.86117468209936</v>
      </c>
      <c r="BB4" s="25">
        <v>23.63704260983835</v>
      </c>
      <c r="BC4" s="25">
        <v>33.091859653773689</v>
      </c>
      <c r="BD4" s="25">
        <v>0</v>
      </c>
      <c r="BE4" s="25">
        <v>97.421574188536084</v>
      </c>
      <c r="BF4" s="25">
        <v>33.660143216109532</v>
      </c>
      <c r="BG4" s="25">
        <v>1.4901660226239113</v>
      </c>
      <c r="BH4" s="25">
        <v>62.271264949802635</v>
      </c>
      <c r="BI4" s="25">
        <v>0</v>
      </c>
      <c r="BJ4" s="25">
        <v>290.14989912000294</v>
      </c>
      <c r="BK4" s="25">
        <v>397.14796483442615</v>
      </c>
      <c r="BL4" s="25">
        <v>0.82974924372892456</v>
      </c>
      <c r="BM4" s="25">
        <v>0.47137034025947949</v>
      </c>
    </row>
    <row r="5" spans="1:65" x14ac:dyDescent="0.35">
      <c r="A5" s="25" t="s">
        <v>10529</v>
      </c>
      <c r="B5" s="25" t="s">
        <v>10509</v>
      </c>
      <c r="C5" s="25" t="s">
        <v>10512</v>
      </c>
      <c r="D5" s="25" t="s">
        <v>10536</v>
      </c>
      <c r="E5" s="25" t="s">
        <v>10537</v>
      </c>
      <c r="F5" s="25">
        <v>659321</v>
      </c>
      <c r="G5" s="25">
        <v>0.89712319853843836</v>
      </c>
      <c r="H5" s="25">
        <v>160</v>
      </c>
      <c r="I5" s="25">
        <v>525.47529237597541</v>
      </c>
      <c r="J5" s="42">
        <v>0.46486086276445621</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264.16819015127618</v>
      </c>
      <c r="AV5" s="25">
        <v>55.72160741575405</v>
      </c>
      <c r="AW5" s="25">
        <v>55.72160741575405</v>
      </c>
      <c r="AX5" s="25">
        <v>0</v>
      </c>
      <c r="AY5" s="25">
        <v>0</v>
      </c>
      <c r="AZ5" s="25">
        <v>116.71398012140588</v>
      </c>
      <c r="BA5" s="25">
        <v>77.86117468209936</v>
      </c>
      <c r="BB5" s="25">
        <v>16.18866893304439</v>
      </c>
      <c r="BC5" s="25">
        <v>22.664136506262142</v>
      </c>
      <c r="BD5" s="25">
        <v>0</v>
      </c>
      <c r="BE5" s="25">
        <v>91.732602614116246</v>
      </c>
      <c r="BF5" s="25">
        <v>31.664012839120119</v>
      </c>
      <c r="BG5" s="25">
        <v>1.4901660226239113</v>
      </c>
      <c r="BH5" s="25">
        <v>58.578423752372217</v>
      </c>
      <c r="BI5" s="25">
        <v>0</v>
      </c>
      <c r="BJ5" s="25">
        <v>264.16819015127618</v>
      </c>
      <c r="BK5" s="25">
        <v>349.75516955348843</v>
      </c>
      <c r="BL5" s="25">
        <v>0.9031013240513589</v>
      </c>
      <c r="BM5" s="25">
        <v>0.46486086276445621</v>
      </c>
    </row>
    <row r="6" spans="1:65" x14ac:dyDescent="0.35">
      <c r="A6" s="25" t="s">
        <v>10529</v>
      </c>
      <c r="B6" s="25" t="s">
        <v>10509</v>
      </c>
      <c r="C6" s="25" t="s">
        <v>10512</v>
      </c>
      <c r="D6" s="25" t="s">
        <v>10538</v>
      </c>
      <c r="E6" s="25" t="s">
        <v>10539</v>
      </c>
      <c r="F6" s="25">
        <v>659321</v>
      </c>
      <c r="G6" s="25">
        <v>0.89712319853843836</v>
      </c>
      <c r="H6" s="25">
        <v>160</v>
      </c>
      <c r="I6" s="25">
        <v>587.44677497859846</v>
      </c>
      <c r="J6" s="42">
        <v>0.34483530877750623</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284.43916501869364</v>
      </c>
      <c r="AV6" s="25">
        <v>63.846453430885617</v>
      </c>
      <c r="AW6" s="25">
        <v>63.846453430885617</v>
      </c>
      <c r="AX6" s="25">
        <v>0</v>
      </c>
      <c r="AY6" s="25">
        <v>0</v>
      </c>
      <c r="AZ6" s="25">
        <v>119.98296201355525</v>
      </c>
      <c r="BA6" s="25">
        <v>77.86117468209936</v>
      </c>
      <c r="BB6" s="25">
        <v>17.550744721439951</v>
      </c>
      <c r="BC6" s="25">
        <v>24.571042610015933</v>
      </c>
      <c r="BD6" s="25">
        <v>0</v>
      </c>
      <c r="BE6" s="25">
        <v>100.60974957425273</v>
      </c>
      <c r="BF6" s="25">
        <v>34.778801246185552</v>
      </c>
      <c r="BG6" s="25">
        <v>1.4901660226239113</v>
      </c>
      <c r="BH6" s="25">
        <v>64.34078230544327</v>
      </c>
      <c r="BI6" s="25">
        <v>0</v>
      </c>
      <c r="BJ6" s="25">
        <v>284.43916501869364</v>
      </c>
      <c r="BK6" s="25">
        <v>371.16297554370112</v>
      </c>
      <c r="BL6" s="25">
        <v>0.60724852211965541</v>
      </c>
      <c r="BM6" s="25">
        <v>0.34483530877750623</v>
      </c>
    </row>
    <row r="7" spans="1:65" x14ac:dyDescent="0.35">
      <c r="A7" s="25" t="s">
        <v>10529</v>
      </c>
      <c r="B7" s="25" t="s">
        <v>10509</v>
      </c>
      <c r="C7" s="25" t="s">
        <v>10512</v>
      </c>
      <c r="D7" s="25" t="s">
        <v>10540</v>
      </c>
      <c r="E7" s="25" t="s">
        <v>10541</v>
      </c>
      <c r="F7" s="25">
        <v>659321</v>
      </c>
      <c r="G7" s="25">
        <v>0.89712319853843836</v>
      </c>
      <c r="H7" s="25">
        <v>160</v>
      </c>
      <c r="I7" s="25">
        <v>674.26003233800941</v>
      </c>
      <c r="J7" s="42">
        <v>0.43124478651121589</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372.55797807199815</v>
      </c>
      <c r="AV7" s="25">
        <v>95.915077849257656</v>
      </c>
      <c r="AW7" s="25">
        <v>95.915077849257656</v>
      </c>
      <c r="AX7" s="25">
        <v>0</v>
      </c>
      <c r="AY7" s="25">
        <v>0</v>
      </c>
      <c r="AZ7" s="25">
        <v>145.89533948663723</v>
      </c>
      <c r="BA7" s="25">
        <v>83.71898420723484</v>
      </c>
      <c r="BB7" s="25">
        <v>25.906814699750992</v>
      </c>
      <c r="BC7" s="25">
        <v>36.269540579651384</v>
      </c>
      <c r="BD7" s="25">
        <v>0</v>
      </c>
      <c r="BE7" s="25">
        <v>130.74756073610322</v>
      </c>
      <c r="BF7" s="25">
        <v>45.314134570665047</v>
      </c>
      <c r="BG7" s="25">
        <v>1.6022772097078437</v>
      </c>
      <c r="BH7" s="25">
        <v>83.831148955730328</v>
      </c>
      <c r="BI7" s="25">
        <v>0</v>
      </c>
      <c r="BJ7" s="25">
        <v>459.45115603665977</v>
      </c>
      <c r="BK7" s="25">
        <v>770.38659278215471</v>
      </c>
      <c r="BL7" s="25">
        <v>0.45107686309802708</v>
      </c>
      <c r="BM7" s="25">
        <v>0.43124478651121589</v>
      </c>
    </row>
    <row r="8" spans="1:65" x14ac:dyDescent="0.35">
      <c r="A8" s="25" t="s">
        <v>10529</v>
      </c>
      <c r="B8" s="25" t="s">
        <v>10509</v>
      </c>
      <c r="C8" s="25" t="s">
        <v>10512</v>
      </c>
      <c r="D8" s="25" t="s">
        <v>10542</v>
      </c>
      <c r="E8" s="25" t="s">
        <v>10543</v>
      </c>
      <c r="F8" s="25">
        <v>659321</v>
      </c>
      <c r="G8" s="25">
        <v>0.89712319853843836</v>
      </c>
      <c r="H8" s="25">
        <v>160</v>
      </c>
      <c r="I8" s="25">
        <v>1537.2131154039914</v>
      </c>
      <c r="J8" s="42">
        <v>-0.28459006888646204</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497.84114525190989</v>
      </c>
      <c r="AV8" s="25">
        <v>95.915077849257656</v>
      </c>
      <c r="AW8" s="25">
        <v>95.915077849257656</v>
      </c>
      <c r="AX8" s="25">
        <v>0</v>
      </c>
      <c r="AY8" s="25">
        <v>0</v>
      </c>
      <c r="AZ8" s="25">
        <v>145.89533948663723</v>
      </c>
      <c r="BA8" s="25">
        <v>83.71898420723484</v>
      </c>
      <c r="BB8" s="25">
        <v>25.906814699750992</v>
      </c>
      <c r="BC8" s="25">
        <v>36.269540579651384</v>
      </c>
      <c r="BD8" s="25">
        <v>0</v>
      </c>
      <c r="BE8" s="25">
        <v>256.030727916015</v>
      </c>
      <c r="BF8" s="25">
        <v>89.273140598704259</v>
      </c>
      <c r="BG8" s="25">
        <v>1.6022772097078437</v>
      </c>
      <c r="BH8" s="25">
        <v>165.15531010760287</v>
      </c>
      <c r="BI8" s="25">
        <v>0</v>
      </c>
      <c r="BJ8" s="25">
        <v>594.15752899799668</v>
      </c>
      <c r="BK8" s="25">
        <v>930.74320901971873</v>
      </c>
      <c r="BL8" s="25">
        <v>-0.28533147891950106</v>
      </c>
      <c r="BM8" s="25">
        <v>-0.28459006888646204</v>
      </c>
    </row>
    <row r="9" spans="1:65" x14ac:dyDescent="0.35">
      <c r="A9" s="25" t="s">
        <v>10529</v>
      </c>
      <c r="B9" s="25" t="s">
        <v>10509</v>
      </c>
      <c r="C9" s="25" t="s">
        <v>10544</v>
      </c>
      <c r="D9" s="25" t="s">
        <v>9782</v>
      </c>
      <c r="E9" s="25" t="s">
        <v>10545</v>
      </c>
      <c r="F9" s="25">
        <v>659321</v>
      </c>
      <c r="G9" s="25">
        <v>0.89712319853843836</v>
      </c>
      <c r="H9" s="25">
        <v>160</v>
      </c>
      <c r="I9" s="66">
        <v>506.14494972182558</v>
      </c>
      <c r="J9" s="67">
        <v>0.63490995990351817</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281.72035985276671</v>
      </c>
      <c r="AV9" s="25">
        <v>58.138247985755498</v>
      </c>
      <c r="AW9" s="25">
        <v>58.138247985755498</v>
      </c>
      <c r="AX9" s="25">
        <v>0</v>
      </c>
      <c r="AY9" s="25">
        <v>0</v>
      </c>
      <c r="AZ9" s="25">
        <v>134.59007694571139</v>
      </c>
      <c r="BA9" s="25">
        <v>77.86117468209936</v>
      </c>
      <c r="BB9" s="25">
        <v>23.63704260983835</v>
      </c>
      <c r="BC9" s="25">
        <v>33.091859653773689</v>
      </c>
      <c r="BD9" s="25">
        <v>0</v>
      </c>
      <c r="BE9" s="25">
        <v>88.992034921299791</v>
      </c>
      <c r="BF9" s="25">
        <v>30.702410139886275</v>
      </c>
      <c r="BG9" s="25">
        <v>1.4901660226239113</v>
      </c>
      <c r="BH9" s="25">
        <v>56.799458758789605</v>
      </c>
      <c r="BI9" s="25">
        <v>0</v>
      </c>
      <c r="BJ9" s="25">
        <v>321.92141945507808</v>
      </c>
      <c r="BK9" s="25">
        <v>463.5832478073894</v>
      </c>
      <c r="BL9" s="25">
        <v>1.0459910810759665</v>
      </c>
      <c r="BM9" s="25">
        <v>0.63490995990351817</v>
      </c>
    </row>
    <row r="10" spans="1:65" x14ac:dyDescent="0.35">
      <c r="A10" s="25" t="s">
        <v>10529</v>
      </c>
      <c r="B10" s="25" t="s">
        <v>10546</v>
      </c>
      <c r="C10" s="25" t="s">
        <v>9782</v>
      </c>
      <c r="D10" s="25" t="s">
        <v>9782</v>
      </c>
      <c r="E10" s="25" t="s">
        <v>10194</v>
      </c>
      <c r="F10" s="25">
        <f>F9</f>
        <v>659321</v>
      </c>
      <c r="G10" s="25">
        <f>G9</f>
        <v>0.89712319853843836</v>
      </c>
      <c r="H10" s="25">
        <f>(H9*N9)/(N9)</f>
        <v>160</v>
      </c>
      <c r="I10" s="25">
        <f>(I9*N9)/(N9)</f>
        <v>506.14494972182558</v>
      </c>
      <c r="J10" s="42">
        <f>(J9*N9)/(N9)</f>
        <v>0.63490995990351817</v>
      </c>
      <c r="K10" s="25">
        <f t="shared" ref="K10:W10" si="0">K9</f>
        <v>35</v>
      </c>
      <c r="L10" s="25">
        <f t="shared" si="0"/>
        <v>390.50456992442491</v>
      </c>
      <c r="M10" s="25">
        <f t="shared" si="0"/>
        <v>45.367348140794775</v>
      </c>
      <c r="N10" s="25">
        <f t="shared" si="0"/>
        <v>234.07097893311607</v>
      </c>
      <c r="O10" s="25">
        <f t="shared" si="0"/>
        <v>39.047603670132972</v>
      </c>
      <c r="P10" s="25">
        <f t="shared" si="0"/>
        <v>90.630234921836859</v>
      </c>
      <c r="Q10" s="25">
        <f t="shared" si="0"/>
        <v>104.39314034114622</v>
      </c>
      <c r="R10" s="25">
        <f t="shared" si="0"/>
        <v>23.249099982531749</v>
      </c>
      <c r="S10" s="25">
        <f t="shared" si="0"/>
        <v>39.116596091173477</v>
      </c>
      <c r="T10" s="25">
        <f t="shared" si="0"/>
        <v>42.02744426744097</v>
      </c>
      <c r="U10" s="25">
        <f t="shared" si="0"/>
        <v>0</v>
      </c>
      <c r="V10" s="25">
        <f t="shared" si="0"/>
        <v>28424.549769330308</v>
      </c>
      <c r="W10" s="25">
        <f t="shared" si="0"/>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281.72035985276671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88.992034921299791</v>
      </c>
      <c r="BF10" s="25">
        <f>(BF9*N9)/(N9)</f>
        <v>30.702410139886275</v>
      </c>
      <c r="BG10" s="25">
        <f>(BG9*N9)/(N9)</f>
        <v>1.4901660226239113</v>
      </c>
      <c r="BH10" s="25">
        <f>(BH9*N9)/(N9)</f>
        <v>56.799458758789605</v>
      </c>
      <c r="BI10" s="25">
        <f>(BI9*N9)/(N9)</f>
        <v>0</v>
      </c>
      <c r="BJ10" s="25">
        <f>(BJ9*N9)/(N9)</f>
        <v>321.92141945507808</v>
      </c>
      <c r="BK10" s="25">
        <f>(BK9*N9)/(N9)</f>
        <v>463.5832478073894</v>
      </c>
      <c r="BL10" s="25">
        <f>(BL9*N9)/(N9)</f>
        <v>1.0459910810759665</v>
      </c>
      <c r="BM10" s="25">
        <f>(BM9*N9)/(N9)</f>
        <v>0.63490995990351817</v>
      </c>
    </row>
    <row r="11" spans="1:65" x14ac:dyDescent="0.35">
      <c r="A11" s="25" t="s">
        <v>10547</v>
      </c>
      <c r="B11" s="25" t="s">
        <v>10509</v>
      </c>
      <c r="C11" s="25" t="s">
        <v>10512</v>
      </c>
      <c r="D11" s="25" t="s">
        <v>10530</v>
      </c>
      <c r="E11" s="25" t="s">
        <v>10548</v>
      </c>
      <c r="F11" s="25">
        <v>659321</v>
      </c>
      <c r="G11" s="25">
        <v>0.89712319853843836</v>
      </c>
      <c r="H11" s="25">
        <v>160</v>
      </c>
      <c r="I11" s="25">
        <v>486.78748467182561</v>
      </c>
      <c r="J11" s="42">
        <v>0.69992336596933957</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281.72035985276671</v>
      </c>
      <c r="AV11" s="25">
        <v>58.138247985755498</v>
      </c>
      <c r="AW11" s="25">
        <v>58.138247985755498</v>
      </c>
      <c r="AX11" s="25">
        <v>0</v>
      </c>
      <c r="AY11" s="25">
        <v>0</v>
      </c>
      <c r="AZ11" s="25">
        <v>134.59007694571139</v>
      </c>
      <c r="BA11" s="25">
        <v>77.86117468209936</v>
      </c>
      <c r="BB11" s="25">
        <v>23.63704260983835</v>
      </c>
      <c r="BC11" s="25">
        <v>33.091859653773689</v>
      </c>
      <c r="BD11" s="25">
        <v>0</v>
      </c>
      <c r="BE11" s="25">
        <v>88.992034921299819</v>
      </c>
      <c r="BF11" s="25">
        <v>30.702410139886283</v>
      </c>
      <c r="BG11" s="25">
        <v>1.4901660226239113</v>
      </c>
      <c r="BH11" s="25">
        <v>56.799458758789619</v>
      </c>
      <c r="BI11" s="25">
        <v>0</v>
      </c>
      <c r="BJ11" s="25">
        <v>321.92141945507808</v>
      </c>
      <c r="BK11" s="25">
        <v>482.94071285738937</v>
      </c>
      <c r="BL11" s="25">
        <v>1.1089981704037359</v>
      </c>
      <c r="BM11" s="25">
        <v>0.69992336596933957</v>
      </c>
    </row>
    <row r="12" spans="1:65" x14ac:dyDescent="0.35">
      <c r="A12" s="25" t="s">
        <v>10547</v>
      </c>
      <c r="B12" s="25" t="s">
        <v>10509</v>
      </c>
      <c r="C12" s="25" t="s">
        <v>10512</v>
      </c>
      <c r="D12" s="25" t="s">
        <v>10532</v>
      </c>
      <c r="E12" s="25" t="s">
        <v>10549</v>
      </c>
      <c r="F12" s="25">
        <v>659321</v>
      </c>
      <c r="G12" s="25">
        <v>0.89712319853843836</v>
      </c>
      <c r="H12" s="25">
        <v>160</v>
      </c>
      <c r="I12" s="25">
        <v>482.03623532955328</v>
      </c>
      <c r="J12" s="42">
        <v>0.64819326171071756</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288.90887497057145</v>
      </c>
      <c r="AV12" s="25">
        <v>58.138247985755498</v>
      </c>
      <c r="AW12" s="25">
        <v>58.138247985755498</v>
      </c>
      <c r="AX12" s="25">
        <v>0</v>
      </c>
      <c r="AY12" s="25">
        <v>0</v>
      </c>
      <c r="AZ12" s="25">
        <v>134.59007694571139</v>
      </c>
      <c r="BA12" s="25">
        <v>77.86117468209936</v>
      </c>
      <c r="BB12" s="25">
        <v>23.63704260983835</v>
      </c>
      <c r="BC12" s="25">
        <v>33.091859653773689</v>
      </c>
      <c r="BD12" s="25">
        <v>0</v>
      </c>
      <c r="BE12" s="25">
        <v>96.18055003910456</v>
      </c>
      <c r="BF12" s="25">
        <v>33.22469614613356</v>
      </c>
      <c r="BG12" s="25">
        <v>1.4901660226239113</v>
      </c>
      <c r="BH12" s="25">
        <v>61.465687870347089</v>
      </c>
      <c r="BI12" s="25">
        <v>0</v>
      </c>
      <c r="BJ12" s="25">
        <v>288.90887497057145</v>
      </c>
      <c r="BK12" s="25">
        <v>454.67941771515507</v>
      </c>
      <c r="BL12" s="25">
        <v>1.0170097854088103</v>
      </c>
      <c r="BM12" s="25">
        <v>0.64819326171071756</v>
      </c>
    </row>
    <row r="13" spans="1:65" x14ac:dyDescent="0.35">
      <c r="A13" s="25" t="s">
        <v>10547</v>
      </c>
      <c r="B13" s="25" t="s">
        <v>10509</v>
      </c>
      <c r="C13" s="25" t="s">
        <v>10512</v>
      </c>
      <c r="D13" s="25" t="s">
        <v>10534</v>
      </c>
      <c r="E13" s="25" t="s">
        <v>10550</v>
      </c>
      <c r="F13" s="25">
        <v>659321</v>
      </c>
      <c r="G13" s="25">
        <v>0.89712319853843836</v>
      </c>
      <c r="H13" s="25">
        <v>160</v>
      </c>
      <c r="I13" s="25">
        <v>490.74517672907268</v>
      </c>
      <c r="J13" s="42">
        <v>0.62147268450751203</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290.14989912000294</v>
      </c>
      <c r="AV13" s="25">
        <v>58.138247985755498</v>
      </c>
      <c r="AW13" s="25">
        <v>58.138247985755498</v>
      </c>
      <c r="AX13" s="25">
        <v>0</v>
      </c>
      <c r="AY13" s="25">
        <v>0</v>
      </c>
      <c r="AZ13" s="25">
        <v>134.59007694571139</v>
      </c>
      <c r="BA13" s="25">
        <v>77.86117468209936</v>
      </c>
      <c r="BB13" s="25">
        <v>23.63704260983835</v>
      </c>
      <c r="BC13" s="25">
        <v>33.091859653773689</v>
      </c>
      <c r="BD13" s="25">
        <v>0</v>
      </c>
      <c r="BE13" s="25">
        <v>97.421574188536084</v>
      </c>
      <c r="BF13" s="25">
        <v>33.660143216109532</v>
      </c>
      <c r="BG13" s="25">
        <v>1.4901660226239113</v>
      </c>
      <c r="BH13" s="25">
        <v>62.271264949802635</v>
      </c>
      <c r="BI13" s="25">
        <v>0</v>
      </c>
      <c r="BJ13" s="25">
        <v>290.14989912000294</v>
      </c>
      <c r="BK13" s="25">
        <v>447.21150046506716</v>
      </c>
      <c r="BL13" s="25">
        <v>0.99270227778561138</v>
      </c>
      <c r="BM13" s="25">
        <v>0.62147268450751203</v>
      </c>
    </row>
    <row r="14" spans="1:65" x14ac:dyDescent="0.35">
      <c r="A14" s="25" t="s">
        <v>10547</v>
      </c>
      <c r="B14" s="25" t="s">
        <v>10509</v>
      </c>
      <c r="C14" s="25" t="s">
        <v>10512</v>
      </c>
      <c r="D14" s="25" t="s">
        <v>10536</v>
      </c>
      <c r="E14" s="25" t="s">
        <v>10551</v>
      </c>
      <c r="F14" s="25">
        <v>659321</v>
      </c>
      <c r="G14" s="25">
        <v>0.89712319853843836</v>
      </c>
      <c r="H14" s="25">
        <v>160</v>
      </c>
      <c r="I14" s="25">
        <v>506.11782732597544</v>
      </c>
      <c r="J14" s="42">
        <v>0.52088732819028782</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264.16819015127618</v>
      </c>
      <c r="AV14" s="25">
        <v>55.72160741575405</v>
      </c>
      <c r="AW14" s="25">
        <v>55.72160741575405</v>
      </c>
      <c r="AX14" s="25">
        <v>0</v>
      </c>
      <c r="AY14" s="25">
        <v>0</v>
      </c>
      <c r="AZ14" s="25">
        <v>116.71398012140588</v>
      </c>
      <c r="BA14" s="25">
        <v>77.86117468209936</v>
      </c>
      <c r="BB14" s="25">
        <v>16.18866893304439</v>
      </c>
      <c r="BC14" s="25">
        <v>22.664136506262142</v>
      </c>
      <c r="BD14" s="25">
        <v>0</v>
      </c>
      <c r="BE14" s="25">
        <v>91.732602614116246</v>
      </c>
      <c r="BF14" s="25">
        <v>31.664012839120119</v>
      </c>
      <c r="BG14" s="25">
        <v>1.4901660226239113</v>
      </c>
      <c r="BH14" s="25">
        <v>58.578423752372217</v>
      </c>
      <c r="BI14" s="25">
        <v>0</v>
      </c>
      <c r="BJ14" s="25">
        <v>264.16819015127618</v>
      </c>
      <c r="BK14" s="25">
        <v>369.1126346034884</v>
      </c>
      <c r="BL14" s="25">
        <v>0.9746678075873827</v>
      </c>
      <c r="BM14" s="25">
        <v>0.52088732819028782</v>
      </c>
    </row>
    <row r="15" spans="1:65" x14ac:dyDescent="0.35">
      <c r="A15" s="25" t="s">
        <v>10547</v>
      </c>
      <c r="B15" s="25" t="s">
        <v>10509</v>
      </c>
      <c r="C15" s="25" t="s">
        <v>10512</v>
      </c>
      <c r="D15" s="25" t="s">
        <v>10538</v>
      </c>
      <c r="E15" s="25" t="s">
        <v>10552</v>
      </c>
      <c r="F15" s="25">
        <v>659321</v>
      </c>
      <c r="G15" s="25">
        <v>0.89712319853843836</v>
      </c>
      <c r="H15" s="25">
        <v>160</v>
      </c>
      <c r="I15" s="25">
        <v>550.10832182109846</v>
      </c>
      <c r="J15" s="42">
        <v>0.43611564064943736</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284.43916501869364</v>
      </c>
      <c r="AV15" s="25">
        <v>63.846453430885617</v>
      </c>
      <c r="AW15" s="25">
        <v>63.846453430885617</v>
      </c>
      <c r="AX15" s="25">
        <v>0</v>
      </c>
      <c r="AY15" s="25">
        <v>0</v>
      </c>
      <c r="AZ15" s="25">
        <v>119.98296201355525</v>
      </c>
      <c r="BA15" s="25">
        <v>77.86117468209936</v>
      </c>
      <c r="BB15" s="25">
        <v>17.550744721439951</v>
      </c>
      <c r="BC15" s="25">
        <v>24.571042610015933</v>
      </c>
      <c r="BD15" s="25">
        <v>0</v>
      </c>
      <c r="BE15" s="25">
        <v>100.60974957425273</v>
      </c>
      <c r="BF15" s="25">
        <v>34.778801246185552</v>
      </c>
      <c r="BG15" s="25">
        <v>1.4901660226239113</v>
      </c>
      <c r="BH15" s="25">
        <v>64.34078230544327</v>
      </c>
      <c r="BI15" s="25">
        <v>0</v>
      </c>
      <c r="BJ15" s="25">
        <v>284.43916501869364</v>
      </c>
      <c r="BK15" s="25">
        <v>408.50142870120112</v>
      </c>
      <c r="BL15" s="25">
        <v>0.7191774996749779</v>
      </c>
      <c r="BM15" s="25">
        <v>0.43611564064943736</v>
      </c>
    </row>
    <row r="16" spans="1:65" x14ac:dyDescent="0.35">
      <c r="A16" s="25" t="s">
        <v>10547</v>
      </c>
      <c r="B16" s="25" t="s">
        <v>10509</v>
      </c>
      <c r="C16" s="25" t="s">
        <v>10512</v>
      </c>
      <c r="D16" s="25" t="s">
        <v>10540</v>
      </c>
      <c r="E16" s="25" t="s">
        <v>10553</v>
      </c>
      <c r="F16" s="25">
        <v>659321</v>
      </c>
      <c r="G16" s="25">
        <v>0.89712319853843836</v>
      </c>
      <c r="H16" s="25">
        <v>160</v>
      </c>
      <c r="I16" s="25">
        <v>610.32004733947349</v>
      </c>
      <c r="J16" s="42">
        <v>0.5811886898414268</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372.55797807199809</v>
      </c>
      <c r="AV16" s="25">
        <v>95.915077849257656</v>
      </c>
      <c r="AW16" s="25">
        <v>95.915077849257656</v>
      </c>
      <c r="AX16" s="25">
        <v>0</v>
      </c>
      <c r="AY16" s="25">
        <v>0</v>
      </c>
      <c r="AZ16" s="25">
        <v>145.89533948663723</v>
      </c>
      <c r="BA16" s="25">
        <v>83.71898420723484</v>
      </c>
      <c r="BB16" s="25">
        <v>25.906814699750992</v>
      </c>
      <c r="BC16" s="25">
        <v>36.269540579651384</v>
      </c>
      <c r="BD16" s="25">
        <v>0</v>
      </c>
      <c r="BE16" s="25">
        <v>130.7475607361032</v>
      </c>
      <c r="BF16" s="25">
        <v>45.31413457066504</v>
      </c>
      <c r="BG16" s="25">
        <v>1.6022772097078437</v>
      </c>
      <c r="BH16" s="25">
        <v>83.831148955730313</v>
      </c>
      <c r="BI16" s="25">
        <v>0</v>
      </c>
      <c r="BJ16" s="25">
        <v>459.45115603665971</v>
      </c>
      <c r="BK16" s="25">
        <v>834.32657778069051</v>
      </c>
      <c r="BL16" s="25">
        <v>0.55026775761603153</v>
      </c>
      <c r="BM16" s="25">
        <v>0.5811886898414268</v>
      </c>
    </row>
    <row r="17" spans="1:65" x14ac:dyDescent="0.35">
      <c r="A17" s="25" t="s">
        <v>10547</v>
      </c>
      <c r="B17" s="25" t="s">
        <v>10509</v>
      </c>
      <c r="C17" s="25" t="s">
        <v>10512</v>
      </c>
      <c r="D17" s="25" t="s">
        <v>10542</v>
      </c>
      <c r="E17" s="25" t="s">
        <v>10554</v>
      </c>
      <c r="F17" s="25">
        <v>659321</v>
      </c>
      <c r="G17" s="25">
        <v>0.89712319853843836</v>
      </c>
      <c r="H17" s="25">
        <v>160</v>
      </c>
      <c r="I17" s="25">
        <v>1473.2731304054555</v>
      </c>
      <c r="J17" s="42">
        <v>-0.25354131131452806</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497.84114525190984</v>
      </c>
      <c r="AV17" s="25">
        <v>95.915077849257656</v>
      </c>
      <c r="AW17" s="25">
        <v>95.915077849257656</v>
      </c>
      <c r="AX17" s="25">
        <v>0</v>
      </c>
      <c r="AY17" s="25">
        <v>0</v>
      </c>
      <c r="AZ17" s="25">
        <v>145.89533948663723</v>
      </c>
      <c r="BA17" s="25">
        <v>83.71898420723484</v>
      </c>
      <c r="BB17" s="25">
        <v>25.906814699750992</v>
      </c>
      <c r="BC17" s="25">
        <v>36.269540579651384</v>
      </c>
      <c r="BD17" s="25">
        <v>0</v>
      </c>
      <c r="BE17" s="25">
        <v>256.03072791601494</v>
      </c>
      <c r="BF17" s="25">
        <v>89.273140598704245</v>
      </c>
      <c r="BG17" s="25">
        <v>1.6022772097078437</v>
      </c>
      <c r="BH17" s="25">
        <v>165.15531010760284</v>
      </c>
      <c r="BI17" s="25">
        <v>0</v>
      </c>
      <c r="BJ17" s="25">
        <v>594.15752899799668</v>
      </c>
      <c r="BK17" s="25">
        <v>994.68319401825465</v>
      </c>
      <c r="BL17" s="25">
        <v>-0.24362837353800049</v>
      </c>
      <c r="BM17" s="25">
        <v>-0.25354131131452806</v>
      </c>
    </row>
    <row r="18" spans="1:65" x14ac:dyDescent="0.35">
      <c r="A18" s="25" t="s">
        <v>10547</v>
      </c>
      <c r="B18" s="25" t="s">
        <v>10509</v>
      </c>
      <c r="C18" s="25" t="s">
        <v>10544</v>
      </c>
      <c r="D18" s="25" t="s">
        <v>9782</v>
      </c>
      <c r="E18" s="25" t="s">
        <v>10555</v>
      </c>
      <c r="F18" s="25">
        <v>659321</v>
      </c>
      <c r="G18" s="25">
        <v>0.89712319853843836</v>
      </c>
      <c r="H18" s="25">
        <v>160</v>
      </c>
      <c r="I18" s="40">
        <v>482.03623532955328</v>
      </c>
      <c r="J18" s="67">
        <v>0.64819326171071756</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288.90887497057145</v>
      </c>
      <c r="AV18" s="25">
        <v>58.138247985755498</v>
      </c>
      <c r="AW18" s="25">
        <v>58.138247985755498</v>
      </c>
      <c r="AX18" s="25">
        <v>0</v>
      </c>
      <c r="AY18" s="25">
        <v>0</v>
      </c>
      <c r="AZ18" s="25">
        <v>134.59007694571139</v>
      </c>
      <c r="BA18" s="25">
        <v>77.86117468209936</v>
      </c>
      <c r="BB18" s="25">
        <v>23.63704260983835</v>
      </c>
      <c r="BC18" s="25">
        <v>33.091859653773689</v>
      </c>
      <c r="BD18" s="25">
        <v>0</v>
      </c>
      <c r="BE18" s="25">
        <v>96.18055003910456</v>
      </c>
      <c r="BF18" s="25">
        <v>33.22469614613356</v>
      </c>
      <c r="BG18" s="25">
        <v>1.4901660226239113</v>
      </c>
      <c r="BH18" s="25">
        <v>61.465687870347089</v>
      </c>
      <c r="BI18" s="25">
        <v>0</v>
      </c>
      <c r="BJ18" s="25">
        <v>288.90887497057145</v>
      </c>
      <c r="BK18" s="25">
        <v>454.67941771515507</v>
      </c>
      <c r="BL18" s="25">
        <v>1.0170097854088103</v>
      </c>
      <c r="BM18" s="25">
        <v>0.64819326171071756</v>
      </c>
    </row>
    <row r="19" spans="1:65" x14ac:dyDescent="0.35">
      <c r="A19" s="25" t="s">
        <v>10547</v>
      </c>
      <c r="B19" s="25" t="s">
        <v>10546</v>
      </c>
      <c r="C19" s="25" t="s">
        <v>9782</v>
      </c>
      <c r="D19" s="25" t="s">
        <v>9782</v>
      </c>
      <c r="E19" s="25" t="s">
        <v>10195</v>
      </c>
      <c r="F19" s="25">
        <f>F18</f>
        <v>659321</v>
      </c>
      <c r="G19" s="25">
        <f>G18</f>
        <v>0.89712319853843836</v>
      </c>
      <c r="H19" s="25">
        <f>(H18*N18)/(N18)</f>
        <v>160</v>
      </c>
      <c r="I19" s="25">
        <f>(I18*N18)/(N18)</f>
        <v>482.03623532955328</v>
      </c>
      <c r="J19" s="42">
        <f>(J18*N18)/(N18)</f>
        <v>0.64819326171071745</v>
      </c>
      <c r="K19" s="25">
        <f t="shared" ref="K19:W19" si="1">K18</f>
        <v>35</v>
      </c>
      <c r="L19" s="25">
        <f t="shared" si="1"/>
        <v>390.50456992442491</v>
      </c>
      <c r="M19" s="25">
        <f t="shared" si="1"/>
        <v>45.367348140794775</v>
      </c>
      <c r="N19" s="25">
        <f t="shared" si="1"/>
        <v>234.07097893311607</v>
      </c>
      <c r="O19" s="25">
        <f t="shared" si="1"/>
        <v>39.047603670132972</v>
      </c>
      <c r="P19" s="25">
        <f t="shared" si="1"/>
        <v>90.630234921836859</v>
      </c>
      <c r="Q19" s="25">
        <f t="shared" si="1"/>
        <v>104.39314034114622</v>
      </c>
      <c r="R19" s="25">
        <f t="shared" si="1"/>
        <v>23.249099982531749</v>
      </c>
      <c r="S19" s="25">
        <f t="shared" si="1"/>
        <v>39.116596091173477</v>
      </c>
      <c r="T19" s="25">
        <f t="shared" si="1"/>
        <v>42.02744426744097</v>
      </c>
      <c r="U19" s="25">
        <f t="shared" si="1"/>
        <v>0</v>
      </c>
      <c r="V19" s="25">
        <f t="shared" si="1"/>
        <v>0</v>
      </c>
      <c r="W19" s="25">
        <f t="shared" si="1"/>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288.90887497057145</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96.18055003910456</v>
      </c>
      <c r="BF19" s="25">
        <f>(BF18*N18)/(N18)</f>
        <v>33.22469614613356</v>
      </c>
      <c r="BG19" s="25">
        <f>(BG18*N18)/(N18)</f>
        <v>1.4901660226239113</v>
      </c>
      <c r="BH19" s="25">
        <f>(BH18*N18)/(N18)</f>
        <v>61.465687870347089</v>
      </c>
      <c r="BI19" s="25">
        <f>(BI18*N18)/(N18)</f>
        <v>0</v>
      </c>
      <c r="BJ19" s="25">
        <f>(BJ18*N18)/(N18)</f>
        <v>288.90887497057145</v>
      </c>
      <c r="BK19" s="25">
        <f>(BK18*N18)/(N18)</f>
        <v>454.67941771515507</v>
      </c>
      <c r="BL19" s="25">
        <f>(BL18*N18)/(N18)</f>
        <v>1.0170097854088103</v>
      </c>
      <c r="BM19" s="25">
        <f>(BM18*N18)/(N18)</f>
        <v>0.64819326171071745</v>
      </c>
    </row>
    <row r="20" spans="1:65" x14ac:dyDescent="0.35">
      <c r="A20" s="25" t="s">
        <v>10556</v>
      </c>
      <c r="B20" s="25" t="s">
        <v>10509</v>
      </c>
      <c r="C20" s="25" t="s">
        <v>10512</v>
      </c>
      <c r="D20" s="25" t="s">
        <v>10530</v>
      </c>
      <c r="E20" s="25" t="s">
        <v>10557</v>
      </c>
      <c r="F20" s="25">
        <v>659321</v>
      </c>
      <c r="G20" s="25">
        <v>0.89712319853843836</v>
      </c>
      <c r="H20" s="25">
        <v>160</v>
      </c>
      <c r="I20" s="25">
        <v>506.14494972182558</v>
      </c>
      <c r="J20" s="42">
        <v>0.73991483266724989</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334.8680458983124</v>
      </c>
      <c r="AV20" s="25">
        <v>122.99684421250004</v>
      </c>
      <c r="AW20" s="25">
        <v>122.99684421250004</v>
      </c>
      <c r="AX20" s="25">
        <v>0</v>
      </c>
      <c r="AY20" s="25">
        <v>0</v>
      </c>
      <c r="AZ20" s="25">
        <v>123.79722078095335</v>
      </c>
      <c r="BA20" s="25">
        <v>77.86117468209936</v>
      </c>
      <c r="BB20" s="25">
        <v>19.140019207855833</v>
      </c>
      <c r="BC20" s="25">
        <v>26.796026890998164</v>
      </c>
      <c r="BD20" s="25">
        <v>0</v>
      </c>
      <c r="BE20" s="25">
        <v>88.073980904859042</v>
      </c>
      <c r="BF20" s="25">
        <v>30.380285923591277</v>
      </c>
      <c r="BG20" s="25">
        <v>1.4901660226239113</v>
      </c>
      <c r="BH20" s="25">
        <v>56.203528958643858</v>
      </c>
      <c r="BI20" s="25">
        <v>0</v>
      </c>
      <c r="BJ20" s="25">
        <v>375.06910550062378</v>
      </c>
      <c r="BK20" s="25">
        <v>516.7309338529351</v>
      </c>
      <c r="BL20" s="25">
        <v>1.2189827922109919</v>
      </c>
      <c r="BM20" s="25">
        <v>0.73991483266724989</v>
      </c>
    </row>
    <row r="21" spans="1:65" x14ac:dyDescent="0.35">
      <c r="A21" s="25" t="s">
        <v>10556</v>
      </c>
      <c r="B21" s="25" t="s">
        <v>10509</v>
      </c>
      <c r="C21" s="25" t="s">
        <v>10512</v>
      </c>
      <c r="D21" s="25" t="s">
        <v>10532</v>
      </c>
      <c r="E21" s="25" t="s">
        <v>10558</v>
      </c>
      <c r="F21" s="25">
        <v>659321</v>
      </c>
      <c r="G21" s="25">
        <v>0.89712319853843836</v>
      </c>
      <c r="H21" s="25">
        <v>160</v>
      </c>
      <c r="I21" s="25">
        <v>567.51618105823422</v>
      </c>
      <c r="J21" s="42">
        <v>0.50248297390412555</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347.10339945508792</v>
      </c>
      <c r="AV21" s="25">
        <v>122.99684421250004</v>
      </c>
      <c r="AW21" s="25">
        <v>122.99684421250004</v>
      </c>
      <c r="AX21" s="25">
        <v>0</v>
      </c>
      <c r="AY21" s="25">
        <v>0</v>
      </c>
      <c r="AZ21" s="25">
        <v>123.79722078095335</v>
      </c>
      <c r="BA21" s="25">
        <v>77.86117468209936</v>
      </c>
      <c r="BB21" s="25">
        <v>19.140019207855833</v>
      </c>
      <c r="BC21" s="25">
        <v>26.796026890998164</v>
      </c>
      <c r="BD21" s="25">
        <v>0</v>
      </c>
      <c r="BE21" s="25">
        <v>100.30933446163451</v>
      </c>
      <c r="BF21" s="25">
        <v>34.673392434740563</v>
      </c>
      <c r="BG21" s="25">
        <v>1.4901660226239113</v>
      </c>
      <c r="BH21" s="25">
        <v>64.145776004270033</v>
      </c>
      <c r="BI21" s="25">
        <v>0</v>
      </c>
      <c r="BJ21" s="25">
        <v>347.10339945508792</v>
      </c>
      <c r="BK21" s="25">
        <v>427.3939964709906</v>
      </c>
      <c r="BL21" s="25">
        <v>0.92819779637841326</v>
      </c>
      <c r="BM21" s="25">
        <v>0.50248297390412555</v>
      </c>
    </row>
    <row r="22" spans="1:65" x14ac:dyDescent="0.35">
      <c r="A22" s="25" t="s">
        <v>10556</v>
      </c>
      <c r="B22" s="25" t="s">
        <v>10509</v>
      </c>
      <c r="C22" s="25" t="s">
        <v>10512</v>
      </c>
      <c r="D22" s="25" t="s">
        <v>10534</v>
      </c>
      <c r="E22" s="25" t="s">
        <v>10559</v>
      </c>
      <c r="F22" s="25">
        <v>659321</v>
      </c>
      <c r="G22" s="25">
        <v>0.89712319853843836</v>
      </c>
      <c r="H22" s="25">
        <v>160</v>
      </c>
      <c r="I22" s="25">
        <v>540.8087123597137</v>
      </c>
      <c r="J22" s="42">
        <v>0.56964480372669346</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343.2975851655487</v>
      </c>
      <c r="AV22" s="25">
        <v>122.99684421250004</v>
      </c>
      <c r="AW22" s="25">
        <v>122.99684421250004</v>
      </c>
      <c r="AX22" s="25">
        <v>0</v>
      </c>
      <c r="AY22" s="25">
        <v>0</v>
      </c>
      <c r="AZ22" s="25">
        <v>123.79722078095335</v>
      </c>
      <c r="BA22" s="25">
        <v>77.86117468209936</v>
      </c>
      <c r="BB22" s="25">
        <v>19.140019207855833</v>
      </c>
      <c r="BC22" s="25">
        <v>26.796026890998164</v>
      </c>
      <c r="BD22" s="25">
        <v>0</v>
      </c>
      <c r="BE22" s="25">
        <v>96.503520172095307</v>
      </c>
      <c r="BF22" s="25">
        <v>33.33801899981453</v>
      </c>
      <c r="BG22" s="25">
        <v>1.4901660226239113</v>
      </c>
      <c r="BH22" s="25">
        <v>61.675335149656874</v>
      </c>
      <c r="BI22" s="25">
        <v>0</v>
      </c>
      <c r="BJ22" s="25">
        <v>343.2975851655487</v>
      </c>
      <c r="BK22" s="25">
        <v>450.2956508799719</v>
      </c>
      <c r="BL22" s="25">
        <v>1.0027409548639501</v>
      </c>
      <c r="BM22" s="25">
        <v>0.56964480372669346</v>
      </c>
    </row>
    <row r="23" spans="1:65" x14ac:dyDescent="0.35">
      <c r="A23" s="25" t="s">
        <v>10556</v>
      </c>
      <c r="B23" s="25" t="s">
        <v>10509</v>
      </c>
      <c r="C23" s="25" t="s">
        <v>10512</v>
      </c>
      <c r="D23" s="25" t="s">
        <v>10536</v>
      </c>
      <c r="E23" s="25" t="s">
        <v>10560</v>
      </c>
      <c r="F23" s="25">
        <v>659321</v>
      </c>
      <c r="G23" s="25">
        <v>0.89712319853843836</v>
      </c>
      <c r="H23" s="25">
        <v>160</v>
      </c>
      <c r="I23" s="25">
        <v>525.47529237597541</v>
      </c>
      <c r="J23" s="42">
        <v>0.56401448851437042</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316.27097063235044</v>
      </c>
      <c r="AV23" s="25">
        <v>119.70846175000003</v>
      </c>
      <c r="AW23" s="25">
        <v>119.70846175000003</v>
      </c>
      <c r="AX23" s="25">
        <v>0</v>
      </c>
      <c r="AY23" s="25">
        <v>0</v>
      </c>
      <c r="AZ23" s="25">
        <v>105.73395414927501</v>
      </c>
      <c r="BA23" s="25">
        <v>77.86117468209936</v>
      </c>
      <c r="BB23" s="25">
        <v>11.61365811132319</v>
      </c>
      <c r="BC23" s="25">
        <v>16.259121355852464</v>
      </c>
      <c r="BD23" s="25">
        <v>0</v>
      </c>
      <c r="BE23" s="25">
        <v>90.828554733075407</v>
      </c>
      <c r="BF23" s="25">
        <v>31.346803056298768</v>
      </c>
      <c r="BG23" s="25">
        <v>1.4901660226239113</v>
      </c>
      <c r="BH23" s="25">
        <v>57.991585654152722</v>
      </c>
      <c r="BI23" s="25">
        <v>0</v>
      </c>
      <c r="BJ23" s="25">
        <v>316.27097063235044</v>
      </c>
      <c r="BK23" s="25">
        <v>401.85795003456269</v>
      </c>
      <c r="BL23" s="25">
        <v>1.0957305124212411</v>
      </c>
      <c r="BM23" s="25">
        <v>0.56401448851437042</v>
      </c>
    </row>
    <row r="24" spans="1:65" x14ac:dyDescent="0.35">
      <c r="A24" s="25" t="s">
        <v>10556</v>
      </c>
      <c r="B24" s="25" t="s">
        <v>10509</v>
      </c>
      <c r="C24" s="25" t="s">
        <v>10512</v>
      </c>
      <c r="D24" s="25" t="s">
        <v>10538</v>
      </c>
      <c r="E24" s="25" t="s">
        <v>10561</v>
      </c>
      <c r="F24" s="25">
        <v>659321</v>
      </c>
      <c r="G24" s="25">
        <v>0.89712319853843836</v>
      </c>
      <c r="H24" s="25">
        <v>160</v>
      </c>
      <c r="I24" s="25">
        <v>587.44677497859846</v>
      </c>
      <c r="J24" s="42">
        <v>0.43924615403840594</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339.90051159021272</v>
      </c>
      <c r="AV24" s="25">
        <v>130.4976278</v>
      </c>
      <c r="AW24" s="25">
        <v>130.4976278</v>
      </c>
      <c r="AX24" s="25">
        <v>0</v>
      </c>
      <c r="AY24" s="25">
        <v>0</v>
      </c>
      <c r="AZ24" s="25">
        <v>109.7433927862635</v>
      </c>
      <c r="BA24" s="25">
        <v>77.86117468209936</v>
      </c>
      <c r="BB24" s="25">
        <v>13.284257543401726</v>
      </c>
      <c r="BC24" s="25">
        <v>18.597960560762413</v>
      </c>
      <c r="BD24" s="25">
        <v>0</v>
      </c>
      <c r="BE24" s="25">
        <v>99.659491003949185</v>
      </c>
      <c r="BF24" s="25">
        <v>34.445377186429923</v>
      </c>
      <c r="BG24" s="25">
        <v>1.4901660226239113</v>
      </c>
      <c r="BH24" s="25">
        <v>63.723947794895352</v>
      </c>
      <c r="BI24" s="25">
        <v>0</v>
      </c>
      <c r="BJ24" s="25">
        <v>339.90051159021272</v>
      </c>
      <c r="BK24" s="25">
        <v>426.6243221152202</v>
      </c>
      <c r="BL24" s="25">
        <v>0.77350425289152858</v>
      </c>
      <c r="BM24" s="25">
        <v>0.43924615403840594</v>
      </c>
    </row>
    <row r="25" spans="1:65" x14ac:dyDescent="0.35">
      <c r="A25" s="25" t="s">
        <v>10556</v>
      </c>
      <c r="B25" s="25" t="s">
        <v>10509</v>
      </c>
      <c r="C25" s="25" t="s">
        <v>10512</v>
      </c>
      <c r="D25" s="25" t="s">
        <v>10540</v>
      </c>
      <c r="E25" s="25" t="s">
        <v>10562</v>
      </c>
      <c r="F25" s="25">
        <v>659321</v>
      </c>
      <c r="G25" s="25">
        <v>0.89712319853843836</v>
      </c>
      <c r="H25" s="25">
        <v>160</v>
      </c>
      <c r="I25" s="25">
        <v>674.9186219716114</v>
      </c>
      <c r="J25" s="42">
        <v>0.51882859099157974</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432.90153262337355</v>
      </c>
      <c r="AV25" s="25">
        <v>163.76932449999998</v>
      </c>
      <c r="AW25" s="25">
        <v>163.76932449999998</v>
      </c>
      <c r="AX25" s="25">
        <v>0</v>
      </c>
      <c r="AY25" s="25">
        <v>0</v>
      </c>
      <c r="AZ25" s="25">
        <v>139.49892556839507</v>
      </c>
      <c r="BA25" s="25">
        <v>83.71898420723484</v>
      </c>
      <c r="BB25" s="25">
        <v>23.241642233816759</v>
      </c>
      <c r="BC25" s="25">
        <v>32.538299127343457</v>
      </c>
      <c r="BD25" s="25">
        <v>0</v>
      </c>
      <c r="BE25" s="25">
        <v>129.63328255497851</v>
      </c>
      <c r="BF25" s="25">
        <v>44.923159770270416</v>
      </c>
      <c r="BG25" s="25">
        <v>1.6022772097078437</v>
      </c>
      <c r="BH25" s="25">
        <v>83.107845575000255</v>
      </c>
      <c r="BI25" s="25">
        <v>0</v>
      </c>
      <c r="BJ25" s="25">
        <v>519.50569964312126</v>
      </c>
      <c r="BK25" s="25">
        <v>829.65444009666567</v>
      </c>
      <c r="BL25" s="25">
        <v>0.54332652288767658</v>
      </c>
      <c r="BM25" s="25">
        <v>0.51882859099157974</v>
      </c>
    </row>
    <row r="26" spans="1:65" x14ac:dyDescent="0.35">
      <c r="A26" s="25" t="s">
        <v>10556</v>
      </c>
      <c r="B26" s="25" t="s">
        <v>10509</v>
      </c>
      <c r="C26" s="25" t="s">
        <v>10512</v>
      </c>
      <c r="D26" s="25" t="s">
        <v>10542</v>
      </c>
      <c r="E26" s="25" t="s">
        <v>10563</v>
      </c>
      <c r="F26" s="25">
        <v>659321</v>
      </c>
      <c r="G26" s="25">
        <v>0.89712319853843836</v>
      </c>
      <c r="H26" s="25">
        <v>160</v>
      </c>
      <c r="I26" s="25">
        <v>1537.8717050375933</v>
      </c>
      <c r="J26" s="42">
        <v>-0.24584601640999243</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558.1846998032853</v>
      </c>
      <c r="AV26" s="25">
        <v>163.76932449999998</v>
      </c>
      <c r="AW26" s="25">
        <v>163.76932449999998</v>
      </c>
      <c r="AX26" s="25">
        <v>0</v>
      </c>
      <c r="AY26" s="25">
        <v>0</v>
      </c>
      <c r="AZ26" s="25">
        <v>139.49892556839507</v>
      </c>
      <c r="BA26" s="25">
        <v>83.71898420723484</v>
      </c>
      <c r="BB26" s="25">
        <v>23.241642233816759</v>
      </c>
      <c r="BC26" s="25">
        <v>32.538299127343457</v>
      </c>
      <c r="BD26" s="25">
        <v>0</v>
      </c>
      <c r="BE26" s="25">
        <v>254.91644973489025</v>
      </c>
      <c r="BF26" s="25">
        <v>88.882165798309615</v>
      </c>
      <c r="BG26" s="25">
        <v>1.6022772097078437</v>
      </c>
      <c r="BH26" s="25">
        <v>164.43200672687277</v>
      </c>
      <c r="BI26" s="25">
        <v>0</v>
      </c>
      <c r="BJ26" s="25">
        <v>654.21207260445817</v>
      </c>
      <c r="BK26" s="25">
        <v>990.01105633422981</v>
      </c>
      <c r="BL26" s="25">
        <v>-0.24661269891158144</v>
      </c>
      <c r="BM26" s="25">
        <v>-0.24584601640999243</v>
      </c>
    </row>
    <row r="27" spans="1:65" x14ac:dyDescent="0.35">
      <c r="A27" s="25" t="s">
        <v>10556</v>
      </c>
      <c r="B27" s="25" t="s">
        <v>10509</v>
      </c>
      <c r="C27" s="25" t="s">
        <v>10544</v>
      </c>
      <c r="D27" s="25" t="s">
        <v>9782</v>
      </c>
      <c r="E27" s="25" t="s">
        <v>10564</v>
      </c>
      <c r="F27" s="25">
        <v>659321</v>
      </c>
      <c r="G27" s="25">
        <v>0.89712319853843836</v>
      </c>
      <c r="H27" s="25">
        <v>160</v>
      </c>
      <c r="I27" s="66">
        <v>506.14494972182558</v>
      </c>
      <c r="J27" s="67">
        <v>0.73991483266724989</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334.8680458983124</v>
      </c>
      <c r="AV27" s="25">
        <v>122.99684421250004</v>
      </c>
      <c r="AW27" s="25">
        <v>122.99684421250004</v>
      </c>
      <c r="AX27" s="25">
        <v>0</v>
      </c>
      <c r="AY27" s="25">
        <v>0</v>
      </c>
      <c r="AZ27" s="25">
        <v>123.79722078095335</v>
      </c>
      <c r="BA27" s="25">
        <v>77.86117468209936</v>
      </c>
      <c r="BB27" s="25">
        <v>19.140019207855833</v>
      </c>
      <c r="BC27" s="25">
        <v>26.796026890998164</v>
      </c>
      <c r="BD27" s="25">
        <v>0</v>
      </c>
      <c r="BE27" s="25">
        <v>88.073980904859042</v>
      </c>
      <c r="BF27" s="25">
        <v>30.380285923591277</v>
      </c>
      <c r="BG27" s="25">
        <v>1.4901660226239113</v>
      </c>
      <c r="BH27" s="25">
        <v>56.203528958643858</v>
      </c>
      <c r="BI27" s="25">
        <v>0</v>
      </c>
      <c r="BJ27" s="25">
        <v>375.06910550062378</v>
      </c>
      <c r="BK27" s="25">
        <v>516.7309338529351</v>
      </c>
      <c r="BL27" s="25">
        <v>1.2189827922109919</v>
      </c>
      <c r="BM27" s="25">
        <v>0.73991483266724989</v>
      </c>
    </row>
    <row r="28" spans="1:65" x14ac:dyDescent="0.35">
      <c r="A28" s="25" t="s">
        <v>10556</v>
      </c>
      <c r="B28" s="25" t="s">
        <v>10546</v>
      </c>
      <c r="C28" s="25" t="s">
        <v>9782</v>
      </c>
      <c r="D28" s="25" t="s">
        <v>9782</v>
      </c>
      <c r="E28" s="25" t="s">
        <v>10196</v>
      </c>
      <c r="F28" s="25">
        <f>F27</f>
        <v>659321</v>
      </c>
      <c r="G28" s="25">
        <f>G27</f>
        <v>0.89712319853843836</v>
      </c>
      <c r="H28" s="25">
        <f>(H27*N27)/(N27)</f>
        <v>160</v>
      </c>
      <c r="I28" s="25">
        <f>(I27*N27)/(N27)</f>
        <v>506.14494972182558</v>
      </c>
      <c r="J28" s="42">
        <f>(J27*N27)/(N27)</f>
        <v>0.73991483266725</v>
      </c>
      <c r="K28" s="25">
        <f t="shared" ref="K28:W28" si="2">K27</f>
        <v>35</v>
      </c>
      <c r="L28" s="25">
        <f t="shared" si="2"/>
        <v>318.92099828485453</v>
      </c>
      <c r="M28" s="25">
        <f t="shared" si="2"/>
        <v>54.014805128558955</v>
      </c>
      <c r="N28" s="25">
        <f t="shared" si="2"/>
        <v>234.07097893311607</v>
      </c>
      <c r="O28" s="25">
        <f t="shared" si="2"/>
        <v>39.047603670132972</v>
      </c>
      <c r="P28" s="25">
        <f t="shared" si="2"/>
        <v>90.630234921836859</v>
      </c>
      <c r="Q28" s="25">
        <f t="shared" si="2"/>
        <v>104.39314034114622</v>
      </c>
      <c r="R28" s="25">
        <f t="shared" si="2"/>
        <v>23.249099982531749</v>
      </c>
      <c r="S28" s="25">
        <f t="shared" si="2"/>
        <v>39.116596091173477</v>
      </c>
      <c r="T28" s="25">
        <f t="shared" si="2"/>
        <v>42.02744426744097</v>
      </c>
      <c r="U28" s="25">
        <f t="shared" si="2"/>
        <v>0</v>
      </c>
      <c r="V28" s="25">
        <f t="shared" si="2"/>
        <v>28424.549769330308</v>
      </c>
      <c r="W28" s="25">
        <f t="shared" si="2"/>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334.8680458983124</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88.073980904859042</v>
      </c>
      <c r="BF28" s="25">
        <f>(BF27*N27)/(N27)</f>
        <v>30.380285923591277</v>
      </c>
      <c r="BG28" s="25">
        <f>(BG27*N27)/(N27)</f>
        <v>1.4901660226239113</v>
      </c>
      <c r="BH28" s="25">
        <f>(BH27*N27)/(N27)</f>
        <v>56.203528958643858</v>
      </c>
      <c r="BI28" s="25">
        <f>(BI27*N27)/(N27)</f>
        <v>0</v>
      </c>
      <c r="BJ28" s="25">
        <f>(BJ27*N27)/(N27)</f>
        <v>375.06910550062372</v>
      </c>
      <c r="BK28" s="25">
        <f>(BK27*N27)/(N27)</f>
        <v>516.7309338529351</v>
      </c>
      <c r="BL28" s="25">
        <f>(BL27*N27)/(N27)</f>
        <v>1.2189827922109919</v>
      </c>
      <c r="BM28" s="25">
        <f>(BM27*N27)/(N27)</f>
        <v>0.73991483266725</v>
      </c>
    </row>
    <row r="29" spans="1:65" x14ac:dyDescent="0.35">
      <c r="A29" s="25" t="s">
        <v>10529</v>
      </c>
      <c r="B29" s="25" t="s">
        <v>10515</v>
      </c>
      <c r="C29" s="25" t="s">
        <v>10516</v>
      </c>
      <c r="D29" s="25" t="s">
        <v>10530</v>
      </c>
      <c r="E29" s="25" t="s">
        <v>10576</v>
      </c>
      <c r="F29" s="25">
        <v>659321</v>
      </c>
      <c r="G29" s="25">
        <v>0.89712319853843836</v>
      </c>
      <c r="H29" s="25">
        <v>160</v>
      </c>
      <c r="I29" s="25">
        <v>506.14494972182558</v>
      </c>
      <c r="J29" s="42">
        <v>0.63490995990351817</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281.72035985276671</v>
      </c>
      <c r="AV29" s="25">
        <v>58.138247985755498</v>
      </c>
      <c r="AW29" s="25">
        <v>58.138247985755498</v>
      </c>
      <c r="AX29" s="25">
        <v>0</v>
      </c>
      <c r="AY29" s="25">
        <v>0</v>
      </c>
      <c r="AZ29" s="25">
        <v>134.59007694571139</v>
      </c>
      <c r="BA29" s="25">
        <v>77.86117468209936</v>
      </c>
      <c r="BB29" s="25">
        <v>23.63704260983835</v>
      </c>
      <c r="BC29" s="25">
        <v>33.091859653773689</v>
      </c>
      <c r="BD29" s="25">
        <v>0</v>
      </c>
      <c r="BE29" s="25">
        <v>88.992034921299791</v>
      </c>
      <c r="BF29" s="25">
        <v>30.702410139886275</v>
      </c>
      <c r="BG29" s="25">
        <v>1.4901660226239113</v>
      </c>
      <c r="BH29" s="25">
        <v>56.799458758789605</v>
      </c>
      <c r="BI29" s="25">
        <v>0</v>
      </c>
      <c r="BJ29" s="25">
        <v>321.92141945507808</v>
      </c>
      <c r="BK29" s="25">
        <v>463.5832478073894</v>
      </c>
      <c r="BL29" s="25">
        <v>1.0459910810759665</v>
      </c>
      <c r="BM29" s="25">
        <v>0.63490995990351817</v>
      </c>
    </row>
    <row r="30" spans="1:65" x14ac:dyDescent="0.35">
      <c r="A30" s="25" t="s">
        <v>10529</v>
      </c>
      <c r="B30" s="25" t="s">
        <v>10515</v>
      </c>
      <c r="C30" s="25" t="s">
        <v>10516</v>
      </c>
      <c r="D30" s="25" t="s">
        <v>10532</v>
      </c>
      <c r="E30" s="25" t="s">
        <v>10577</v>
      </c>
      <c r="F30" s="25">
        <v>659321</v>
      </c>
      <c r="G30" s="25">
        <v>0.89712319853843836</v>
      </c>
      <c r="H30" s="25">
        <v>160</v>
      </c>
      <c r="I30" s="25">
        <v>567.51618105823422</v>
      </c>
      <c r="J30" s="42">
        <v>0.40883333391246474</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293.95571340954211</v>
      </c>
      <c r="AV30" s="25">
        <v>58.138247985755498</v>
      </c>
      <c r="AW30" s="25">
        <v>58.138247985755498</v>
      </c>
      <c r="AX30" s="25">
        <v>0</v>
      </c>
      <c r="AY30" s="25">
        <v>0</v>
      </c>
      <c r="AZ30" s="25">
        <v>134.59007694571139</v>
      </c>
      <c r="BA30" s="25">
        <v>77.86117468209936</v>
      </c>
      <c r="BB30" s="25">
        <v>23.63704260983835</v>
      </c>
      <c r="BC30" s="25">
        <v>33.091859653773689</v>
      </c>
      <c r="BD30" s="25">
        <v>0</v>
      </c>
      <c r="BE30" s="25">
        <v>101.22738847807523</v>
      </c>
      <c r="BF30" s="25">
        <v>34.995516651035551</v>
      </c>
      <c r="BG30" s="25">
        <v>1.4901660226239113</v>
      </c>
      <c r="BH30" s="25">
        <v>64.741705804415773</v>
      </c>
      <c r="BI30" s="25">
        <v>0</v>
      </c>
      <c r="BJ30" s="25">
        <v>293.95571340954211</v>
      </c>
      <c r="BK30" s="25">
        <v>374.24631042544479</v>
      </c>
      <c r="BL30" s="25">
        <v>0.75520608524338728</v>
      </c>
      <c r="BM30" s="25">
        <v>0.40883333391246474</v>
      </c>
    </row>
    <row r="31" spans="1:65" x14ac:dyDescent="0.35">
      <c r="A31" s="25" t="s">
        <v>10529</v>
      </c>
      <c r="B31" s="25" t="s">
        <v>10515</v>
      </c>
      <c r="C31" s="25" t="s">
        <v>10516</v>
      </c>
      <c r="D31" s="25" t="s">
        <v>10534</v>
      </c>
      <c r="E31" s="25" t="s">
        <v>10578</v>
      </c>
      <c r="F31" s="25">
        <v>659321</v>
      </c>
      <c r="G31" s="25">
        <v>0.89712319853843836</v>
      </c>
      <c r="H31" s="25">
        <v>160</v>
      </c>
      <c r="I31" s="25">
        <v>540.8087123597137</v>
      </c>
      <c r="J31" s="42">
        <v>0.47137034025947949</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290.14989912000294</v>
      </c>
      <c r="AV31" s="25">
        <v>58.138247985755498</v>
      </c>
      <c r="AW31" s="25">
        <v>58.138247985755498</v>
      </c>
      <c r="AX31" s="25">
        <v>0</v>
      </c>
      <c r="AY31" s="25">
        <v>0</v>
      </c>
      <c r="AZ31" s="25">
        <v>134.59007694571139</v>
      </c>
      <c r="BA31" s="25">
        <v>77.86117468209936</v>
      </c>
      <c r="BB31" s="25">
        <v>23.63704260983835</v>
      </c>
      <c r="BC31" s="25">
        <v>33.091859653773689</v>
      </c>
      <c r="BD31" s="25">
        <v>0</v>
      </c>
      <c r="BE31" s="25">
        <v>97.421574188536084</v>
      </c>
      <c r="BF31" s="25">
        <v>33.660143216109532</v>
      </c>
      <c r="BG31" s="25">
        <v>1.4901660226239113</v>
      </c>
      <c r="BH31" s="25">
        <v>62.271264949802635</v>
      </c>
      <c r="BI31" s="25">
        <v>0</v>
      </c>
      <c r="BJ31" s="25">
        <v>290.14989912000294</v>
      </c>
      <c r="BK31" s="25">
        <v>397.14796483442615</v>
      </c>
      <c r="BL31" s="25">
        <v>0.82974924372892456</v>
      </c>
      <c r="BM31" s="25">
        <v>0.47137034025947949</v>
      </c>
    </row>
    <row r="32" spans="1:65" x14ac:dyDescent="0.35">
      <c r="A32" s="25" t="s">
        <v>10529</v>
      </c>
      <c r="B32" s="25" t="s">
        <v>10515</v>
      </c>
      <c r="C32" s="25" t="s">
        <v>10516</v>
      </c>
      <c r="D32" s="25" t="s">
        <v>10536</v>
      </c>
      <c r="E32" s="25" t="s">
        <v>10579</v>
      </c>
      <c r="F32" s="25">
        <v>659321</v>
      </c>
      <c r="G32" s="25">
        <v>0.89712319853843836</v>
      </c>
      <c r="H32" s="25">
        <v>160</v>
      </c>
      <c r="I32" s="25">
        <v>525.47529237597541</v>
      </c>
      <c r="J32" s="42">
        <v>0.46486086276445621</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264.16819015127618</v>
      </c>
      <c r="AV32" s="25">
        <v>55.72160741575405</v>
      </c>
      <c r="AW32" s="25">
        <v>55.72160741575405</v>
      </c>
      <c r="AX32" s="25">
        <v>0</v>
      </c>
      <c r="AY32" s="25">
        <v>0</v>
      </c>
      <c r="AZ32" s="25">
        <v>116.71398012140588</v>
      </c>
      <c r="BA32" s="25">
        <v>77.86117468209936</v>
      </c>
      <c r="BB32" s="25">
        <v>16.18866893304439</v>
      </c>
      <c r="BC32" s="25">
        <v>22.664136506262142</v>
      </c>
      <c r="BD32" s="25">
        <v>0</v>
      </c>
      <c r="BE32" s="25">
        <v>91.732602614116246</v>
      </c>
      <c r="BF32" s="25">
        <v>31.664012839120119</v>
      </c>
      <c r="BG32" s="25">
        <v>1.4901660226239113</v>
      </c>
      <c r="BH32" s="25">
        <v>58.578423752372217</v>
      </c>
      <c r="BI32" s="25">
        <v>0</v>
      </c>
      <c r="BJ32" s="25">
        <v>264.16819015127618</v>
      </c>
      <c r="BK32" s="25">
        <v>349.75516955348843</v>
      </c>
      <c r="BL32" s="25">
        <v>0.9031013240513589</v>
      </c>
      <c r="BM32" s="25">
        <v>0.46486086276445621</v>
      </c>
    </row>
    <row r="33" spans="1:65" x14ac:dyDescent="0.35">
      <c r="A33" s="25" t="s">
        <v>10529</v>
      </c>
      <c r="B33" s="25" t="s">
        <v>10515</v>
      </c>
      <c r="C33" s="25" t="s">
        <v>10516</v>
      </c>
      <c r="D33" s="25" t="s">
        <v>10538</v>
      </c>
      <c r="E33" s="25" t="s">
        <v>10580</v>
      </c>
      <c r="F33" s="25">
        <v>659321</v>
      </c>
      <c r="G33" s="25">
        <v>0.89712319853843836</v>
      </c>
      <c r="H33" s="25">
        <v>160</v>
      </c>
      <c r="I33" s="25">
        <v>587.44677497859846</v>
      </c>
      <c r="J33" s="42">
        <v>0.34483530877750623</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284.43916501869364</v>
      </c>
      <c r="AV33" s="25">
        <v>63.846453430885617</v>
      </c>
      <c r="AW33" s="25">
        <v>63.846453430885617</v>
      </c>
      <c r="AX33" s="25">
        <v>0</v>
      </c>
      <c r="AY33" s="25">
        <v>0</v>
      </c>
      <c r="AZ33" s="25">
        <v>119.98296201355525</v>
      </c>
      <c r="BA33" s="25">
        <v>77.86117468209936</v>
      </c>
      <c r="BB33" s="25">
        <v>17.550744721439951</v>
      </c>
      <c r="BC33" s="25">
        <v>24.571042610015933</v>
      </c>
      <c r="BD33" s="25">
        <v>0</v>
      </c>
      <c r="BE33" s="25">
        <v>100.60974957425273</v>
      </c>
      <c r="BF33" s="25">
        <v>34.778801246185552</v>
      </c>
      <c r="BG33" s="25">
        <v>1.4901660226239113</v>
      </c>
      <c r="BH33" s="25">
        <v>64.34078230544327</v>
      </c>
      <c r="BI33" s="25">
        <v>0</v>
      </c>
      <c r="BJ33" s="25">
        <v>284.43916501869364</v>
      </c>
      <c r="BK33" s="25">
        <v>371.16297554370112</v>
      </c>
      <c r="BL33" s="25">
        <v>0.60724852211965541</v>
      </c>
      <c r="BM33" s="25">
        <v>0.34483530877750623</v>
      </c>
    </row>
    <row r="34" spans="1:65" x14ac:dyDescent="0.35">
      <c r="A34" s="25" t="s">
        <v>10529</v>
      </c>
      <c r="B34" s="25" t="s">
        <v>10515</v>
      </c>
      <c r="C34" s="25" t="s">
        <v>10516</v>
      </c>
      <c r="D34" s="25" t="s">
        <v>10540</v>
      </c>
      <c r="E34" s="25" t="s">
        <v>10581</v>
      </c>
      <c r="F34" s="25">
        <v>659321</v>
      </c>
      <c r="G34" s="25">
        <v>0.89712319853843836</v>
      </c>
      <c r="H34" s="25">
        <v>160</v>
      </c>
      <c r="I34" s="25">
        <v>674.26003233800941</v>
      </c>
      <c r="J34" s="42">
        <v>0.43124478651121589</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372.55797807199815</v>
      </c>
      <c r="AV34" s="25">
        <v>95.915077849257656</v>
      </c>
      <c r="AW34" s="25">
        <v>95.915077849257656</v>
      </c>
      <c r="AX34" s="25">
        <v>0</v>
      </c>
      <c r="AY34" s="25">
        <v>0</v>
      </c>
      <c r="AZ34" s="25">
        <v>145.89533948663723</v>
      </c>
      <c r="BA34" s="25">
        <v>83.71898420723484</v>
      </c>
      <c r="BB34" s="25">
        <v>25.906814699750992</v>
      </c>
      <c r="BC34" s="25">
        <v>36.269540579651384</v>
      </c>
      <c r="BD34" s="25">
        <v>0</v>
      </c>
      <c r="BE34" s="25">
        <v>130.74756073610322</v>
      </c>
      <c r="BF34" s="25">
        <v>45.314134570665047</v>
      </c>
      <c r="BG34" s="25">
        <v>1.6022772097078437</v>
      </c>
      <c r="BH34" s="25">
        <v>83.831148955730328</v>
      </c>
      <c r="BI34" s="25">
        <v>0</v>
      </c>
      <c r="BJ34" s="25">
        <v>459.45115603665977</v>
      </c>
      <c r="BK34" s="25">
        <v>770.38659278215471</v>
      </c>
      <c r="BL34" s="25">
        <v>0.45107686309802708</v>
      </c>
      <c r="BM34" s="25">
        <v>0.43124478651121589</v>
      </c>
    </row>
    <row r="35" spans="1:65" x14ac:dyDescent="0.35">
      <c r="A35" s="25" t="s">
        <v>10529</v>
      </c>
      <c r="B35" s="25" t="s">
        <v>10515</v>
      </c>
      <c r="C35" s="25" t="s">
        <v>10516</v>
      </c>
      <c r="D35" s="25" t="s">
        <v>10542</v>
      </c>
      <c r="E35" s="25" t="s">
        <v>10582</v>
      </c>
      <c r="F35" s="25">
        <v>659321</v>
      </c>
      <c r="G35" s="25">
        <v>0.89712319853843836</v>
      </c>
      <c r="H35" s="25">
        <v>160</v>
      </c>
      <c r="I35" s="25">
        <v>1537.2131154039914</v>
      </c>
      <c r="J35" s="42">
        <v>-0.28459006888646204</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497.84114525190989</v>
      </c>
      <c r="AV35" s="25">
        <v>95.915077849257656</v>
      </c>
      <c r="AW35" s="25">
        <v>95.915077849257656</v>
      </c>
      <c r="AX35" s="25">
        <v>0</v>
      </c>
      <c r="AY35" s="25">
        <v>0</v>
      </c>
      <c r="AZ35" s="25">
        <v>145.89533948663723</v>
      </c>
      <c r="BA35" s="25">
        <v>83.71898420723484</v>
      </c>
      <c r="BB35" s="25">
        <v>25.906814699750992</v>
      </c>
      <c r="BC35" s="25">
        <v>36.269540579651384</v>
      </c>
      <c r="BD35" s="25">
        <v>0</v>
      </c>
      <c r="BE35" s="25">
        <v>256.030727916015</v>
      </c>
      <c r="BF35" s="25">
        <v>89.273140598704259</v>
      </c>
      <c r="BG35" s="25">
        <v>1.6022772097078437</v>
      </c>
      <c r="BH35" s="25">
        <v>165.15531010760287</v>
      </c>
      <c r="BI35" s="25">
        <v>0</v>
      </c>
      <c r="BJ35" s="25">
        <v>594.15752899799668</v>
      </c>
      <c r="BK35" s="25">
        <v>930.74320901971873</v>
      </c>
      <c r="BL35" s="25">
        <v>-0.28533147891950106</v>
      </c>
      <c r="BM35" s="25">
        <v>-0.28459006888646204</v>
      </c>
    </row>
    <row r="36" spans="1:65" x14ac:dyDescent="0.35">
      <c r="A36" s="25" t="s">
        <v>10529</v>
      </c>
      <c r="B36" s="25" t="s">
        <v>10515</v>
      </c>
      <c r="C36" s="25" t="s">
        <v>10583</v>
      </c>
      <c r="D36" s="25" t="s">
        <v>9782</v>
      </c>
      <c r="E36" s="25" t="s">
        <v>10584</v>
      </c>
      <c r="F36" s="25">
        <v>659321</v>
      </c>
      <c r="G36" s="25">
        <v>0.89712319853843836</v>
      </c>
      <c r="H36" s="25">
        <v>160</v>
      </c>
      <c r="I36" s="66">
        <v>506.14494972182558</v>
      </c>
      <c r="J36" s="67">
        <v>0.63490995990351817</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281.72035985276671</v>
      </c>
      <c r="AV36" s="25">
        <v>58.138247985755498</v>
      </c>
      <c r="AW36" s="25">
        <v>58.138247985755498</v>
      </c>
      <c r="AX36" s="25">
        <v>0</v>
      </c>
      <c r="AY36" s="25">
        <v>0</v>
      </c>
      <c r="AZ36" s="25">
        <v>134.59007694571139</v>
      </c>
      <c r="BA36" s="25">
        <v>77.86117468209936</v>
      </c>
      <c r="BB36" s="25">
        <v>23.63704260983835</v>
      </c>
      <c r="BC36" s="25">
        <v>33.091859653773689</v>
      </c>
      <c r="BD36" s="25">
        <v>0</v>
      </c>
      <c r="BE36" s="25">
        <v>88.992034921299791</v>
      </c>
      <c r="BF36" s="25">
        <v>30.702410139886275</v>
      </c>
      <c r="BG36" s="25">
        <v>1.4901660226239113</v>
      </c>
      <c r="BH36" s="25">
        <v>56.799458758789605</v>
      </c>
      <c r="BI36" s="25">
        <v>0</v>
      </c>
      <c r="BJ36" s="25">
        <v>321.92141945507808</v>
      </c>
      <c r="BK36" s="25">
        <v>463.5832478073894</v>
      </c>
      <c r="BL36" s="25">
        <v>1.0459910810759665</v>
      </c>
      <c r="BM36" s="25">
        <v>0.63490995990351817</v>
      </c>
    </row>
    <row r="37" spans="1:65" x14ac:dyDescent="0.35">
      <c r="A37" s="25" t="s">
        <v>10529</v>
      </c>
      <c r="B37" s="25" t="s">
        <v>10585</v>
      </c>
      <c r="C37" s="25" t="s">
        <v>9782</v>
      </c>
      <c r="D37" s="25" t="s">
        <v>9782</v>
      </c>
      <c r="E37" s="25" t="s">
        <v>10197</v>
      </c>
      <c r="F37" s="25">
        <f>F36</f>
        <v>659321</v>
      </c>
      <c r="G37" s="25">
        <f>G36</f>
        <v>0.89712319853843836</v>
      </c>
      <c r="H37" s="25">
        <f>(H36*N36)/(N36)</f>
        <v>160</v>
      </c>
      <c r="I37" s="25">
        <f>(I36*N36)/(N36)</f>
        <v>506.14494972182558</v>
      </c>
      <c r="J37" s="42">
        <f>(J36*N36)/(N36)</f>
        <v>0.63490995990351817</v>
      </c>
      <c r="K37" s="25">
        <f t="shared" ref="K37:W37" si="3">K36</f>
        <v>35</v>
      </c>
      <c r="L37" s="25">
        <f t="shared" si="3"/>
        <v>390.50456992442491</v>
      </c>
      <c r="M37" s="25">
        <f t="shared" si="3"/>
        <v>45.367348140794775</v>
      </c>
      <c r="N37" s="25">
        <f t="shared" si="3"/>
        <v>234.07097893311607</v>
      </c>
      <c r="O37" s="25">
        <f t="shared" si="3"/>
        <v>39.047603670132972</v>
      </c>
      <c r="P37" s="25">
        <f t="shared" si="3"/>
        <v>90.630234921836859</v>
      </c>
      <c r="Q37" s="25">
        <f t="shared" si="3"/>
        <v>104.39314034114622</v>
      </c>
      <c r="R37" s="25">
        <f t="shared" si="3"/>
        <v>23.249099982531749</v>
      </c>
      <c r="S37" s="25">
        <f t="shared" si="3"/>
        <v>39.116596091173477</v>
      </c>
      <c r="T37" s="25">
        <f t="shared" si="3"/>
        <v>42.02744426744097</v>
      </c>
      <c r="U37" s="25">
        <f t="shared" si="3"/>
        <v>0</v>
      </c>
      <c r="V37" s="25">
        <f t="shared" si="3"/>
        <v>28424.549769330308</v>
      </c>
      <c r="W37" s="25">
        <f t="shared" si="3"/>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281.72035985276671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88.992034921299791</v>
      </c>
      <c r="BF37" s="25">
        <f>(BF36*N36)/(N36)</f>
        <v>30.702410139886275</v>
      </c>
      <c r="BG37" s="25">
        <f>(BG36*N36)/(N36)</f>
        <v>1.4901660226239113</v>
      </c>
      <c r="BH37" s="25">
        <f>(BH36*N36)/(N36)</f>
        <v>56.799458758789605</v>
      </c>
      <c r="BI37" s="25">
        <f>(BI36*N36)/(N36)</f>
        <v>0</v>
      </c>
      <c r="BJ37" s="25">
        <f>(BJ36*N36)/(N36)</f>
        <v>321.92141945507808</v>
      </c>
      <c r="BK37" s="25">
        <f>(BK36*N36)/(N36)</f>
        <v>463.5832478073894</v>
      </c>
      <c r="BL37" s="25">
        <f>(BL36*N36)/(N36)</f>
        <v>1.0459910810759665</v>
      </c>
      <c r="BM37" s="25">
        <f>(BM36*N36)/(N36)</f>
        <v>0.63490995990351817</v>
      </c>
    </row>
    <row r="38" spans="1:65" x14ac:dyDescent="0.35">
      <c r="A38" s="25" t="s">
        <v>10547</v>
      </c>
      <c r="B38" s="25" t="s">
        <v>10515</v>
      </c>
      <c r="C38" s="25" t="s">
        <v>10516</v>
      </c>
      <c r="D38" s="25" t="s">
        <v>10530</v>
      </c>
      <c r="E38" s="25" t="s">
        <v>10586</v>
      </c>
      <c r="F38" s="25">
        <v>659321</v>
      </c>
      <c r="G38" s="25">
        <v>0.89712319853843836</v>
      </c>
      <c r="H38" s="25">
        <v>160</v>
      </c>
      <c r="I38" s="25">
        <v>486.78748467182561</v>
      </c>
      <c r="J38" s="42">
        <v>0.69992336596933957</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281.72035985276671</v>
      </c>
      <c r="AV38" s="25">
        <v>58.138247985755498</v>
      </c>
      <c r="AW38" s="25">
        <v>58.138247985755498</v>
      </c>
      <c r="AX38" s="25">
        <v>0</v>
      </c>
      <c r="AY38" s="25">
        <v>0</v>
      </c>
      <c r="AZ38" s="25">
        <v>134.59007694571139</v>
      </c>
      <c r="BA38" s="25">
        <v>77.86117468209936</v>
      </c>
      <c r="BB38" s="25">
        <v>23.63704260983835</v>
      </c>
      <c r="BC38" s="25">
        <v>33.091859653773689</v>
      </c>
      <c r="BD38" s="25">
        <v>0</v>
      </c>
      <c r="BE38" s="25">
        <v>88.992034921299819</v>
      </c>
      <c r="BF38" s="25">
        <v>30.702410139886283</v>
      </c>
      <c r="BG38" s="25">
        <v>1.4901660226239113</v>
      </c>
      <c r="BH38" s="25">
        <v>56.799458758789619</v>
      </c>
      <c r="BI38" s="25">
        <v>0</v>
      </c>
      <c r="BJ38" s="25">
        <v>321.92141945507808</v>
      </c>
      <c r="BK38" s="25">
        <v>482.94071285738937</v>
      </c>
      <c r="BL38" s="25">
        <v>1.1089981704037359</v>
      </c>
      <c r="BM38" s="25">
        <v>0.69992336596933957</v>
      </c>
    </row>
    <row r="39" spans="1:65" x14ac:dyDescent="0.35">
      <c r="A39" s="25" t="s">
        <v>10547</v>
      </c>
      <c r="B39" s="25" t="s">
        <v>10515</v>
      </c>
      <c r="C39" s="25" t="s">
        <v>10516</v>
      </c>
      <c r="D39" s="25" t="s">
        <v>10532</v>
      </c>
      <c r="E39" s="25" t="s">
        <v>10587</v>
      </c>
      <c r="F39" s="25">
        <v>659321</v>
      </c>
      <c r="G39" s="25">
        <v>0.89712319853843836</v>
      </c>
      <c r="H39" s="25">
        <v>160</v>
      </c>
      <c r="I39" s="25">
        <v>482.03623532955328</v>
      </c>
      <c r="J39" s="42">
        <v>0.64819326171071756</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288.90887497057145</v>
      </c>
      <c r="AV39" s="25">
        <v>58.138247985755498</v>
      </c>
      <c r="AW39" s="25">
        <v>58.138247985755498</v>
      </c>
      <c r="AX39" s="25">
        <v>0</v>
      </c>
      <c r="AY39" s="25">
        <v>0</v>
      </c>
      <c r="AZ39" s="25">
        <v>134.59007694571139</v>
      </c>
      <c r="BA39" s="25">
        <v>77.86117468209936</v>
      </c>
      <c r="BB39" s="25">
        <v>23.63704260983835</v>
      </c>
      <c r="BC39" s="25">
        <v>33.091859653773689</v>
      </c>
      <c r="BD39" s="25">
        <v>0</v>
      </c>
      <c r="BE39" s="25">
        <v>96.18055003910456</v>
      </c>
      <c r="BF39" s="25">
        <v>33.22469614613356</v>
      </c>
      <c r="BG39" s="25">
        <v>1.4901660226239113</v>
      </c>
      <c r="BH39" s="25">
        <v>61.465687870347089</v>
      </c>
      <c r="BI39" s="25">
        <v>0</v>
      </c>
      <c r="BJ39" s="25">
        <v>288.90887497057145</v>
      </c>
      <c r="BK39" s="25">
        <v>454.67941771515507</v>
      </c>
      <c r="BL39" s="25">
        <v>1.0170097854088103</v>
      </c>
      <c r="BM39" s="25">
        <v>0.64819326171071756</v>
      </c>
    </row>
    <row r="40" spans="1:65" x14ac:dyDescent="0.35">
      <c r="A40" s="25" t="s">
        <v>10547</v>
      </c>
      <c r="B40" s="25" t="s">
        <v>10515</v>
      </c>
      <c r="C40" s="25" t="s">
        <v>10516</v>
      </c>
      <c r="D40" s="25" t="s">
        <v>10534</v>
      </c>
      <c r="E40" s="25" t="s">
        <v>10588</v>
      </c>
      <c r="F40" s="25">
        <v>659321</v>
      </c>
      <c r="G40" s="25">
        <v>0.89712319853843836</v>
      </c>
      <c r="H40" s="25">
        <v>160</v>
      </c>
      <c r="I40" s="25">
        <v>490.74517672907268</v>
      </c>
      <c r="J40" s="42">
        <v>0.62147268450751203</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290.14989912000294</v>
      </c>
      <c r="AV40" s="25">
        <v>58.138247985755498</v>
      </c>
      <c r="AW40" s="25">
        <v>58.138247985755498</v>
      </c>
      <c r="AX40" s="25">
        <v>0</v>
      </c>
      <c r="AY40" s="25">
        <v>0</v>
      </c>
      <c r="AZ40" s="25">
        <v>134.59007694571139</v>
      </c>
      <c r="BA40" s="25">
        <v>77.86117468209936</v>
      </c>
      <c r="BB40" s="25">
        <v>23.63704260983835</v>
      </c>
      <c r="BC40" s="25">
        <v>33.091859653773689</v>
      </c>
      <c r="BD40" s="25">
        <v>0</v>
      </c>
      <c r="BE40" s="25">
        <v>97.421574188536084</v>
      </c>
      <c r="BF40" s="25">
        <v>33.660143216109532</v>
      </c>
      <c r="BG40" s="25">
        <v>1.4901660226239113</v>
      </c>
      <c r="BH40" s="25">
        <v>62.271264949802635</v>
      </c>
      <c r="BI40" s="25">
        <v>0</v>
      </c>
      <c r="BJ40" s="25">
        <v>290.14989912000294</v>
      </c>
      <c r="BK40" s="25">
        <v>447.21150046506716</v>
      </c>
      <c r="BL40" s="25">
        <v>0.99270227778561138</v>
      </c>
      <c r="BM40" s="25">
        <v>0.62147268450751203</v>
      </c>
    </row>
    <row r="41" spans="1:65" x14ac:dyDescent="0.35">
      <c r="A41" s="25" t="s">
        <v>10547</v>
      </c>
      <c r="B41" s="25" t="s">
        <v>10515</v>
      </c>
      <c r="C41" s="25" t="s">
        <v>10516</v>
      </c>
      <c r="D41" s="25" t="s">
        <v>10536</v>
      </c>
      <c r="E41" s="25" t="s">
        <v>10589</v>
      </c>
      <c r="F41" s="25">
        <v>659321</v>
      </c>
      <c r="G41" s="25">
        <v>0.89712319853843836</v>
      </c>
      <c r="H41" s="25">
        <v>160</v>
      </c>
      <c r="I41" s="25">
        <v>506.11782732597544</v>
      </c>
      <c r="J41" s="42">
        <v>0.52088732819028782</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264.16819015127618</v>
      </c>
      <c r="AV41" s="25">
        <v>55.72160741575405</v>
      </c>
      <c r="AW41" s="25">
        <v>55.72160741575405</v>
      </c>
      <c r="AX41" s="25">
        <v>0</v>
      </c>
      <c r="AY41" s="25">
        <v>0</v>
      </c>
      <c r="AZ41" s="25">
        <v>116.71398012140588</v>
      </c>
      <c r="BA41" s="25">
        <v>77.86117468209936</v>
      </c>
      <c r="BB41" s="25">
        <v>16.18866893304439</v>
      </c>
      <c r="BC41" s="25">
        <v>22.664136506262142</v>
      </c>
      <c r="BD41" s="25">
        <v>0</v>
      </c>
      <c r="BE41" s="25">
        <v>91.732602614116246</v>
      </c>
      <c r="BF41" s="25">
        <v>31.664012839120119</v>
      </c>
      <c r="BG41" s="25">
        <v>1.4901660226239113</v>
      </c>
      <c r="BH41" s="25">
        <v>58.578423752372217</v>
      </c>
      <c r="BI41" s="25">
        <v>0</v>
      </c>
      <c r="BJ41" s="25">
        <v>264.16819015127618</v>
      </c>
      <c r="BK41" s="25">
        <v>369.1126346034884</v>
      </c>
      <c r="BL41" s="25">
        <v>0.9746678075873827</v>
      </c>
      <c r="BM41" s="25">
        <v>0.52088732819028782</v>
      </c>
    </row>
    <row r="42" spans="1:65" x14ac:dyDescent="0.35">
      <c r="A42" s="25" t="s">
        <v>10547</v>
      </c>
      <c r="B42" s="25" t="s">
        <v>10515</v>
      </c>
      <c r="C42" s="25" t="s">
        <v>10516</v>
      </c>
      <c r="D42" s="25" t="s">
        <v>10538</v>
      </c>
      <c r="E42" s="25" t="s">
        <v>10590</v>
      </c>
      <c r="F42" s="25">
        <v>659321</v>
      </c>
      <c r="G42" s="25">
        <v>0.89712319853843836</v>
      </c>
      <c r="H42" s="25">
        <v>160</v>
      </c>
      <c r="I42" s="25">
        <v>550.10832182109846</v>
      </c>
      <c r="J42" s="42">
        <v>0.43611564064943736</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284.43916501869364</v>
      </c>
      <c r="AV42" s="25">
        <v>63.846453430885617</v>
      </c>
      <c r="AW42" s="25">
        <v>63.846453430885617</v>
      </c>
      <c r="AX42" s="25">
        <v>0</v>
      </c>
      <c r="AY42" s="25">
        <v>0</v>
      </c>
      <c r="AZ42" s="25">
        <v>119.98296201355525</v>
      </c>
      <c r="BA42" s="25">
        <v>77.86117468209936</v>
      </c>
      <c r="BB42" s="25">
        <v>17.550744721439951</v>
      </c>
      <c r="BC42" s="25">
        <v>24.571042610015933</v>
      </c>
      <c r="BD42" s="25">
        <v>0</v>
      </c>
      <c r="BE42" s="25">
        <v>100.60974957425273</v>
      </c>
      <c r="BF42" s="25">
        <v>34.778801246185552</v>
      </c>
      <c r="BG42" s="25">
        <v>1.4901660226239113</v>
      </c>
      <c r="BH42" s="25">
        <v>64.34078230544327</v>
      </c>
      <c r="BI42" s="25">
        <v>0</v>
      </c>
      <c r="BJ42" s="25">
        <v>284.43916501869364</v>
      </c>
      <c r="BK42" s="25">
        <v>408.50142870120112</v>
      </c>
      <c r="BL42" s="25">
        <v>0.7191774996749779</v>
      </c>
      <c r="BM42" s="25">
        <v>0.43611564064943736</v>
      </c>
    </row>
    <row r="43" spans="1:65" x14ac:dyDescent="0.35">
      <c r="A43" s="25" t="s">
        <v>10547</v>
      </c>
      <c r="B43" s="25" t="s">
        <v>10515</v>
      </c>
      <c r="C43" s="25" t="s">
        <v>10516</v>
      </c>
      <c r="D43" s="25" t="s">
        <v>10540</v>
      </c>
      <c r="E43" s="25" t="s">
        <v>10591</v>
      </c>
      <c r="F43" s="25">
        <v>659321</v>
      </c>
      <c r="G43" s="25">
        <v>0.89712319853843836</v>
      </c>
      <c r="H43" s="25">
        <v>160</v>
      </c>
      <c r="I43" s="25">
        <v>610.32004733947349</v>
      </c>
      <c r="J43" s="42">
        <v>0.5811886898414268</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372.55797807199809</v>
      </c>
      <c r="AV43" s="25">
        <v>95.915077849257656</v>
      </c>
      <c r="AW43" s="25">
        <v>95.915077849257656</v>
      </c>
      <c r="AX43" s="25">
        <v>0</v>
      </c>
      <c r="AY43" s="25">
        <v>0</v>
      </c>
      <c r="AZ43" s="25">
        <v>145.89533948663723</v>
      </c>
      <c r="BA43" s="25">
        <v>83.71898420723484</v>
      </c>
      <c r="BB43" s="25">
        <v>25.906814699750992</v>
      </c>
      <c r="BC43" s="25">
        <v>36.269540579651384</v>
      </c>
      <c r="BD43" s="25">
        <v>0</v>
      </c>
      <c r="BE43" s="25">
        <v>130.7475607361032</v>
      </c>
      <c r="BF43" s="25">
        <v>45.31413457066504</v>
      </c>
      <c r="BG43" s="25">
        <v>1.6022772097078437</v>
      </c>
      <c r="BH43" s="25">
        <v>83.831148955730313</v>
      </c>
      <c r="BI43" s="25">
        <v>0</v>
      </c>
      <c r="BJ43" s="25">
        <v>459.45115603665971</v>
      </c>
      <c r="BK43" s="25">
        <v>834.32657778069051</v>
      </c>
      <c r="BL43" s="25">
        <v>0.55026775761603153</v>
      </c>
      <c r="BM43" s="25">
        <v>0.5811886898414268</v>
      </c>
    </row>
    <row r="44" spans="1:65" x14ac:dyDescent="0.35">
      <c r="A44" s="25" t="s">
        <v>10547</v>
      </c>
      <c r="B44" s="25" t="s">
        <v>10515</v>
      </c>
      <c r="C44" s="25" t="s">
        <v>10516</v>
      </c>
      <c r="D44" s="25" t="s">
        <v>10542</v>
      </c>
      <c r="E44" s="25" t="s">
        <v>10592</v>
      </c>
      <c r="F44" s="25">
        <v>659321</v>
      </c>
      <c r="G44" s="25">
        <v>0.89712319853843836</v>
      </c>
      <c r="H44" s="25">
        <v>160</v>
      </c>
      <c r="I44" s="25">
        <v>1473.2731304054555</v>
      </c>
      <c r="J44" s="42">
        <v>-0.25354131131452806</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497.84114525190984</v>
      </c>
      <c r="AV44" s="25">
        <v>95.915077849257656</v>
      </c>
      <c r="AW44" s="25">
        <v>95.915077849257656</v>
      </c>
      <c r="AX44" s="25">
        <v>0</v>
      </c>
      <c r="AY44" s="25">
        <v>0</v>
      </c>
      <c r="AZ44" s="25">
        <v>145.89533948663723</v>
      </c>
      <c r="BA44" s="25">
        <v>83.71898420723484</v>
      </c>
      <c r="BB44" s="25">
        <v>25.906814699750992</v>
      </c>
      <c r="BC44" s="25">
        <v>36.269540579651384</v>
      </c>
      <c r="BD44" s="25">
        <v>0</v>
      </c>
      <c r="BE44" s="25">
        <v>256.03072791601494</v>
      </c>
      <c r="BF44" s="25">
        <v>89.273140598704245</v>
      </c>
      <c r="BG44" s="25">
        <v>1.6022772097078437</v>
      </c>
      <c r="BH44" s="25">
        <v>165.15531010760284</v>
      </c>
      <c r="BI44" s="25">
        <v>0</v>
      </c>
      <c r="BJ44" s="25">
        <v>594.15752899799668</v>
      </c>
      <c r="BK44" s="25">
        <v>994.68319401825465</v>
      </c>
      <c r="BL44" s="25">
        <v>-0.24362837353800049</v>
      </c>
      <c r="BM44" s="25">
        <v>-0.25354131131452806</v>
      </c>
    </row>
    <row r="45" spans="1:65" x14ac:dyDescent="0.35">
      <c r="A45" s="25" t="s">
        <v>10547</v>
      </c>
      <c r="B45" s="25" t="s">
        <v>10515</v>
      </c>
      <c r="C45" s="25" t="s">
        <v>10583</v>
      </c>
      <c r="D45" s="25" t="s">
        <v>9782</v>
      </c>
      <c r="E45" s="25" t="s">
        <v>10593</v>
      </c>
      <c r="F45" s="25">
        <v>659321</v>
      </c>
      <c r="G45" s="25">
        <v>0.89712319853843836</v>
      </c>
      <c r="H45" s="25">
        <v>160</v>
      </c>
      <c r="I45" s="40">
        <v>482.03623532955328</v>
      </c>
      <c r="J45" s="67">
        <v>0.64819326171071756</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288.90887497057145</v>
      </c>
      <c r="AV45" s="25">
        <v>58.138247985755498</v>
      </c>
      <c r="AW45" s="25">
        <v>58.138247985755498</v>
      </c>
      <c r="AX45" s="25">
        <v>0</v>
      </c>
      <c r="AY45" s="25">
        <v>0</v>
      </c>
      <c r="AZ45" s="25">
        <v>134.59007694571139</v>
      </c>
      <c r="BA45" s="25">
        <v>77.86117468209936</v>
      </c>
      <c r="BB45" s="25">
        <v>23.63704260983835</v>
      </c>
      <c r="BC45" s="25">
        <v>33.091859653773689</v>
      </c>
      <c r="BD45" s="25">
        <v>0</v>
      </c>
      <c r="BE45" s="25">
        <v>96.18055003910456</v>
      </c>
      <c r="BF45" s="25">
        <v>33.22469614613356</v>
      </c>
      <c r="BG45" s="25">
        <v>1.4901660226239113</v>
      </c>
      <c r="BH45" s="25">
        <v>61.465687870347089</v>
      </c>
      <c r="BI45" s="25">
        <v>0</v>
      </c>
      <c r="BJ45" s="25">
        <v>288.90887497057145</v>
      </c>
      <c r="BK45" s="25">
        <v>454.67941771515507</v>
      </c>
      <c r="BL45" s="25">
        <v>1.0170097854088103</v>
      </c>
      <c r="BM45" s="25">
        <v>0.64819326171071756</v>
      </c>
    </row>
    <row r="46" spans="1:65" x14ac:dyDescent="0.35">
      <c r="A46" s="25" t="s">
        <v>10547</v>
      </c>
      <c r="B46" s="25" t="s">
        <v>10585</v>
      </c>
      <c r="C46" s="25" t="s">
        <v>9782</v>
      </c>
      <c r="D46" s="25" t="s">
        <v>9782</v>
      </c>
      <c r="E46" s="25" t="s">
        <v>10198</v>
      </c>
      <c r="F46" s="25">
        <f>F45</f>
        <v>659321</v>
      </c>
      <c r="G46" s="25">
        <f>G45</f>
        <v>0.89712319853843836</v>
      </c>
      <c r="H46" s="25">
        <f>(H45*N45)/(N45)</f>
        <v>160</v>
      </c>
      <c r="I46" s="25">
        <f>(I45*N45)/(N45)</f>
        <v>482.03623532955328</v>
      </c>
      <c r="J46" s="42">
        <f>(J45*N45)/(N45)</f>
        <v>0.64819326171071745</v>
      </c>
      <c r="K46" s="25">
        <f t="shared" ref="K46:W46" si="4">K45</f>
        <v>35</v>
      </c>
      <c r="L46" s="25">
        <f t="shared" si="4"/>
        <v>390.50456992442491</v>
      </c>
      <c r="M46" s="25">
        <f t="shared" si="4"/>
        <v>45.367348140794775</v>
      </c>
      <c r="N46" s="25">
        <f t="shared" si="4"/>
        <v>234.07097893311607</v>
      </c>
      <c r="O46" s="25">
        <f t="shared" si="4"/>
        <v>39.047603670132972</v>
      </c>
      <c r="P46" s="25">
        <f t="shared" si="4"/>
        <v>90.630234921836859</v>
      </c>
      <c r="Q46" s="25">
        <f t="shared" si="4"/>
        <v>104.39314034114622</v>
      </c>
      <c r="R46" s="25">
        <f t="shared" si="4"/>
        <v>23.249099982531749</v>
      </c>
      <c r="S46" s="25">
        <f t="shared" si="4"/>
        <v>39.116596091173477</v>
      </c>
      <c r="T46" s="25">
        <f t="shared" si="4"/>
        <v>42.02744426744097</v>
      </c>
      <c r="U46" s="25">
        <f t="shared" si="4"/>
        <v>0</v>
      </c>
      <c r="V46" s="25">
        <f t="shared" si="4"/>
        <v>0</v>
      </c>
      <c r="W46" s="25">
        <f t="shared" si="4"/>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288.90887497057145</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96.18055003910456</v>
      </c>
      <c r="BF46" s="25">
        <f>(BF45*N45)/(N45)</f>
        <v>33.22469614613356</v>
      </c>
      <c r="BG46" s="25">
        <f>(BG45*N45)/(N45)</f>
        <v>1.4901660226239113</v>
      </c>
      <c r="BH46" s="25">
        <f>(BH45*N45)/(N45)</f>
        <v>61.465687870347089</v>
      </c>
      <c r="BI46" s="25">
        <f>(BI45*N45)/(N45)</f>
        <v>0</v>
      </c>
      <c r="BJ46" s="25">
        <f>(BJ45*N45)/(N45)</f>
        <v>288.90887497057145</v>
      </c>
      <c r="BK46" s="25">
        <f>(BK45*N45)/(N45)</f>
        <v>454.67941771515507</v>
      </c>
      <c r="BL46" s="25">
        <f>(BL45*N45)/(N45)</f>
        <v>1.0170097854088103</v>
      </c>
      <c r="BM46" s="25">
        <f>(BM45*N45)/(N45)</f>
        <v>0.64819326171071745</v>
      </c>
    </row>
    <row r="47" spans="1:65" x14ac:dyDescent="0.35">
      <c r="A47" s="25" t="s">
        <v>10556</v>
      </c>
      <c r="B47" s="25" t="s">
        <v>10515</v>
      </c>
      <c r="C47" s="25" t="s">
        <v>10516</v>
      </c>
      <c r="D47" s="25" t="s">
        <v>10530</v>
      </c>
      <c r="E47" s="25" t="s">
        <v>10594</v>
      </c>
      <c r="F47" s="25">
        <v>659321</v>
      </c>
      <c r="G47" s="25">
        <v>0.89712319853843836</v>
      </c>
      <c r="H47" s="25">
        <v>160</v>
      </c>
      <c r="I47" s="25">
        <v>506.14494972182558</v>
      </c>
      <c r="J47" s="42">
        <v>0.73991483266724989</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334.8680458983124</v>
      </c>
      <c r="AV47" s="25">
        <v>122.99684421250004</v>
      </c>
      <c r="AW47" s="25">
        <v>122.99684421250004</v>
      </c>
      <c r="AX47" s="25">
        <v>0</v>
      </c>
      <c r="AY47" s="25">
        <v>0</v>
      </c>
      <c r="AZ47" s="25">
        <v>123.79722078095335</v>
      </c>
      <c r="BA47" s="25">
        <v>77.86117468209936</v>
      </c>
      <c r="BB47" s="25">
        <v>19.140019207855833</v>
      </c>
      <c r="BC47" s="25">
        <v>26.796026890998164</v>
      </c>
      <c r="BD47" s="25">
        <v>0</v>
      </c>
      <c r="BE47" s="25">
        <v>88.073980904859042</v>
      </c>
      <c r="BF47" s="25">
        <v>30.380285923591277</v>
      </c>
      <c r="BG47" s="25">
        <v>1.4901660226239113</v>
      </c>
      <c r="BH47" s="25">
        <v>56.203528958643858</v>
      </c>
      <c r="BI47" s="25">
        <v>0</v>
      </c>
      <c r="BJ47" s="25">
        <v>375.06910550062378</v>
      </c>
      <c r="BK47" s="25">
        <v>516.7309338529351</v>
      </c>
      <c r="BL47" s="25">
        <v>1.2189827922109919</v>
      </c>
      <c r="BM47" s="25">
        <v>0.73991483266724989</v>
      </c>
    </row>
    <row r="48" spans="1:65" x14ac:dyDescent="0.35">
      <c r="A48" s="25" t="s">
        <v>10556</v>
      </c>
      <c r="B48" s="25" t="s">
        <v>10515</v>
      </c>
      <c r="C48" s="25" t="s">
        <v>10516</v>
      </c>
      <c r="D48" s="25" t="s">
        <v>10532</v>
      </c>
      <c r="E48" s="25" t="s">
        <v>10595</v>
      </c>
      <c r="F48" s="25">
        <v>659321</v>
      </c>
      <c r="G48" s="25">
        <v>0.89712319853843836</v>
      </c>
      <c r="H48" s="25">
        <v>160</v>
      </c>
      <c r="I48" s="25">
        <v>567.51618105823422</v>
      </c>
      <c r="J48" s="42">
        <v>0.50248297390412555</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347.10339945508792</v>
      </c>
      <c r="AV48" s="25">
        <v>122.99684421250004</v>
      </c>
      <c r="AW48" s="25">
        <v>122.99684421250004</v>
      </c>
      <c r="AX48" s="25">
        <v>0</v>
      </c>
      <c r="AY48" s="25">
        <v>0</v>
      </c>
      <c r="AZ48" s="25">
        <v>123.79722078095335</v>
      </c>
      <c r="BA48" s="25">
        <v>77.86117468209936</v>
      </c>
      <c r="BB48" s="25">
        <v>19.140019207855833</v>
      </c>
      <c r="BC48" s="25">
        <v>26.796026890998164</v>
      </c>
      <c r="BD48" s="25">
        <v>0</v>
      </c>
      <c r="BE48" s="25">
        <v>100.30933446163451</v>
      </c>
      <c r="BF48" s="25">
        <v>34.673392434740563</v>
      </c>
      <c r="BG48" s="25">
        <v>1.4901660226239113</v>
      </c>
      <c r="BH48" s="25">
        <v>64.145776004270033</v>
      </c>
      <c r="BI48" s="25">
        <v>0</v>
      </c>
      <c r="BJ48" s="25">
        <v>347.10339945508792</v>
      </c>
      <c r="BK48" s="25">
        <v>427.3939964709906</v>
      </c>
      <c r="BL48" s="25">
        <v>0.92819779637841326</v>
      </c>
      <c r="BM48" s="25">
        <v>0.50248297390412555</v>
      </c>
    </row>
    <row r="49" spans="1:65" x14ac:dyDescent="0.35">
      <c r="A49" s="25" t="s">
        <v>10556</v>
      </c>
      <c r="B49" s="25" t="s">
        <v>10515</v>
      </c>
      <c r="C49" s="25" t="s">
        <v>10516</v>
      </c>
      <c r="D49" s="25" t="s">
        <v>10534</v>
      </c>
      <c r="E49" s="25" t="s">
        <v>10596</v>
      </c>
      <c r="F49" s="25">
        <v>659321</v>
      </c>
      <c r="G49" s="25">
        <v>0.89712319853843836</v>
      </c>
      <c r="H49" s="25">
        <v>160</v>
      </c>
      <c r="I49" s="25">
        <v>540.8087123597137</v>
      </c>
      <c r="J49" s="42">
        <v>0.56964480372669346</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343.2975851655487</v>
      </c>
      <c r="AV49" s="25">
        <v>122.99684421250004</v>
      </c>
      <c r="AW49" s="25">
        <v>122.99684421250004</v>
      </c>
      <c r="AX49" s="25">
        <v>0</v>
      </c>
      <c r="AY49" s="25">
        <v>0</v>
      </c>
      <c r="AZ49" s="25">
        <v>123.79722078095335</v>
      </c>
      <c r="BA49" s="25">
        <v>77.86117468209936</v>
      </c>
      <c r="BB49" s="25">
        <v>19.140019207855833</v>
      </c>
      <c r="BC49" s="25">
        <v>26.796026890998164</v>
      </c>
      <c r="BD49" s="25">
        <v>0</v>
      </c>
      <c r="BE49" s="25">
        <v>96.503520172095307</v>
      </c>
      <c r="BF49" s="25">
        <v>33.33801899981453</v>
      </c>
      <c r="BG49" s="25">
        <v>1.4901660226239113</v>
      </c>
      <c r="BH49" s="25">
        <v>61.675335149656874</v>
      </c>
      <c r="BI49" s="25">
        <v>0</v>
      </c>
      <c r="BJ49" s="25">
        <v>343.2975851655487</v>
      </c>
      <c r="BK49" s="25">
        <v>450.2956508799719</v>
      </c>
      <c r="BL49" s="25">
        <v>1.0027409548639501</v>
      </c>
      <c r="BM49" s="25">
        <v>0.56964480372669346</v>
      </c>
    </row>
    <row r="50" spans="1:65" x14ac:dyDescent="0.35">
      <c r="A50" s="25" t="s">
        <v>10556</v>
      </c>
      <c r="B50" s="25" t="s">
        <v>10515</v>
      </c>
      <c r="C50" s="25" t="s">
        <v>10516</v>
      </c>
      <c r="D50" s="25" t="s">
        <v>10536</v>
      </c>
      <c r="E50" s="25" t="s">
        <v>10597</v>
      </c>
      <c r="F50" s="25">
        <v>659321</v>
      </c>
      <c r="G50" s="25">
        <v>0.89712319853843836</v>
      </c>
      <c r="H50" s="25">
        <v>160</v>
      </c>
      <c r="I50" s="25">
        <v>525.47529237597541</v>
      </c>
      <c r="J50" s="42">
        <v>0.56401448851437042</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316.27097063235044</v>
      </c>
      <c r="AV50" s="25">
        <v>119.70846175000003</v>
      </c>
      <c r="AW50" s="25">
        <v>119.70846175000003</v>
      </c>
      <c r="AX50" s="25">
        <v>0</v>
      </c>
      <c r="AY50" s="25">
        <v>0</v>
      </c>
      <c r="AZ50" s="25">
        <v>105.73395414927501</v>
      </c>
      <c r="BA50" s="25">
        <v>77.86117468209936</v>
      </c>
      <c r="BB50" s="25">
        <v>11.61365811132319</v>
      </c>
      <c r="BC50" s="25">
        <v>16.259121355852464</v>
      </c>
      <c r="BD50" s="25">
        <v>0</v>
      </c>
      <c r="BE50" s="25">
        <v>90.828554733075407</v>
      </c>
      <c r="BF50" s="25">
        <v>31.346803056298768</v>
      </c>
      <c r="BG50" s="25">
        <v>1.4901660226239113</v>
      </c>
      <c r="BH50" s="25">
        <v>57.991585654152722</v>
      </c>
      <c r="BI50" s="25">
        <v>0</v>
      </c>
      <c r="BJ50" s="25">
        <v>316.27097063235044</v>
      </c>
      <c r="BK50" s="25">
        <v>401.85795003456269</v>
      </c>
      <c r="BL50" s="25">
        <v>1.0957305124212411</v>
      </c>
      <c r="BM50" s="25">
        <v>0.56401448851437042</v>
      </c>
    </row>
    <row r="51" spans="1:65" x14ac:dyDescent="0.35">
      <c r="A51" s="25" t="s">
        <v>10556</v>
      </c>
      <c r="B51" s="25" t="s">
        <v>10515</v>
      </c>
      <c r="C51" s="25" t="s">
        <v>10516</v>
      </c>
      <c r="D51" s="25" t="s">
        <v>10538</v>
      </c>
      <c r="E51" s="25" t="s">
        <v>10598</v>
      </c>
      <c r="F51" s="25">
        <v>659321</v>
      </c>
      <c r="G51" s="25">
        <v>0.89712319853843836</v>
      </c>
      <c r="H51" s="25">
        <v>160</v>
      </c>
      <c r="I51" s="25">
        <v>587.44677497859846</v>
      </c>
      <c r="J51" s="42">
        <v>0.43924615403840594</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339.90051159021272</v>
      </c>
      <c r="AV51" s="25">
        <v>130.4976278</v>
      </c>
      <c r="AW51" s="25">
        <v>130.4976278</v>
      </c>
      <c r="AX51" s="25">
        <v>0</v>
      </c>
      <c r="AY51" s="25">
        <v>0</v>
      </c>
      <c r="AZ51" s="25">
        <v>109.7433927862635</v>
      </c>
      <c r="BA51" s="25">
        <v>77.86117468209936</v>
      </c>
      <c r="BB51" s="25">
        <v>13.284257543401726</v>
      </c>
      <c r="BC51" s="25">
        <v>18.597960560762413</v>
      </c>
      <c r="BD51" s="25">
        <v>0</v>
      </c>
      <c r="BE51" s="25">
        <v>99.659491003949185</v>
      </c>
      <c r="BF51" s="25">
        <v>34.445377186429923</v>
      </c>
      <c r="BG51" s="25">
        <v>1.4901660226239113</v>
      </c>
      <c r="BH51" s="25">
        <v>63.723947794895352</v>
      </c>
      <c r="BI51" s="25">
        <v>0</v>
      </c>
      <c r="BJ51" s="25">
        <v>339.90051159021272</v>
      </c>
      <c r="BK51" s="25">
        <v>426.6243221152202</v>
      </c>
      <c r="BL51" s="25">
        <v>0.77350425289152858</v>
      </c>
      <c r="BM51" s="25">
        <v>0.43924615403840594</v>
      </c>
    </row>
    <row r="52" spans="1:65" x14ac:dyDescent="0.35">
      <c r="A52" s="25" t="s">
        <v>10556</v>
      </c>
      <c r="B52" s="25" t="s">
        <v>10515</v>
      </c>
      <c r="C52" s="25" t="s">
        <v>10516</v>
      </c>
      <c r="D52" s="25" t="s">
        <v>10540</v>
      </c>
      <c r="E52" s="25" t="s">
        <v>10599</v>
      </c>
      <c r="F52" s="25">
        <v>659321</v>
      </c>
      <c r="G52" s="25">
        <v>0.89712319853843836</v>
      </c>
      <c r="H52" s="25">
        <v>160</v>
      </c>
      <c r="I52" s="25">
        <v>674.9186219716114</v>
      </c>
      <c r="J52" s="42">
        <v>0.51882859099157974</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432.90153262337355</v>
      </c>
      <c r="AV52" s="25">
        <v>163.76932449999998</v>
      </c>
      <c r="AW52" s="25">
        <v>163.76932449999998</v>
      </c>
      <c r="AX52" s="25">
        <v>0</v>
      </c>
      <c r="AY52" s="25">
        <v>0</v>
      </c>
      <c r="AZ52" s="25">
        <v>139.49892556839507</v>
      </c>
      <c r="BA52" s="25">
        <v>83.71898420723484</v>
      </c>
      <c r="BB52" s="25">
        <v>23.241642233816759</v>
      </c>
      <c r="BC52" s="25">
        <v>32.538299127343457</v>
      </c>
      <c r="BD52" s="25">
        <v>0</v>
      </c>
      <c r="BE52" s="25">
        <v>129.63328255497851</v>
      </c>
      <c r="BF52" s="25">
        <v>44.923159770270416</v>
      </c>
      <c r="BG52" s="25">
        <v>1.6022772097078437</v>
      </c>
      <c r="BH52" s="25">
        <v>83.107845575000255</v>
      </c>
      <c r="BI52" s="25">
        <v>0</v>
      </c>
      <c r="BJ52" s="25">
        <v>519.50569964312126</v>
      </c>
      <c r="BK52" s="25">
        <v>829.65444009666567</v>
      </c>
      <c r="BL52" s="25">
        <v>0.54332652288767658</v>
      </c>
      <c r="BM52" s="25">
        <v>0.51882859099157974</v>
      </c>
    </row>
    <row r="53" spans="1:65" x14ac:dyDescent="0.35">
      <c r="A53" s="25" t="s">
        <v>10556</v>
      </c>
      <c r="B53" s="25" t="s">
        <v>10515</v>
      </c>
      <c r="C53" s="25" t="s">
        <v>10516</v>
      </c>
      <c r="D53" s="25" t="s">
        <v>10542</v>
      </c>
      <c r="E53" s="25" t="s">
        <v>10600</v>
      </c>
      <c r="F53" s="25">
        <v>659321</v>
      </c>
      <c r="G53" s="25">
        <v>0.89712319853843836</v>
      </c>
      <c r="H53" s="25">
        <v>160</v>
      </c>
      <c r="I53" s="25">
        <v>1537.8717050375933</v>
      </c>
      <c r="J53" s="42">
        <v>-0.24584601640999243</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558.1846998032853</v>
      </c>
      <c r="AV53" s="25">
        <v>163.76932449999998</v>
      </c>
      <c r="AW53" s="25">
        <v>163.76932449999998</v>
      </c>
      <c r="AX53" s="25">
        <v>0</v>
      </c>
      <c r="AY53" s="25">
        <v>0</v>
      </c>
      <c r="AZ53" s="25">
        <v>139.49892556839507</v>
      </c>
      <c r="BA53" s="25">
        <v>83.71898420723484</v>
      </c>
      <c r="BB53" s="25">
        <v>23.241642233816759</v>
      </c>
      <c r="BC53" s="25">
        <v>32.538299127343457</v>
      </c>
      <c r="BD53" s="25">
        <v>0</v>
      </c>
      <c r="BE53" s="25">
        <v>254.91644973489025</v>
      </c>
      <c r="BF53" s="25">
        <v>88.882165798309615</v>
      </c>
      <c r="BG53" s="25">
        <v>1.6022772097078437</v>
      </c>
      <c r="BH53" s="25">
        <v>164.43200672687277</v>
      </c>
      <c r="BI53" s="25">
        <v>0</v>
      </c>
      <c r="BJ53" s="25">
        <v>654.21207260445817</v>
      </c>
      <c r="BK53" s="25">
        <v>990.01105633422981</v>
      </c>
      <c r="BL53" s="25">
        <v>-0.24661269891158144</v>
      </c>
      <c r="BM53" s="25">
        <v>-0.24584601640999243</v>
      </c>
    </row>
    <row r="54" spans="1:65" x14ac:dyDescent="0.35">
      <c r="A54" s="25" t="s">
        <v>10556</v>
      </c>
      <c r="B54" s="25" t="s">
        <v>10515</v>
      </c>
      <c r="C54" s="25" t="s">
        <v>10583</v>
      </c>
      <c r="D54" s="25" t="s">
        <v>9782</v>
      </c>
      <c r="E54" s="25" t="s">
        <v>10601</v>
      </c>
      <c r="F54" s="25">
        <v>659321</v>
      </c>
      <c r="G54" s="25">
        <v>0.89712319853843836</v>
      </c>
      <c r="H54" s="25">
        <v>160</v>
      </c>
      <c r="I54" s="66">
        <v>506.14494972182558</v>
      </c>
      <c r="J54" s="67">
        <v>0.73991483266724989</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334.8680458983124</v>
      </c>
      <c r="AV54" s="25">
        <v>122.99684421250004</v>
      </c>
      <c r="AW54" s="25">
        <v>122.99684421250004</v>
      </c>
      <c r="AX54" s="25">
        <v>0</v>
      </c>
      <c r="AY54" s="25">
        <v>0</v>
      </c>
      <c r="AZ54" s="25">
        <v>123.79722078095335</v>
      </c>
      <c r="BA54" s="25">
        <v>77.86117468209936</v>
      </c>
      <c r="BB54" s="25">
        <v>19.140019207855833</v>
      </c>
      <c r="BC54" s="25">
        <v>26.796026890998164</v>
      </c>
      <c r="BD54" s="25">
        <v>0</v>
      </c>
      <c r="BE54" s="25">
        <v>88.073980904859042</v>
      </c>
      <c r="BF54" s="25">
        <v>30.380285923591277</v>
      </c>
      <c r="BG54" s="25">
        <v>1.4901660226239113</v>
      </c>
      <c r="BH54" s="25">
        <v>56.203528958643858</v>
      </c>
      <c r="BI54" s="25">
        <v>0</v>
      </c>
      <c r="BJ54" s="25">
        <v>375.06910550062378</v>
      </c>
      <c r="BK54" s="25">
        <v>516.7309338529351</v>
      </c>
      <c r="BL54" s="25">
        <v>1.2189827922109919</v>
      </c>
      <c r="BM54" s="25">
        <v>0.73991483266724989</v>
      </c>
    </row>
    <row r="55" spans="1:65" x14ac:dyDescent="0.35">
      <c r="A55" s="25" t="s">
        <v>10556</v>
      </c>
      <c r="B55" s="25" t="s">
        <v>10585</v>
      </c>
      <c r="C55" s="25" t="s">
        <v>9782</v>
      </c>
      <c r="D55" s="25" t="s">
        <v>9782</v>
      </c>
      <c r="E55" s="25" t="s">
        <v>10199</v>
      </c>
      <c r="F55" s="25">
        <f>F54</f>
        <v>659321</v>
      </c>
      <c r="G55" s="25">
        <f>G54</f>
        <v>0.89712319853843836</v>
      </c>
      <c r="H55" s="25">
        <f>(H54*N54)/(N54)</f>
        <v>160</v>
      </c>
      <c r="I55" s="25">
        <f>(I54*N54)/(N54)</f>
        <v>506.14494972182558</v>
      </c>
      <c r="J55" s="42">
        <f>(J54*N54)/(N54)</f>
        <v>0.73991483266725</v>
      </c>
      <c r="K55" s="25">
        <f t="shared" ref="K55:W55" si="5">K54</f>
        <v>35</v>
      </c>
      <c r="L55" s="25">
        <f t="shared" si="5"/>
        <v>318.92099828485453</v>
      </c>
      <c r="M55" s="25">
        <f t="shared" si="5"/>
        <v>54.014805128558955</v>
      </c>
      <c r="N55" s="25">
        <f t="shared" si="5"/>
        <v>234.07097893311607</v>
      </c>
      <c r="O55" s="25">
        <f t="shared" si="5"/>
        <v>39.047603670132972</v>
      </c>
      <c r="P55" s="25">
        <f t="shared" si="5"/>
        <v>90.630234921836859</v>
      </c>
      <c r="Q55" s="25">
        <f t="shared" si="5"/>
        <v>104.39314034114622</v>
      </c>
      <c r="R55" s="25">
        <f t="shared" si="5"/>
        <v>23.249099982531749</v>
      </c>
      <c r="S55" s="25">
        <f t="shared" si="5"/>
        <v>39.116596091173477</v>
      </c>
      <c r="T55" s="25">
        <f t="shared" si="5"/>
        <v>42.02744426744097</v>
      </c>
      <c r="U55" s="25">
        <f t="shared" si="5"/>
        <v>0</v>
      </c>
      <c r="V55" s="25">
        <f t="shared" si="5"/>
        <v>28424.549769330308</v>
      </c>
      <c r="W55" s="25">
        <f t="shared" si="5"/>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334.8680458983124</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88.073980904859042</v>
      </c>
      <c r="BF55" s="25">
        <f>(BF54*N54)/(N54)</f>
        <v>30.380285923591277</v>
      </c>
      <c r="BG55" s="25">
        <f>(BG54*N54)/(N54)</f>
        <v>1.4901660226239113</v>
      </c>
      <c r="BH55" s="25">
        <f>(BH54*N54)/(N54)</f>
        <v>56.203528958643858</v>
      </c>
      <c r="BI55" s="25">
        <f>(BI54*N54)/(N54)</f>
        <v>0</v>
      </c>
      <c r="BJ55" s="25">
        <f>(BJ54*N54)/(N54)</f>
        <v>375.06910550062372</v>
      </c>
      <c r="BK55" s="25">
        <f>(BK54*N54)/(N54)</f>
        <v>516.7309338529351</v>
      </c>
      <c r="BL55" s="25">
        <f>(BL54*N54)/(N54)</f>
        <v>1.2189827922109919</v>
      </c>
      <c r="BM55" s="25">
        <f>(BM54*N54)/(N54)</f>
        <v>0.73991483266725</v>
      </c>
    </row>
    <row r="56" spans="1:65" x14ac:dyDescent="0.35">
      <c r="A56" s="25" t="s">
        <v>10529</v>
      </c>
      <c r="B56" s="25" t="s">
        <v>10517</v>
      </c>
      <c r="C56" s="25" t="s">
        <v>10518</v>
      </c>
      <c r="D56" s="25" t="s">
        <v>10530</v>
      </c>
      <c r="E56" s="25" t="s">
        <v>10602</v>
      </c>
      <c r="F56" s="25">
        <v>96866</v>
      </c>
      <c r="G56" s="25">
        <v>0.8970991984690615</v>
      </c>
      <c r="H56" s="25">
        <v>160</v>
      </c>
      <c r="I56" s="25">
        <v>591.28773381101189</v>
      </c>
      <c r="J56" s="42">
        <v>0.83700284990904261</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447.30725660940072</v>
      </c>
      <c r="AV56" s="25">
        <v>100.11218185342608</v>
      </c>
      <c r="AW56" s="25">
        <v>100.11218185342608</v>
      </c>
      <c r="AX56" s="25">
        <v>0</v>
      </c>
      <c r="AY56" s="25">
        <v>0</v>
      </c>
      <c r="AZ56" s="25">
        <v>236.23150880860379</v>
      </c>
      <c r="BA56" s="25">
        <v>77.861174682099431</v>
      </c>
      <c r="BB56" s="25">
        <v>65.987639219376817</v>
      </c>
      <c r="BC56" s="25">
        <v>92.382694907127529</v>
      </c>
      <c r="BD56" s="25">
        <v>0</v>
      </c>
      <c r="BE56" s="25">
        <v>110.96356594737087</v>
      </c>
      <c r="BF56" s="25">
        <v>38.411719271841037</v>
      </c>
      <c r="BG56" s="25">
        <v>1.4901660226239126</v>
      </c>
      <c r="BH56" s="25">
        <v>71.06168065290592</v>
      </c>
      <c r="BI56" s="25">
        <v>0</v>
      </c>
      <c r="BJ56" s="25">
        <v>487.90725212708833</v>
      </c>
      <c r="BK56" s="25">
        <v>629.96801639477576</v>
      </c>
      <c r="BL56" s="25">
        <v>1.6493767764786698</v>
      </c>
      <c r="BM56" s="25">
        <v>0.83700284990904261</v>
      </c>
    </row>
    <row r="57" spans="1:65" x14ac:dyDescent="0.35">
      <c r="A57" s="25" t="s">
        <v>10529</v>
      </c>
      <c r="B57" s="25" t="s">
        <v>10517</v>
      </c>
      <c r="C57" s="25" t="s">
        <v>10518</v>
      </c>
      <c r="D57" s="25" t="s">
        <v>10532</v>
      </c>
      <c r="E57" s="25" t="s">
        <v>10603</v>
      </c>
      <c r="F57" s="25">
        <v>96866</v>
      </c>
      <c r="G57" s="25">
        <v>0.8970991984690615</v>
      </c>
      <c r="H57" s="25">
        <v>160</v>
      </c>
      <c r="I57" s="25">
        <v>801.99566705259952</v>
      </c>
      <c r="J57" s="42">
        <v>0.34535294598853084</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480.67723333925176</v>
      </c>
      <c r="AV57" s="25">
        <v>100.11218185342608</v>
      </c>
      <c r="AW57" s="25">
        <v>100.11218185342608</v>
      </c>
      <c r="AX57" s="25">
        <v>0</v>
      </c>
      <c r="AY57" s="25">
        <v>0</v>
      </c>
      <c r="AZ57" s="25">
        <v>236.23150880860379</v>
      </c>
      <c r="BA57" s="25">
        <v>77.861174682099431</v>
      </c>
      <c r="BB57" s="25">
        <v>65.987639219376817</v>
      </c>
      <c r="BC57" s="25">
        <v>92.382694907127529</v>
      </c>
      <c r="BD57" s="25">
        <v>0</v>
      </c>
      <c r="BE57" s="25">
        <v>144.33354267722186</v>
      </c>
      <c r="BF57" s="25">
        <v>50.120483036701039</v>
      </c>
      <c r="BG57" s="25">
        <v>1.4901660226239126</v>
      </c>
      <c r="BH57" s="25">
        <v>92.722893617896915</v>
      </c>
      <c r="BI57" s="25">
        <v>0</v>
      </c>
      <c r="BJ57" s="25">
        <v>480.67723333925176</v>
      </c>
      <c r="BK57" s="25">
        <v>412.03006436535156</v>
      </c>
      <c r="BL57" s="25">
        <v>0.92305856378047979</v>
      </c>
      <c r="BM57" s="25">
        <v>0.34535294598853084</v>
      </c>
    </row>
    <row r="58" spans="1:65" x14ac:dyDescent="0.35">
      <c r="A58" s="25" t="s">
        <v>10529</v>
      </c>
      <c r="B58" s="25" t="s">
        <v>10517</v>
      </c>
      <c r="C58" s="25" t="s">
        <v>10518</v>
      </c>
      <c r="D58" s="25" t="s">
        <v>10534</v>
      </c>
      <c r="E58" s="25" t="s">
        <v>10604</v>
      </c>
      <c r="F58" s="25">
        <v>96866</v>
      </c>
      <c r="G58" s="25">
        <v>0.8970991984690615</v>
      </c>
      <c r="H58" s="25">
        <v>160</v>
      </c>
      <c r="I58" s="25">
        <v>612.97461536975368</v>
      </c>
      <c r="J58" s="42">
        <v>0.7179539542759179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454.77216434522825</v>
      </c>
      <c r="AV58" s="25">
        <v>100.11218185342608</v>
      </c>
      <c r="AW58" s="25">
        <v>100.11218185342608</v>
      </c>
      <c r="AX58" s="25">
        <v>0</v>
      </c>
      <c r="AY58" s="25">
        <v>0</v>
      </c>
      <c r="AZ58" s="25">
        <v>236.23150880860379</v>
      </c>
      <c r="BA58" s="25">
        <v>77.861174682099431</v>
      </c>
      <c r="BB58" s="25">
        <v>65.987639219376817</v>
      </c>
      <c r="BC58" s="25">
        <v>92.382694907127529</v>
      </c>
      <c r="BD58" s="25">
        <v>0</v>
      </c>
      <c r="BE58" s="25">
        <v>118.4284736831984</v>
      </c>
      <c r="BF58" s="25">
        <v>41.030985144061226</v>
      </c>
      <c r="BG58" s="25">
        <v>1.4901660226239126</v>
      </c>
      <c r="BH58" s="25">
        <v>75.907322516513261</v>
      </c>
      <c r="BI58" s="25">
        <v>0</v>
      </c>
      <c r="BJ58" s="25">
        <v>454.77216434522825</v>
      </c>
      <c r="BK58" s="25">
        <v>575.14604705417389</v>
      </c>
      <c r="BL58" s="25">
        <v>1.4666725048395337</v>
      </c>
      <c r="BM58" s="25">
        <v>0.7179539542759179</v>
      </c>
    </row>
    <row r="59" spans="1:65" x14ac:dyDescent="0.35">
      <c r="A59" s="25" t="s">
        <v>10529</v>
      </c>
      <c r="B59" s="25" t="s">
        <v>10517</v>
      </c>
      <c r="C59" s="25" t="s">
        <v>10518</v>
      </c>
      <c r="D59" s="25" t="s">
        <v>10536</v>
      </c>
      <c r="E59" s="25" t="s">
        <v>10605</v>
      </c>
      <c r="F59" s="25">
        <v>96866</v>
      </c>
      <c r="G59" s="25">
        <v>0.8970991984690615</v>
      </c>
      <c r="H59" s="25">
        <v>160</v>
      </c>
      <c r="I59" s="25">
        <v>612.11855077741814</v>
      </c>
      <c r="J59" s="42">
        <v>0.70900195705548474</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447.82180122857483</v>
      </c>
      <c r="AV59" s="25">
        <v>96.644778295140455</v>
      </c>
      <c r="AW59" s="25">
        <v>96.644778295140455</v>
      </c>
      <c r="AX59" s="25">
        <v>0</v>
      </c>
      <c r="AY59" s="25">
        <v>0</v>
      </c>
      <c r="AZ59" s="25">
        <v>237.33287694768146</v>
      </c>
      <c r="BA59" s="25">
        <v>77.861174682099431</v>
      </c>
      <c r="BB59" s="25">
        <v>66.446542610659179</v>
      </c>
      <c r="BC59" s="25">
        <v>93.025159654922845</v>
      </c>
      <c r="BD59" s="25">
        <v>0</v>
      </c>
      <c r="BE59" s="25">
        <v>113.84414598575293</v>
      </c>
      <c r="BF59" s="25">
        <v>39.422449109869831</v>
      </c>
      <c r="BG59" s="25">
        <v>1.4901660226239126</v>
      </c>
      <c r="BH59" s="25">
        <v>72.93153085325919</v>
      </c>
      <c r="BI59" s="25">
        <v>0</v>
      </c>
      <c r="BJ59" s="25">
        <v>447.82180122857483</v>
      </c>
      <c r="BK59" s="25">
        <v>536.44215143006568</v>
      </c>
      <c r="BL59" s="25">
        <v>1.6227146526408092</v>
      </c>
      <c r="BM59" s="25">
        <v>0.70900195705548474</v>
      </c>
    </row>
    <row r="60" spans="1:65" x14ac:dyDescent="0.35">
      <c r="A60" s="25" t="s">
        <v>10529</v>
      </c>
      <c r="B60" s="25" t="s">
        <v>10517</v>
      </c>
      <c r="C60" s="25" t="s">
        <v>10518</v>
      </c>
      <c r="D60" s="25" t="s">
        <v>10538</v>
      </c>
      <c r="E60" s="25" t="s">
        <v>10606</v>
      </c>
      <c r="F60" s="25">
        <v>96866</v>
      </c>
      <c r="G60" s="25">
        <v>0.8970991984690615</v>
      </c>
      <c r="H60" s="25">
        <v>160</v>
      </c>
      <c r="I60" s="25">
        <v>674.79532453006311</v>
      </c>
      <c r="J60" s="42">
        <v>0.56703254393621638</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459.13623403460952</v>
      </c>
      <c r="AV60" s="25">
        <v>108.30876620887024</v>
      </c>
      <c r="AW60" s="25">
        <v>108.30876620887024</v>
      </c>
      <c r="AX60" s="25">
        <v>0</v>
      </c>
      <c r="AY60" s="25">
        <v>0</v>
      </c>
      <c r="AZ60" s="25">
        <v>227.75105459221021</v>
      </c>
      <c r="BA60" s="25">
        <v>77.861174682099431</v>
      </c>
      <c r="BB60" s="25">
        <v>62.454116629212827</v>
      </c>
      <c r="BC60" s="25">
        <v>87.435763280897959</v>
      </c>
      <c r="BD60" s="25">
        <v>0</v>
      </c>
      <c r="BE60" s="25">
        <v>123.07641323352911</v>
      </c>
      <c r="BF60" s="25">
        <v>42.661841126633405</v>
      </c>
      <c r="BG60" s="25">
        <v>1.4901660226239126</v>
      </c>
      <c r="BH60" s="25">
        <v>78.924406084271794</v>
      </c>
      <c r="BI60" s="25">
        <v>0</v>
      </c>
      <c r="BJ60" s="25">
        <v>459.13623403460952</v>
      </c>
      <c r="BK60" s="25">
        <v>548.54076978388468</v>
      </c>
      <c r="BL60" s="25">
        <v>1.1562995106327376</v>
      </c>
      <c r="BM60" s="25">
        <v>0.56703254393621638</v>
      </c>
    </row>
    <row r="61" spans="1:65" x14ac:dyDescent="0.35">
      <c r="A61" s="25" t="s">
        <v>10529</v>
      </c>
      <c r="B61" s="25" t="s">
        <v>10517</v>
      </c>
      <c r="C61" s="25" t="s">
        <v>10518</v>
      </c>
      <c r="D61" s="25" t="s">
        <v>10540</v>
      </c>
      <c r="E61" s="25" t="s">
        <v>10607</v>
      </c>
      <c r="F61" s="25">
        <v>96866</v>
      </c>
      <c r="G61" s="25">
        <v>0.8970991984690615</v>
      </c>
      <c r="H61" s="25">
        <v>160</v>
      </c>
      <c r="I61" s="25">
        <v>612.52238611180269</v>
      </c>
      <c r="J61" s="42">
        <v>1.3105002508493726</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438.13294708280978</v>
      </c>
      <c r="AE61" s="25">
        <v>10.116334425957875</v>
      </c>
      <c r="AF61" s="25">
        <v>0</v>
      </c>
      <c r="AG61" s="25">
        <v>0</v>
      </c>
      <c r="AH61" s="25">
        <v>305.01625442740948</v>
      </c>
      <c r="AI61" s="25">
        <v>123.00035822944253</v>
      </c>
      <c r="AJ61" s="25">
        <v>0</v>
      </c>
      <c r="AK61" s="25">
        <v>0</v>
      </c>
      <c r="AL61" s="25">
        <v>0</v>
      </c>
      <c r="AM61" s="25">
        <v>0</v>
      </c>
      <c r="AN61" s="25">
        <v>0.70968180998380881</v>
      </c>
      <c r="AO61" s="25">
        <v>612.52238611180269</v>
      </c>
      <c r="AP61" s="25">
        <v>315.13258885336734</v>
      </c>
      <c r="AQ61" s="25">
        <v>10.116334425957875</v>
      </c>
      <c r="AR61" s="25">
        <v>0</v>
      </c>
      <c r="AS61" s="25">
        <v>0</v>
      </c>
      <c r="AT61" s="25">
        <v>305.01625442740948</v>
      </c>
      <c r="AU61" s="25">
        <v>501.81053790880924</v>
      </c>
      <c r="AV61" s="25">
        <v>151.0391659491757</v>
      </c>
      <c r="AW61" s="25">
        <v>151.0391659491757</v>
      </c>
      <c r="AX61" s="25">
        <v>0</v>
      </c>
      <c r="AY61" s="25">
        <v>0</v>
      </c>
      <c r="AZ61" s="25">
        <v>232.16052361139015</v>
      </c>
      <c r="BA61" s="25">
        <v>83.718984207234897</v>
      </c>
      <c r="BB61" s="25">
        <v>61.85064141839802</v>
      </c>
      <c r="BC61" s="25">
        <v>86.590897985757223</v>
      </c>
      <c r="BD61" s="25">
        <v>0</v>
      </c>
      <c r="BE61" s="25">
        <v>118.61084834824341</v>
      </c>
      <c r="BF61" s="25">
        <v>41.055638995977397</v>
      </c>
      <c r="BG61" s="25">
        <v>1.602277209707845</v>
      </c>
      <c r="BH61" s="25">
        <v>75.952932142558168</v>
      </c>
      <c r="BI61" s="25">
        <v>0</v>
      </c>
      <c r="BJ61" s="25">
        <v>816.94312676217658</v>
      </c>
      <c r="BK61" s="25">
        <v>1255.0760738449862</v>
      </c>
      <c r="BL61" s="25">
        <v>1.3002199791437505</v>
      </c>
      <c r="BM61" s="25">
        <v>1.3105002508493726</v>
      </c>
    </row>
    <row r="62" spans="1:65" x14ac:dyDescent="0.35">
      <c r="A62" s="25" t="s">
        <v>10529</v>
      </c>
      <c r="B62" s="25" t="s">
        <v>10517</v>
      </c>
      <c r="C62" s="25" t="s">
        <v>10518</v>
      </c>
      <c r="D62" s="25" t="s">
        <v>10542</v>
      </c>
      <c r="E62" s="25" t="s">
        <v>10608</v>
      </c>
      <c r="F62" s="25">
        <v>96866</v>
      </c>
      <c r="G62" s="25">
        <v>0.8970991984690615</v>
      </c>
      <c r="H62" s="25">
        <v>160</v>
      </c>
      <c r="I62" s="25">
        <v>1575.3316913880165</v>
      </c>
      <c r="J62" s="42">
        <v>5.1417478001092289E-2</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374.9175683243086</v>
      </c>
      <c r="AE62" s="25">
        <v>25.283853935597026</v>
      </c>
      <c r="AF62" s="25">
        <v>0</v>
      </c>
      <c r="AG62" s="25">
        <v>0</v>
      </c>
      <c r="AH62" s="25">
        <v>226.63335615926886</v>
      </c>
      <c r="AI62" s="25">
        <v>123.00035822944253</v>
      </c>
      <c r="AJ62" s="25">
        <v>0</v>
      </c>
      <c r="AK62" s="25">
        <v>0</v>
      </c>
      <c r="AL62" s="25">
        <v>0</v>
      </c>
      <c r="AM62" s="25">
        <v>0</v>
      </c>
      <c r="AN62" s="25">
        <v>0.24715071675386172</v>
      </c>
      <c r="AO62" s="25">
        <v>1575.3316913880165</v>
      </c>
      <c r="AP62" s="25">
        <v>251.91721009486588</v>
      </c>
      <c r="AQ62" s="25">
        <v>25.283853935597026</v>
      </c>
      <c r="AR62" s="25">
        <v>0</v>
      </c>
      <c r="AS62" s="25">
        <v>0</v>
      </c>
      <c r="AT62" s="25">
        <v>226.63335615926886</v>
      </c>
      <c r="AU62" s="25">
        <v>806.12406387951739</v>
      </c>
      <c r="AV62" s="25">
        <v>151.0391659491757</v>
      </c>
      <c r="AW62" s="25">
        <v>151.0391659491757</v>
      </c>
      <c r="AX62" s="25">
        <v>0</v>
      </c>
      <c r="AY62" s="25">
        <v>0</v>
      </c>
      <c r="AZ62" s="25">
        <v>399.27372358023774</v>
      </c>
      <c r="BA62" s="25">
        <v>83.718984207234897</v>
      </c>
      <c r="BB62" s="25">
        <v>131.48114140541787</v>
      </c>
      <c r="BC62" s="25">
        <v>184.07359796758499</v>
      </c>
      <c r="BD62" s="25">
        <v>0</v>
      </c>
      <c r="BE62" s="25">
        <v>255.8111743501039</v>
      </c>
      <c r="BF62" s="25">
        <v>89.196104259788086</v>
      </c>
      <c r="BG62" s="25">
        <v>1.602277209707845</v>
      </c>
      <c r="BH62" s="25">
        <v>165.01279288060795</v>
      </c>
      <c r="BI62" s="25">
        <v>0</v>
      </c>
      <c r="BJ62" s="25">
        <v>1058.0412739743833</v>
      </c>
      <c r="BK62" s="25">
        <v>1432.9588422986919</v>
      </c>
      <c r="BL62" s="25">
        <v>5.3396017109732755E-2</v>
      </c>
      <c r="BM62" s="25">
        <v>5.1417478001092289E-2</v>
      </c>
    </row>
    <row r="63" spans="1:65" x14ac:dyDescent="0.35">
      <c r="A63" s="25" t="s">
        <v>10529</v>
      </c>
      <c r="B63" s="25" t="s">
        <v>10517</v>
      </c>
      <c r="C63" s="25" t="s">
        <v>10609</v>
      </c>
      <c r="D63" s="25" t="s">
        <v>9782</v>
      </c>
      <c r="E63" s="25" t="s">
        <v>10610</v>
      </c>
      <c r="F63" s="25">
        <v>96866</v>
      </c>
      <c r="G63" s="25">
        <v>0.8970991984690615</v>
      </c>
      <c r="H63" s="25">
        <v>160</v>
      </c>
      <c r="I63" s="66">
        <v>591.28773381101189</v>
      </c>
      <c r="J63" s="43">
        <v>0.83700284990904261</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447.30725660940072</v>
      </c>
      <c r="AV63" s="25">
        <v>100.11218185342608</v>
      </c>
      <c r="AW63" s="25">
        <v>100.11218185342608</v>
      </c>
      <c r="AX63" s="25">
        <v>0</v>
      </c>
      <c r="AY63" s="25">
        <v>0</v>
      </c>
      <c r="AZ63" s="25">
        <v>236.23150880860379</v>
      </c>
      <c r="BA63" s="25">
        <v>77.861174682099431</v>
      </c>
      <c r="BB63" s="25">
        <v>65.987639219376817</v>
      </c>
      <c r="BC63" s="25">
        <v>92.382694907127529</v>
      </c>
      <c r="BD63" s="25">
        <v>0</v>
      </c>
      <c r="BE63" s="25">
        <v>110.96356594737087</v>
      </c>
      <c r="BF63" s="25">
        <v>38.411719271841037</v>
      </c>
      <c r="BG63" s="25">
        <v>1.4901660226239126</v>
      </c>
      <c r="BH63" s="25">
        <v>71.06168065290592</v>
      </c>
      <c r="BI63" s="25">
        <v>0</v>
      </c>
      <c r="BJ63" s="25">
        <v>487.90725212708833</v>
      </c>
      <c r="BK63" s="25">
        <v>629.96801639477576</v>
      </c>
      <c r="BL63" s="25">
        <v>1.6493767764786698</v>
      </c>
      <c r="BM63" s="25">
        <v>0.83700284990904261</v>
      </c>
    </row>
    <row r="64" spans="1:65" x14ac:dyDescent="0.35">
      <c r="A64" s="25" t="s">
        <v>10529</v>
      </c>
      <c r="B64" s="25" t="s">
        <v>10517</v>
      </c>
      <c r="C64" s="25" t="s">
        <v>10520</v>
      </c>
      <c r="D64" s="25" t="s">
        <v>10530</v>
      </c>
      <c r="E64" s="25" t="s">
        <v>10611</v>
      </c>
      <c r="F64" s="25">
        <v>164168</v>
      </c>
      <c r="G64" s="25">
        <v>0.89713644492477818</v>
      </c>
      <c r="H64" s="25">
        <v>160</v>
      </c>
      <c r="I64" s="25">
        <v>613.98114468577501</v>
      </c>
      <c r="J64" s="42">
        <v>0.75882877100126533</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427.68761255067886</v>
      </c>
      <c r="AV64" s="25">
        <v>87.685035506325789</v>
      </c>
      <c r="AW64" s="25">
        <v>87.685035506325789</v>
      </c>
      <c r="AX64" s="25">
        <v>0</v>
      </c>
      <c r="AY64" s="25">
        <v>0</v>
      </c>
      <c r="AZ64" s="25">
        <v>231.00407555958748</v>
      </c>
      <c r="BA64" s="25">
        <v>77.861174682099431</v>
      </c>
      <c r="BB64" s="25">
        <v>63.809542032286686</v>
      </c>
      <c r="BC64" s="25">
        <v>89.33335884520136</v>
      </c>
      <c r="BD64" s="25">
        <v>0</v>
      </c>
      <c r="BE64" s="25">
        <v>108.9985014847656</v>
      </c>
      <c r="BF64" s="25">
        <v>37.722222969172527</v>
      </c>
      <c r="BG64" s="25">
        <v>1.4901660226239126</v>
      </c>
      <c r="BH64" s="25">
        <v>69.786112492969167</v>
      </c>
      <c r="BI64" s="25">
        <v>0</v>
      </c>
      <c r="BJ64" s="25">
        <v>467.81770212563174</v>
      </c>
      <c r="BK64" s="25">
        <v>609.40856045058456</v>
      </c>
      <c r="BL64" s="25">
        <v>1.5102221473215371</v>
      </c>
      <c r="BM64" s="25">
        <v>0.75882877100126533</v>
      </c>
    </row>
    <row r="65" spans="1:65" x14ac:dyDescent="0.35">
      <c r="A65" s="25" t="s">
        <v>10529</v>
      </c>
      <c r="B65" s="25" t="s">
        <v>10517</v>
      </c>
      <c r="C65" s="25" t="s">
        <v>10520</v>
      </c>
      <c r="D65" s="25" t="s">
        <v>10532</v>
      </c>
      <c r="E65" s="25" t="s">
        <v>10612</v>
      </c>
      <c r="F65" s="25">
        <v>164168</v>
      </c>
      <c r="G65" s="25">
        <v>0.89713644492477818</v>
      </c>
      <c r="H65" s="25">
        <v>160</v>
      </c>
      <c r="I65" s="25">
        <v>750.90942202423457</v>
      </c>
      <c r="J65" s="42">
        <v>0.41647337042005816</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451.5731998948454</v>
      </c>
      <c r="AV65" s="25">
        <v>87.685035506325789</v>
      </c>
      <c r="AW65" s="25">
        <v>87.685035506325789</v>
      </c>
      <c r="AX65" s="25">
        <v>0</v>
      </c>
      <c r="AY65" s="25">
        <v>0</v>
      </c>
      <c r="AZ65" s="25">
        <v>231.00407555958748</v>
      </c>
      <c r="BA65" s="25">
        <v>77.861174682099431</v>
      </c>
      <c r="BB65" s="25">
        <v>63.809542032286686</v>
      </c>
      <c r="BC65" s="25">
        <v>89.33335884520136</v>
      </c>
      <c r="BD65" s="25">
        <v>0</v>
      </c>
      <c r="BE65" s="25">
        <v>132.88408882893214</v>
      </c>
      <c r="BF65" s="25">
        <v>46.103130809230962</v>
      </c>
      <c r="BG65" s="25">
        <v>1.4901660226239126</v>
      </c>
      <c r="BH65" s="25">
        <v>85.290791997077278</v>
      </c>
      <c r="BI65" s="25">
        <v>0</v>
      </c>
      <c r="BJ65" s="25">
        <v>451.5731998948454</v>
      </c>
      <c r="BK65" s="25">
        <v>456.23578088133866</v>
      </c>
      <c r="BL65" s="25">
        <v>1.0137171714237974</v>
      </c>
      <c r="BM65" s="25">
        <v>0.41647337042005816</v>
      </c>
    </row>
    <row r="66" spans="1:65" x14ac:dyDescent="0.35">
      <c r="A66" s="25" t="s">
        <v>10529</v>
      </c>
      <c r="B66" s="25" t="s">
        <v>10517</v>
      </c>
      <c r="C66" s="25" t="s">
        <v>10520</v>
      </c>
      <c r="D66" s="25" t="s">
        <v>10534</v>
      </c>
      <c r="E66" s="25" t="s">
        <v>10613</v>
      </c>
      <c r="F66" s="25">
        <v>164168</v>
      </c>
      <c r="G66" s="25">
        <v>0.89713644492477818</v>
      </c>
      <c r="H66" s="25">
        <v>160</v>
      </c>
      <c r="I66" s="25">
        <v>639.38371039290496</v>
      </c>
      <c r="J66" s="42">
        <v>0.63963945452763926</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436.28875814248079</v>
      </c>
      <c r="AV66" s="25">
        <v>87.685035506325789</v>
      </c>
      <c r="AW66" s="25">
        <v>87.685035506325789</v>
      </c>
      <c r="AX66" s="25">
        <v>0</v>
      </c>
      <c r="AY66" s="25">
        <v>0</v>
      </c>
      <c r="AZ66" s="25">
        <v>231.00407555958748</v>
      </c>
      <c r="BA66" s="25">
        <v>77.861174682099431</v>
      </c>
      <c r="BB66" s="25">
        <v>63.809542032286686</v>
      </c>
      <c r="BC66" s="25">
        <v>89.33335884520136</v>
      </c>
      <c r="BD66" s="25">
        <v>0</v>
      </c>
      <c r="BE66" s="25">
        <v>117.59964707656752</v>
      </c>
      <c r="BF66" s="25">
        <v>40.74016879085741</v>
      </c>
      <c r="BG66" s="25">
        <v>1.4901660226239126</v>
      </c>
      <c r="BH66" s="25">
        <v>75.369312263086201</v>
      </c>
      <c r="BI66" s="25">
        <v>0</v>
      </c>
      <c r="BJ66" s="25">
        <v>436.28875814248079</v>
      </c>
      <c r="BK66" s="25">
        <v>552.47705076030365</v>
      </c>
      <c r="BL66" s="25">
        <v>1.3256803643357677</v>
      </c>
      <c r="BM66" s="25">
        <v>0.63963945452763926</v>
      </c>
    </row>
    <row r="67" spans="1:65" x14ac:dyDescent="0.35">
      <c r="A67" s="25" t="s">
        <v>10529</v>
      </c>
      <c r="B67" s="25" t="s">
        <v>10517</v>
      </c>
      <c r="C67" s="25" t="s">
        <v>10520</v>
      </c>
      <c r="D67" s="25" t="s">
        <v>10536</v>
      </c>
      <c r="E67" s="25" t="s">
        <v>10614</v>
      </c>
      <c r="F67" s="25">
        <v>164168</v>
      </c>
      <c r="G67" s="25">
        <v>0.89713644492477818</v>
      </c>
      <c r="H67" s="25">
        <v>160</v>
      </c>
      <c r="I67" s="25">
        <v>634.71861894361496</v>
      </c>
      <c r="J67" s="42">
        <v>0.56854641990258159</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383.51561738951813</v>
      </c>
      <c r="AV67" s="25">
        <v>84.290235234355777</v>
      </c>
      <c r="AW67" s="25">
        <v>84.290235234355777</v>
      </c>
      <c r="AX67" s="25">
        <v>0</v>
      </c>
      <c r="AY67" s="25">
        <v>0</v>
      </c>
      <c r="AZ67" s="25">
        <v>187.34012435302529</v>
      </c>
      <c r="BA67" s="25">
        <v>77.861174682099431</v>
      </c>
      <c r="BB67" s="25">
        <v>45.616229029552443</v>
      </c>
      <c r="BC67" s="25">
        <v>63.862720641373414</v>
      </c>
      <c r="BD67" s="25">
        <v>0</v>
      </c>
      <c r="BE67" s="25">
        <v>111.88525780213706</v>
      </c>
      <c r="BF67" s="25">
        <v>38.735119922636194</v>
      </c>
      <c r="BG67" s="25">
        <v>1.4901660226239126</v>
      </c>
      <c r="BH67" s="25">
        <v>71.65997185687695</v>
      </c>
      <c r="BI67" s="25">
        <v>0</v>
      </c>
      <c r="BJ67" s="25">
        <v>383.51561738951813</v>
      </c>
      <c r="BK67" s="25">
        <v>467.72593350791061</v>
      </c>
      <c r="BL67" s="25">
        <v>1.3274053264557741</v>
      </c>
      <c r="BM67" s="25">
        <v>0.56854641990258159</v>
      </c>
    </row>
    <row r="68" spans="1:65" x14ac:dyDescent="0.35">
      <c r="A68" s="25" t="s">
        <v>10529</v>
      </c>
      <c r="B68" s="25" t="s">
        <v>10517</v>
      </c>
      <c r="C68" s="25" t="s">
        <v>10520</v>
      </c>
      <c r="D68" s="25" t="s">
        <v>10538</v>
      </c>
      <c r="E68" s="25" t="s">
        <v>10615</v>
      </c>
      <c r="F68" s="25">
        <v>164168</v>
      </c>
      <c r="G68" s="25">
        <v>0.89713644492477818</v>
      </c>
      <c r="H68" s="25">
        <v>160</v>
      </c>
      <c r="I68" s="25">
        <v>688.57532453006297</v>
      </c>
      <c r="J68" s="42">
        <v>0.44673385693162054</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384.11523504532033</v>
      </c>
      <c r="AV68" s="25">
        <v>95.862927212716585</v>
      </c>
      <c r="AW68" s="25">
        <v>95.862927212716585</v>
      </c>
      <c r="AX68" s="25">
        <v>0</v>
      </c>
      <c r="AY68" s="25">
        <v>0</v>
      </c>
      <c r="AZ68" s="25">
        <v>168.45523430428145</v>
      </c>
      <c r="BA68" s="25">
        <v>77.861174682099431</v>
      </c>
      <c r="BB68" s="25">
        <v>37.747524842575835</v>
      </c>
      <c r="BC68" s="25">
        <v>52.846534779606174</v>
      </c>
      <c r="BD68" s="25">
        <v>0</v>
      </c>
      <c r="BE68" s="25">
        <v>119.79707352832227</v>
      </c>
      <c r="BF68" s="25">
        <v>41.511195616034513</v>
      </c>
      <c r="BG68" s="25">
        <v>1.4901660226239126</v>
      </c>
      <c r="BH68" s="25">
        <v>76.795711889663849</v>
      </c>
      <c r="BI68" s="25">
        <v>0</v>
      </c>
      <c r="BJ68" s="25">
        <v>384.11523504532033</v>
      </c>
      <c r="BK68" s="25">
        <v>473.51977079459562</v>
      </c>
      <c r="BL68" s="25">
        <v>0.92958822760853299</v>
      </c>
      <c r="BM68" s="25">
        <v>0.44673385693162054</v>
      </c>
    </row>
    <row r="69" spans="1:65" x14ac:dyDescent="0.35">
      <c r="A69" s="25" t="s">
        <v>10529</v>
      </c>
      <c r="B69" s="25" t="s">
        <v>10517</v>
      </c>
      <c r="C69" s="25" t="s">
        <v>10520</v>
      </c>
      <c r="D69" s="25" t="s">
        <v>10540</v>
      </c>
      <c r="E69" s="25" t="s">
        <v>10616</v>
      </c>
      <c r="F69" s="25">
        <v>164168</v>
      </c>
      <c r="G69" s="25">
        <v>0.89713644492477818</v>
      </c>
      <c r="H69" s="25">
        <v>160</v>
      </c>
      <c r="I69" s="25">
        <v>695.17728772880355</v>
      </c>
      <c r="J69" s="42">
        <v>0.8358306400140697</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438.86690473126777</v>
      </c>
      <c r="AV69" s="25">
        <v>138.83108271198034</v>
      </c>
      <c r="AW69" s="25">
        <v>138.83108271198034</v>
      </c>
      <c r="AX69" s="25">
        <v>0</v>
      </c>
      <c r="AY69" s="25">
        <v>0</v>
      </c>
      <c r="AZ69" s="25">
        <v>171.96135108314573</v>
      </c>
      <c r="BA69" s="25">
        <v>83.718984207234911</v>
      </c>
      <c r="BB69" s="25">
        <v>36.767652864962841</v>
      </c>
      <c r="BC69" s="25">
        <v>51.474714010947977</v>
      </c>
      <c r="BD69" s="25">
        <v>0</v>
      </c>
      <c r="BE69" s="25">
        <v>128.07447093614172</v>
      </c>
      <c r="BF69" s="25">
        <v>44.376208325064525</v>
      </c>
      <c r="BG69" s="25">
        <v>1.6022772097078453</v>
      </c>
      <c r="BH69" s="25">
        <v>82.095985401369362</v>
      </c>
      <c r="BI69" s="25">
        <v>0</v>
      </c>
      <c r="BJ69" s="25">
        <v>664.15776505441443</v>
      </c>
      <c r="BK69" s="25">
        <v>1035.3983513917251</v>
      </c>
      <c r="BL69" s="25">
        <v>0.93816496617793332</v>
      </c>
      <c r="BM69" s="25">
        <v>0.8358306400140697</v>
      </c>
    </row>
    <row r="70" spans="1:65" x14ac:dyDescent="0.35">
      <c r="A70" s="25" t="s">
        <v>10529</v>
      </c>
      <c r="B70" s="25" t="s">
        <v>10517</v>
      </c>
      <c r="C70" s="25" t="s">
        <v>10520</v>
      </c>
      <c r="D70" s="25" t="s">
        <v>10542</v>
      </c>
      <c r="E70" s="25" t="s">
        <v>10617</v>
      </c>
      <c r="F70" s="25">
        <v>164168</v>
      </c>
      <c r="G70" s="25">
        <v>0.89713644492477818</v>
      </c>
      <c r="H70" s="25">
        <v>160</v>
      </c>
      <c r="I70" s="25">
        <v>1636.9676710571127</v>
      </c>
      <c r="J70" s="42">
        <v>-8.5218573500643519E-2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673.72982847702178</v>
      </c>
      <c r="AV70" s="25">
        <v>138.83108271198034</v>
      </c>
      <c r="AW70" s="25">
        <v>138.83108271198034</v>
      </c>
      <c r="AX70" s="25">
        <v>0</v>
      </c>
      <c r="AY70" s="25">
        <v>0</v>
      </c>
      <c r="AZ70" s="25">
        <v>275.6962895526749</v>
      </c>
      <c r="BA70" s="25">
        <v>83.718984207234911</v>
      </c>
      <c r="BB70" s="25">
        <v>79.990543893933335</v>
      </c>
      <c r="BC70" s="25">
        <v>111.98676145150667</v>
      </c>
      <c r="BD70" s="25">
        <v>0</v>
      </c>
      <c r="BE70" s="25">
        <v>259.20245621236649</v>
      </c>
      <c r="BF70" s="25">
        <v>90.386027720231112</v>
      </c>
      <c r="BG70" s="25">
        <v>1.6022772097078453</v>
      </c>
      <c r="BH70" s="25">
        <v>167.21415128242754</v>
      </c>
      <c r="BI70" s="25">
        <v>0</v>
      </c>
      <c r="BJ70" s="25">
        <v>885.397621262955</v>
      </c>
      <c r="BK70" s="25">
        <v>1221.4211446380746</v>
      </c>
      <c r="BL70" s="25">
        <v>-9.1420219014693771E-2</v>
      </c>
      <c r="BM70" s="25">
        <v>-8.5218573500643519E-2</v>
      </c>
    </row>
    <row r="71" spans="1:65" x14ac:dyDescent="0.35">
      <c r="A71" s="25" t="s">
        <v>10529</v>
      </c>
      <c r="B71" s="25" t="s">
        <v>10517</v>
      </c>
      <c r="C71" s="25" t="s">
        <v>10618</v>
      </c>
      <c r="D71" s="25" t="s">
        <v>9782</v>
      </c>
      <c r="E71" s="25" t="s">
        <v>10619</v>
      </c>
      <c r="F71" s="25">
        <v>164168</v>
      </c>
      <c r="G71" s="25">
        <v>0.89713644492477818</v>
      </c>
      <c r="H71" s="25">
        <v>160</v>
      </c>
      <c r="I71" s="66">
        <v>613.98114468577501</v>
      </c>
      <c r="J71" s="67">
        <v>0.75882877100126533</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427.68761255067886</v>
      </c>
      <c r="AV71" s="25">
        <v>87.685035506325789</v>
      </c>
      <c r="AW71" s="25">
        <v>87.685035506325789</v>
      </c>
      <c r="AX71" s="25">
        <v>0</v>
      </c>
      <c r="AY71" s="25">
        <v>0</v>
      </c>
      <c r="AZ71" s="25">
        <v>231.00407555958748</v>
      </c>
      <c r="BA71" s="25">
        <v>77.861174682099431</v>
      </c>
      <c r="BB71" s="25">
        <v>63.809542032286686</v>
      </c>
      <c r="BC71" s="25">
        <v>89.33335884520136</v>
      </c>
      <c r="BD71" s="25">
        <v>0</v>
      </c>
      <c r="BE71" s="25">
        <v>108.9985014847656</v>
      </c>
      <c r="BF71" s="25">
        <v>37.722222969172527</v>
      </c>
      <c r="BG71" s="25">
        <v>1.4901660226239126</v>
      </c>
      <c r="BH71" s="25">
        <v>69.786112492969167</v>
      </c>
      <c r="BI71" s="25">
        <v>0</v>
      </c>
      <c r="BJ71" s="25">
        <v>467.81770212563174</v>
      </c>
      <c r="BK71" s="25">
        <v>609.40856045058456</v>
      </c>
      <c r="BL71" s="25">
        <v>1.5102221473215371</v>
      </c>
      <c r="BM71" s="25">
        <v>0.75882877100126533</v>
      </c>
    </row>
    <row r="72" spans="1:65" x14ac:dyDescent="0.35">
      <c r="A72" s="25" t="s">
        <v>10529</v>
      </c>
      <c r="B72" s="25" t="s">
        <v>10517</v>
      </c>
      <c r="C72" s="25" t="s">
        <v>10522</v>
      </c>
      <c r="D72" s="25" t="s">
        <v>10530</v>
      </c>
      <c r="E72" s="25" t="s">
        <v>10620</v>
      </c>
      <c r="F72" s="25">
        <v>398287</v>
      </c>
      <c r="G72" s="25">
        <v>0.89712357554790034</v>
      </c>
      <c r="H72" s="25">
        <v>160</v>
      </c>
      <c r="I72" s="25">
        <v>440.35765031040711</v>
      </c>
      <c r="J72" s="42">
        <v>0.77259901412116316</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301.27088690886274</v>
      </c>
      <c r="AV72" s="25">
        <v>67.122666689504527</v>
      </c>
      <c r="AW72" s="25">
        <v>67.122666689504527</v>
      </c>
      <c r="AX72" s="25">
        <v>0</v>
      </c>
      <c r="AY72" s="25">
        <v>0</v>
      </c>
      <c r="AZ72" s="25">
        <v>153.69461876692444</v>
      </c>
      <c r="BA72" s="25">
        <v>77.861174682099417</v>
      </c>
      <c r="BB72" s="25">
        <v>31.597268368677089</v>
      </c>
      <c r="BC72" s="25">
        <v>44.236175716147926</v>
      </c>
      <c r="BD72" s="25">
        <v>0</v>
      </c>
      <c r="BE72" s="25">
        <v>80.453601452433773</v>
      </c>
      <c r="BF72" s="25">
        <v>27.706468571863113</v>
      </c>
      <c r="BG72" s="25">
        <v>1.4901660226239124</v>
      </c>
      <c r="BH72" s="25">
        <v>51.25696685794675</v>
      </c>
      <c r="BI72" s="25">
        <v>0</v>
      </c>
      <c r="BJ72" s="25">
        <v>341.43753680093971</v>
      </c>
      <c r="BK72" s="25">
        <v>483.06495544301657</v>
      </c>
      <c r="BL72" s="25">
        <v>1.1051659448313123</v>
      </c>
      <c r="BM72" s="25">
        <v>0.77259901412116316</v>
      </c>
    </row>
    <row r="73" spans="1:65" x14ac:dyDescent="0.35">
      <c r="A73" s="25" t="s">
        <v>10529</v>
      </c>
      <c r="B73" s="25" t="s">
        <v>10517</v>
      </c>
      <c r="C73" s="25" t="s">
        <v>10522</v>
      </c>
      <c r="D73" s="25" t="s">
        <v>10532</v>
      </c>
      <c r="E73" s="25" t="s">
        <v>10621</v>
      </c>
      <c r="F73" s="25">
        <v>398287</v>
      </c>
      <c r="G73" s="25">
        <v>0.89712357554790034</v>
      </c>
      <c r="H73" s="25">
        <v>160</v>
      </c>
      <c r="I73" s="25">
        <v>507.5078401511002</v>
      </c>
      <c r="J73" s="42">
        <v>0.48810260707289405</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316.08374003878583</v>
      </c>
      <c r="AV73" s="25">
        <v>67.122666689504527</v>
      </c>
      <c r="AW73" s="25">
        <v>67.122666689504527</v>
      </c>
      <c r="AX73" s="25">
        <v>0</v>
      </c>
      <c r="AY73" s="25">
        <v>0</v>
      </c>
      <c r="AZ73" s="25">
        <v>153.69461876692444</v>
      </c>
      <c r="BA73" s="25">
        <v>77.861174682099417</v>
      </c>
      <c r="BB73" s="25">
        <v>31.597268368677089</v>
      </c>
      <c r="BC73" s="25">
        <v>44.236175716147926</v>
      </c>
      <c r="BD73" s="25">
        <v>0</v>
      </c>
      <c r="BE73" s="25">
        <v>95.266454582356872</v>
      </c>
      <c r="BF73" s="25">
        <v>32.903960898151915</v>
      </c>
      <c r="BG73" s="25">
        <v>1.4901660226239124</v>
      </c>
      <c r="BH73" s="25">
        <v>60.872327661581046</v>
      </c>
      <c r="BI73" s="25">
        <v>0</v>
      </c>
      <c r="BJ73" s="25">
        <v>316.08374003878583</v>
      </c>
      <c r="BK73" s="25">
        <v>390.56096884016961</v>
      </c>
      <c r="BL73" s="25">
        <v>0.80467717326315391</v>
      </c>
      <c r="BM73" s="25">
        <v>0.48810260707289405</v>
      </c>
    </row>
    <row r="74" spans="1:65" x14ac:dyDescent="0.35">
      <c r="A74" s="25" t="s">
        <v>10529</v>
      </c>
      <c r="B74" s="25" t="s">
        <v>10517</v>
      </c>
      <c r="C74" s="25" t="s">
        <v>10522</v>
      </c>
      <c r="D74" s="25" t="s">
        <v>10534</v>
      </c>
      <c r="E74" s="25" t="s">
        <v>10622</v>
      </c>
      <c r="F74" s="25">
        <v>398287</v>
      </c>
      <c r="G74" s="25">
        <v>0.89712357554790034</v>
      </c>
      <c r="H74" s="25">
        <v>160</v>
      </c>
      <c r="I74" s="25">
        <v>461.53793485199714</v>
      </c>
      <c r="J74" s="42">
        <v>0.6226697150749152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309.78362924255509</v>
      </c>
      <c r="AV74" s="25">
        <v>67.122666689504527</v>
      </c>
      <c r="AW74" s="25">
        <v>67.122666689504527</v>
      </c>
      <c r="AX74" s="25">
        <v>0</v>
      </c>
      <c r="AY74" s="25">
        <v>0</v>
      </c>
      <c r="AZ74" s="25">
        <v>153.69461876692444</v>
      </c>
      <c r="BA74" s="25">
        <v>77.861174682099417</v>
      </c>
      <c r="BB74" s="25">
        <v>31.597268368677089</v>
      </c>
      <c r="BC74" s="25">
        <v>44.236175716147926</v>
      </c>
      <c r="BD74" s="25">
        <v>0</v>
      </c>
      <c r="BE74" s="25">
        <v>88.966343786126117</v>
      </c>
      <c r="BF74" s="25">
        <v>30.693395706492005</v>
      </c>
      <c r="BG74" s="25">
        <v>1.4901660226239124</v>
      </c>
      <c r="BH74" s="25">
        <v>56.782782057010209</v>
      </c>
      <c r="BI74" s="25">
        <v>0</v>
      </c>
      <c r="BJ74" s="25">
        <v>309.78362924255509</v>
      </c>
      <c r="BK74" s="25">
        <v>430.23076334304193</v>
      </c>
      <c r="BL74" s="25">
        <v>0.93354002832806748</v>
      </c>
      <c r="BM74" s="25">
        <v>0.6226697150749152</v>
      </c>
    </row>
    <row r="75" spans="1:65" x14ac:dyDescent="0.35">
      <c r="A75" s="25" t="s">
        <v>10529</v>
      </c>
      <c r="B75" s="25" t="s">
        <v>10517</v>
      </c>
      <c r="C75" s="25" t="s">
        <v>10522</v>
      </c>
      <c r="D75" s="25" t="s">
        <v>10536</v>
      </c>
      <c r="E75" s="25" t="s">
        <v>10623</v>
      </c>
      <c r="F75" s="25">
        <v>398287</v>
      </c>
      <c r="G75" s="25">
        <v>0.89712357554790034</v>
      </c>
      <c r="H75" s="25">
        <v>160</v>
      </c>
      <c r="I75" s="25">
        <v>460.37023859058849</v>
      </c>
      <c r="J75" s="42">
        <v>0.56301114613575554</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280.42381426626696</v>
      </c>
      <c r="AV75" s="25">
        <v>64.557747487974808</v>
      </c>
      <c r="AW75" s="25">
        <v>64.557747487974808</v>
      </c>
      <c r="AX75" s="25">
        <v>0</v>
      </c>
      <c r="AY75" s="25">
        <v>0</v>
      </c>
      <c r="AZ75" s="25">
        <v>132.58132689069328</v>
      </c>
      <c r="BA75" s="25">
        <v>77.861174682099417</v>
      </c>
      <c r="BB75" s="25">
        <v>22.80006342024744</v>
      </c>
      <c r="BC75" s="25">
        <v>31.920088788346415</v>
      </c>
      <c r="BD75" s="25">
        <v>0</v>
      </c>
      <c r="BE75" s="25">
        <v>83.284739887598903</v>
      </c>
      <c r="BF75" s="25">
        <v>28.69985047893859</v>
      </c>
      <c r="BG75" s="25">
        <v>1.4901660226239124</v>
      </c>
      <c r="BH75" s="25">
        <v>53.094723386036392</v>
      </c>
      <c r="BI75" s="25">
        <v>0</v>
      </c>
      <c r="BJ75" s="25">
        <v>280.42381426626696</v>
      </c>
      <c r="BK75" s="25">
        <v>365.34332056117267</v>
      </c>
      <c r="BL75" s="25">
        <v>0.95590565938070537</v>
      </c>
      <c r="BM75" s="25">
        <v>0.56301114613575554</v>
      </c>
    </row>
    <row r="76" spans="1:65" x14ac:dyDescent="0.35">
      <c r="A76" s="25" t="s">
        <v>10529</v>
      </c>
      <c r="B76" s="25" t="s">
        <v>10517</v>
      </c>
      <c r="C76" s="25" t="s">
        <v>10522</v>
      </c>
      <c r="D76" s="25" t="s">
        <v>10538</v>
      </c>
      <c r="E76" s="25" t="s">
        <v>10624</v>
      </c>
      <c r="F76" s="25">
        <v>398287</v>
      </c>
      <c r="G76" s="25">
        <v>0.89712357554790034</v>
      </c>
      <c r="H76" s="25">
        <v>160</v>
      </c>
      <c r="I76" s="25">
        <v>522.00235531391127</v>
      </c>
      <c r="J76" s="42">
        <v>0.41231657635309826</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298.09257930519675</v>
      </c>
      <c r="AV76" s="25">
        <v>73.350401309674751</v>
      </c>
      <c r="AW76" s="25">
        <v>73.350401309674751</v>
      </c>
      <c r="AX76" s="25">
        <v>0</v>
      </c>
      <c r="AY76" s="25">
        <v>0</v>
      </c>
      <c r="AZ76" s="25">
        <v>132.6017098137699</v>
      </c>
      <c r="BA76" s="25">
        <v>77.861174682099417</v>
      </c>
      <c r="BB76" s="25">
        <v>22.808556304862712</v>
      </c>
      <c r="BC76" s="25">
        <v>31.931978826807793</v>
      </c>
      <c r="BD76" s="25">
        <v>0</v>
      </c>
      <c r="BE76" s="25">
        <v>92.140468181752141</v>
      </c>
      <c r="BF76" s="25">
        <v>31.807123564606396</v>
      </c>
      <c r="BG76" s="25">
        <v>1.4901660226239124</v>
      </c>
      <c r="BH76" s="25">
        <v>58.843178594521831</v>
      </c>
      <c r="BI76" s="25">
        <v>0</v>
      </c>
      <c r="BJ76" s="25">
        <v>298.09257930519675</v>
      </c>
      <c r="BK76" s="25">
        <v>384.31859966254774</v>
      </c>
      <c r="BL76" s="25">
        <v>0.64423140601296636</v>
      </c>
      <c r="BM76" s="25">
        <v>0.41231657635309826</v>
      </c>
    </row>
    <row r="77" spans="1:65" x14ac:dyDescent="0.35">
      <c r="A77" s="25" t="s">
        <v>10529</v>
      </c>
      <c r="B77" s="25" t="s">
        <v>10517</v>
      </c>
      <c r="C77" s="25" t="s">
        <v>10522</v>
      </c>
      <c r="D77" s="25" t="s">
        <v>10540</v>
      </c>
      <c r="E77" s="25" t="s">
        <v>10625</v>
      </c>
      <c r="F77" s="25">
        <v>398287</v>
      </c>
      <c r="G77" s="25">
        <v>0.89712357554790034</v>
      </c>
      <c r="H77" s="25">
        <v>160</v>
      </c>
      <c r="I77" s="25">
        <v>613.88144374102035</v>
      </c>
      <c r="J77" s="42">
        <v>0.55313183815792066</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404.399436880135</v>
      </c>
      <c r="AV77" s="25">
        <v>111.85019332458477</v>
      </c>
      <c r="AW77" s="25">
        <v>111.85019332458477</v>
      </c>
      <c r="AX77" s="25">
        <v>0</v>
      </c>
      <c r="AY77" s="25">
        <v>0</v>
      </c>
      <c r="AZ77" s="25">
        <v>173.87292337148702</v>
      </c>
      <c r="BA77" s="25">
        <v>83.718984207234897</v>
      </c>
      <c r="BB77" s="25">
        <v>37.564141318438381</v>
      </c>
      <c r="BC77" s="25">
        <v>52.589797845813727</v>
      </c>
      <c r="BD77" s="25">
        <v>0</v>
      </c>
      <c r="BE77" s="25">
        <v>118.67632018406323</v>
      </c>
      <c r="BF77" s="25">
        <v>41.07861156994926</v>
      </c>
      <c r="BG77" s="25">
        <v>1.602277209707845</v>
      </c>
      <c r="BH77" s="25">
        <v>75.995431404406133</v>
      </c>
      <c r="BI77" s="25">
        <v>0</v>
      </c>
      <c r="BJ77" s="25">
        <v>514.2988151285291</v>
      </c>
      <c r="BK77" s="25">
        <v>816.48664465076945</v>
      </c>
      <c r="BL77" s="25">
        <v>0.52896383687467907</v>
      </c>
      <c r="BM77" s="25">
        <v>0.55313183815792066</v>
      </c>
    </row>
    <row r="78" spans="1:65" x14ac:dyDescent="0.35">
      <c r="A78" s="25" t="s">
        <v>10529</v>
      </c>
      <c r="B78" s="25" t="s">
        <v>10517</v>
      </c>
      <c r="C78" s="25" t="s">
        <v>10522</v>
      </c>
      <c r="D78" s="25" t="s">
        <v>10542</v>
      </c>
      <c r="E78" s="25" t="s">
        <v>10626</v>
      </c>
      <c r="F78" s="25">
        <v>398287</v>
      </c>
      <c r="G78" s="25">
        <v>0.89712357554790034</v>
      </c>
      <c r="H78" s="25">
        <v>160</v>
      </c>
      <c r="I78" s="25">
        <v>1467.97165261399</v>
      </c>
      <c r="J78" s="42">
        <v>-0.25336207069798938</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528.67616082249742</v>
      </c>
      <c r="AV78" s="25">
        <v>111.85019332458477</v>
      </c>
      <c r="AW78" s="25">
        <v>111.85019332458477</v>
      </c>
      <c r="AX78" s="25">
        <v>0</v>
      </c>
      <c r="AY78" s="25">
        <v>0</v>
      </c>
      <c r="AZ78" s="25">
        <v>173.87292337148702</v>
      </c>
      <c r="BA78" s="25">
        <v>83.718984207234897</v>
      </c>
      <c r="BB78" s="25">
        <v>37.564141318438381</v>
      </c>
      <c r="BC78" s="25">
        <v>52.589797845813727</v>
      </c>
      <c r="BD78" s="25">
        <v>0</v>
      </c>
      <c r="BE78" s="25">
        <v>242.95304412642571</v>
      </c>
      <c r="BF78" s="25">
        <v>84.684479619900998</v>
      </c>
      <c r="BG78" s="25">
        <v>1.602277209707845</v>
      </c>
      <c r="BH78" s="25">
        <v>156.66628729681685</v>
      </c>
      <c r="BI78" s="25">
        <v>0</v>
      </c>
      <c r="BJ78" s="25">
        <v>656.9033149817601</v>
      </c>
      <c r="BK78" s="25">
        <v>995.44607254093398</v>
      </c>
      <c r="BL78" s="25">
        <v>-0.2427137487829758</v>
      </c>
      <c r="BM78" s="25">
        <v>-0.25336207069798938</v>
      </c>
    </row>
    <row r="79" spans="1:65" x14ac:dyDescent="0.35">
      <c r="A79" s="25" t="s">
        <v>10529</v>
      </c>
      <c r="B79" s="25" t="s">
        <v>10517</v>
      </c>
      <c r="C79" s="25" t="s">
        <v>10627</v>
      </c>
      <c r="D79" s="25" t="s">
        <v>9782</v>
      </c>
      <c r="E79" s="25" t="s">
        <v>10628</v>
      </c>
      <c r="F79" s="25">
        <v>398287</v>
      </c>
      <c r="G79" s="25">
        <v>0.89712357554790034</v>
      </c>
      <c r="H79" s="25">
        <v>160</v>
      </c>
      <c r="I79" s="40">
        <v>440.35765031040711</v>
      </c>
      <c r="J79" s="67">
        <v>0.77259901412116316</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301.27088690886274</v>
      </c>
      <c r="AV79" s="25">
        <v>67.122666689504527</v>
      </c>
      <c r="AW79" s="25">
        <v>67.122666689504527</v>
      </c>
      <c r="AX79" s="25">
        <v>0</v>
      </c>
      <c r="AY79" s="25">
        <v>0</v>
      </c>
      <c r="AZ79" s="25">
        <v>153.69461876692444</v>
      </c>
      <c r="BA79" s="25">
        <v>77.861174682099417</v>
      </c>
      <c r="BB79" s="25">
        <v>31.597268368677089</v>
      </c>
      <c r="BC79" s="25">
        <v>44.236175716147926</v>
      </c>
      <c r="BD79" s="25">
        <v>0</v>
      </c>
      <c r="BE79" s="25">
        <v>80.453601452433773</v>
      </c>
      <c r="BF79" s="25">
        <v>27.706468571863113</v>
      </c>
      <c r="BG79" s="25">
        <v>1.4901660226239124</v>
      </c>
      <c r="BH79" s="25">
        <v>51.25696685794675</v>
      </c>
      <c r="BI79" s="25">
        <v>0</v>
      </c>
      <c r="BJ79" s="25">
        <v>341.43753680093971</v>
      </c>
      <c r="BK79" s="25">
        <v>483.06495544301657</v>
      </c>
      <c r="BL79" s="25">
        <v>1.1051659448313123</v>
      </c>
      <c r="BM79" s="25">
        <v>0.77259901412116316</v>
      </c>
    </row>
    <row r="80" spans="1:65" x14ac:dyDescent="0.35">
      <c r="A80" s="25" t="s">
        <v>10529</v>
      </c>
      <c r="B80" s="25" t="s">
        <v>10629</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0.77863205176244443</v>
      </c>
      <c r="K80" s="25">
        <f>K63</f>
        <v>35</v>
      </c>
      <c r="L80" s="25">
        <f t="shared" ref="L80:W80" si="6">L63+L71+L79</f>
        <v>551.87730734566071</v>
      </c>
      <c r="M80" s="25">
        <f t="shared" si="6"/>
        <v>76.25962457754045</v>
      </c>
      <c r="N80" s="25">
        <f t="shared" si="6"/>
        <v>234.07097893311612</v>
      </c>
      <c r="O80" s="25">
        <f t="shared" si="6"/>
        <v>43.629543082748711</v>
      </c>
      <c r="P80" s="25">
        <f t="shared" si="6"/>
        <v>90.630234921836916</v>
      </c>
      <c r="Q80" s="25">
        <f t="shared" si="6"/>
        <v>99.811200928530525</v>
      </c>
      <c r="R80" s="25">
        <f t="shared" si="6"/>
        <v>18.66716056991601</v>
      </c>
      <c r="S80" s="25">
        <f t="shared" si="6"/>
        <v>39.116596091173506</v>
      </c>
      <c r="T80" s="25">
        <f t="shared" si="6"/>
        <v>42.027444267441012</v>
      </c>
      <c r="U80" s="25">
        <f t="shared" si="6"/>
        <v>0</v>
      </c>
      <c r="V80" s="25">
        <f t="shared" si="6"/>
        <v>28424.549769330315</v>
      </c>
      <c r="W80" s="25">
        <f t="shared" si="6"/>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354.20332497964841</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92.043597068032838</v>
      </c>
      <c r="BF80" s="25">
        <f>(BF63*N63+BF71*N71+BF79*N79)/(N63+N71+N79)</f>
        <v>31.773133700143486</v>
      </c>
      <c r="BG80" s="25">
        <f>(BG63*N63+BG71*N71+BG79*N79)/(N63+N71+N79)</f>
        <v>1.4901660226239124</v>
      </c>
      <c r="BH80" s="25">
        <f>(BH63*N63+BH71*N71+BH79*N79)/(N63+N71+N79)</f>
        <v>58.780297345265438</v>
      </c>
      <c r="BI80" s="25">
        <f>(BI63*N63+BI71*N71+BI79*N79)/(N63+N71+N79)</f>
        <v>0</v>
      </c>
      <c r="BJ80" s="25">
        <f>(BJ63*N63+BJ71*N71+BJ79*N79)/(N63+N71+N79)</f>
        <v>394.42453586954196</v>
      </c>
      <c r="BK80" s="25">
        <f>(BK63*N63+BK71*N71+BK79*N79)/(N63+N71+N79)</f>
        <v>536.10651550943533</v>
      </c>
      <c r="BL80" s="25">
        <f>(BL63*N63+BL71*N71+BL79*N79)/(N63+N71+N79)</f>
        <v>1.2859767557542368</v>
      </c>
      <c r="BM80" s="25">
        <f>(BM63*N63+BM71*N71+BM79*N79)/(N63+N71+N79)</f>
        <v>0.77863205176244443</v>
      </c>
    </row>
    <row r="81" spans="1:65" x14ac:dyDescent="0.35">
      <c r="A81" s="25" t="s">
        <v>10547</v>
      </c>
      <c r="B81" s="25" t="s">
        <v>10517</v>
      </c>
      <c r="C81" s="25" t="s">
        <v>10518</v>
      </c>
      <c r="D81" s="25" t="s">
        <v>10530</v>
      </c>
      <c r="E81" s="25" t="s">
        <v>10630</v>
      </c>
      <c r="F81" s="25">
        <v>96866</v>
      </c>
      <c r="G81" s="25">
        <v>0.8970991984690615</v>
      </c>
      <c r="H81" s="25">
        <v>160</v>
      </c>
      <c r="I81" s="25">
        <v>571.93026876101192</v>
      </c>
      <c r="J81" s="42">
        <v>0.899177769486037</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447.30725660940072</v>
      </c>
      <c r="AV81" s="25">
        <v>100.11218185342608</v>
      </c>
      <c r="AW81" s="25">
        <v>100.11218185342608</v>
      </c>
      <c r="AX81" s="25">
        <v>0</v>
      </c>
      <c r="AY81" s="25">
        <v>0</v>
      </c>
      <c r="AZ81" s="25">
        <v>236.23150880860379</v>
      </c>
      <c r="BA81" s="25">
        <v>77.861174682099431</v>
      </c>
      <c r="BB81" s="25">
        <v>65.987639219376817</v>
      </c>
      <c r="BC81" s="25">
        <v>92.382694907127529</v>
      </c>
      <c r="BD81" s="25">
        <v>0</v>
      </c>
      <c r="BE81" s="25">
        <v>110.96356594737087</v>
      </c>
      <c r="BF81" s="25">
        <v>38.411719271841037</v>
      </c>
      <c r="BG81" s="25">
        <v>1.4901660226239126</v>
      </c>
      <c r="BH81" s="25">
        <v>71.06168065290592</v>
      </c>
      <c r="BI81" s="25">
        <v>0</v>
      </c>
      <c r="BJ81" s="25">
        <v>487.90725212708833</v>
      </c>
      <c r="BK81" s="25">
        <v>649.32548144477573</v>
      </c>
      <c r="BL81" s="25">
        <v>1.7138890804925455</v>
      </c>
      <c r="BM81" s="25">
        <v>0.899177769486037</v>
      </c>
    </row>
    <row r="82" spans="1:65" x14ac:dyDescent="0.35">
      <c r="A82" s="25" t="s">
        <v>10547</v>
      </c>
      <c r="B82" s="25" t="s">
        <v>10517</v>
      </c>
      <c r="C82" s="25" t="s">
        <v>10518</v>
      </c>
      <c r="D82" s="25" t="s">
        <v>10532</v>
      </c>
      <c r="E82" s="25" t="s">
        <v>10631</v>
      </c>
      <c r="F82" s="25">
        <v>96866</v>
      </c>
      <c r="G82" s="25">
        <v>0.8970991984690615</v>
      </c>
      <c r="H82" s="25">
        <v>160</v>
      </c>
      <c r="I82" s="25">
        <v>527.67567813118956</v>
      </c>
      <c r="J82" s="42">
        <v>0.97965325642565271</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446.32487454902406</v>
      </c>
      <c r="AV82" s="25">
        <v>100.11218185342608</v>
      </c>
      <c r="AW82" s="25">
        <v>100.11218185342608</v>
      </c>
      <c r="AX82" s="25">
        <v>0</v>
      </c>
      <c r="AY82" s="25">
        <v>0</v>
      </c>
      <c r="AZ82" s="25">
        <v>236.23150880860379</v>
      </c>
      <c r="BA82" s="25">
        <v>77.861174682099431</v>
      </c>
      <c r="BB82" s="25">
        <v>65.987639219376817</v>
      </c>
      <c r="BC82" s="25">
        <v>92.382694907127529</v>
      </c>
      <c r="BD82" s="25">
        <v>0</v>
      </c>
      <c r="BE82" s="25">
        <v>109.98118388699419</v>
      </c>
      <c r="BF82" s="25">
        <v>38.067023812059745</v>
      </c>
      <c r="BG82" s="25">
        <v>1.4901660226239126</v>
      </c>
      <c r="BH82" s="25">
        <v>70.423994052310533</v>
      </c>
      <c r="BI82" s="25">
        <v>0</v>
      </c>
      <c r="BJ82" s="25">
        <v>446.32487454902406</v>
      </c>
      <c r="BK82" s="25">
        <v>651.99769449653377</v>
      </c>
      <c r="BL82" s="25">
        <v>1.7227947207889158</v>
      </c>
      <c r="BM82" s="25">
        <v>0.97965325642565271</v>
      </c>
    </row>
    <row r="83" spans="1:65" x14ac:dyDescent="0.35">
      <c r="A83" s="25" t="s">
        <v>10547</v>
      </c>
      <c r="B83" s="25" t="s">
        <v>10517</v>
      </c>
      <c r="C83" s="25" t="s">
        <v>10518</v>
      </c>
      <c r="D83" s="25" t="s">
        <v>10534</v>
      </c>
      <c r="E83" s="25" t="s">
        <v>10632</v>
      </c>
      <c r="F83" s="25">
        <v>96866</v>
      </c>
      <c r="G83" s="25">
        <v>0.8970991984690615</v>
      </c>
      <c r="H83" s="25">
        <v>160</v>
      </c>
      <c r="I83" s="25">
        <v>545.12791523975375</v>
      </c>
      <c r="J83" s="42">
        <v>0.9317707549100267</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454.7721643452283</v>
      </c>
      <c r="AV83" s="25">
        <v>100.11218185342608</v>
      </c>
      <c r="AW83" s="25">
        <v>100.11218185342608</v>
      </c>
      <c r="AX83" s="25">
        <v>0</v>
      </c>
      <c r="AY83" s="25">
        <v>0</v>
      </c>
      <c r="AZ83" s="25">
        <v>236.23150880860379</v>
      </c>
      <c r="BA83" s="25">
        <v>77.861174682099431</v>
      </c>
      <c r="BB83" s="25">
        <v>65.987639219376817</v>
      </c>
      <c r="BC83" s="25">
        <v>92.382694907127529</v>
      </c>
      <c r="BD83" s="25">
        <v>0</v>
      </c>
      <c r="BE83" s="25">
        <v>118.42847368319842</v>
      </c>
      <c r="BF83" s="25">
        <v>41.030985144061233</v>
      </c>
      <c r="BG83" s="25">
        <v>1.4901660226239126</v>
      </c>
      <c r="BH83" s="25">
        <v>75.907322516513275</v>
      </c>
      <c r="BI83" s="25">
        <v>0</v>
      </c>
      <c r="BJ83" s="25">
        <v>454.7721643452283</v>
      </c>
      <c r="BK83" s="25">
        <v>642.99274718417382</v>
      </c>
      <c r="BL83" s="25">
        <v>1.6927840816301536</v>
      </c>
      <c r="BM83" s="25">
        <v>0.9317707549100267</v>
      </c>
    </row>
    <row r="84" spans="1:65" x14ac:dyDescent="0.35">
      <c r="A84" s="25" t="s">
        <v>10547</v>
      </c>
      <c r="B84" s="25" t="s">
        <v>10517</v>
      </c>
      <c r="C84" s="25" t="s">
        <v>10518</v>
      </c>
      <c r="D84" s="25" t="s">
        <v>10536</v>
      </c>
      <c r="E84" s="25" t="s">
        <v>10633</v>
      </c>
      <c r="F84" s="25">
        <v>96866</v>
      </c>
      <c r="G84" s="25">
        <v>0.8970991984690615</v>
      </c>
      <c r="H84" s="25">
        <v>160</v>
      </c>
      <c r="I84" s="25">
        <v>592.76108572741816</v>
      </c>
      <c r="J84" s="42">
        <v>0.76481187179286325</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447.82180122857483</v>
      </c>
      <c r="AV84" s="25">
        <v>96.644778295140455</v>
      </c>
      <c r="AW84" s="25">
        <v>96.644778295140455</v>
      </c>
      <c r="AX84" s="25">
        <v>0</v>
      </c>
      <c r="AY84" s="25">
        <v>0</v>
      </c>
      <c r="AZ84" s="25">
        <v>237.33287694768146</v>
      </c>
      <c r="BA84" s="25">
        <v>77.861174682099431</v>
      </c>
      <c r="BB84" s="25">
        <v>66.446542610659179</v>
      </c>
      <c r="BC84" s="25">
        <v>93.025159654922845</v>
      </c>
      <c r="BD84" s="25">
        <v>0</v>
      </c>
      <c r="BE84" s="25">
        <v>113.84414598575293</v>
      </c>
      <c r="BF84" s="25">
        <v>39.422449109869831</v>
      </c>
      <c r="BG84" s="25">
        <v>1.4901660226239126</v>
      </c>
      <c r="BH84" s="25">
        <v>72.93153085325919</v>
      </c>
      <c r="BI84" s="25">
        <v>0</v>
      </c>
      <c r="BJ84" s="25">
        <v>447.82180122857483</v>
      </c>
      <c r="BK84" s="25">
        <v>555.79961648006565</v>
      </c>
      <c r="BL84" s="25">
        <v>1.6950928339649736</v>
      </c>
      <c r="BM84" s="25">
        <v>0.76481187179286325</v>
      </c>
    </row>
    <row r="85" spans="1:65" x14ac:dyDescent="0.35">
      <c r="A85" s="25" t="s">
        <v>10547</v>
      </c>
      <c r="B85" s="25" t="s">
        <v>10517</v>
      </c>
      <c r="C85" s="25" t="s">
        <v>10518</v>
      </c>
      <c r="D85" s="25" t="s">
        <v>10538</v>
      </c>
      <c r="E85" s="25" t="s">
        <v>10634</v>
      </c>
      <c r="F85" s="25">
        <v>96866</v>
      </c>
      <c r="G85" s="25">
        <v>0.8970991984690615</v>
      </c>
      <c r="H85" s="25">
        <v>160</v>
      </c>
      <c r="I85" s="25">
        <v>637.45687137256311</v>
      </c>
      <c r="J85" s="42">
        <v>0.65882004182929965</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459.13623403460957</v>
      </c>
      <c r="AV85" s="25">
        <v>108.30876620887024</v>
      </c>
      <c r="AW85" s="25">
        <v>108.30876620887024</v>
      </c>
      <c r="AX85" s="25">
        <v>0</v>
      </c>
      <c r="AY85" s="25">
        <v>0</v>
      </c>
      <c r="AZ85" s="25">
        <v>227.75105459221021</v>
      </c>
      <c r="BA85" s="25">
        <v>77.861174682099431</v>
      </c>
      <c r="BB85" s="25">
        <v>62.454116629212827</v>
      </c>
      <c r="BC85" s="25">
        <v>87.435763280897959</v>
      </c>
      <c r="BD85" s="25">
        <v>0</v>
      </c>
      <c r="BE85" s="25">
        <v>123.07641323352914</v>
      </c>
      <c r="BF85" s="25">
        <v>42.661841126633412</v>
      </c>
      <c r="BG85" s="25">
        <v>1.4901660226239126</v>
      </c>
      <c r="BH85" s="25">
        <v>78.924406084271808</v>
      </c>
      <c r="BI85" s="25">
        <v>0</v>
      </c>
      <c r="BJ85" s="25">
        <v>459.13623403460957</v>
      </c>
      <c r="BK85" s="25">
        <v>585.8792229413848</v>
      </c>
      <c r="BL85" s="25">
        <v>1.26913523310405</v>
      </c>
      <c r="BM85" s="25">
        <v>0.65882004182929965</v>
      </c>
    </row>
    <row r="86" spans="1:65" x14ac:dyDescent="0.35">
      <c r="A86" s="25" t="s">
        <v>10547</v>
      </c>
      <c r="B86" s="25" t="s">
        <v>10517</v>
      </c>
      <c r="C86" s="25" t="s">
        <v>10518</v>
      </c>
      <c r="D86" s="25" t="s">
        <v>10540</v>
      </c>
      <c r="E86" s="25" t="s">
        <v>10635</v>
      </c>
      <c r="F86" s="25">
        <v>96866</v>
      </c>
      <c r="G86" s="25">
        <v>0.8970991984690615</v>
      </c>
      <c r="H86" s="25">
        <v>160</v>
      </c>
      <c r="I86" s="25">
        <v>612.52238611180269</v>
      </c>
      <c r="J86" s="42">
        <v>1.3105002508493726</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438.13294708280978</v>
      </c>
      <c r="AE86" s="25">
        <v>10.116334425957875</v>
      </c>
      <c r="AF86" s="25">
        <v>0</v>
      </c>
      <c r="AG86" s="25">
        <v>0</v>
      </c>
      <c r="AH86" s="25">
        <v>305.01625442740948</v>
      </c>
      <c r="AI86" s="25">
        <v>123.00035822944253</v>
      </c>
      <c r="AJ86" s="25">
        <v>0</v>
      </c>
      <c r="AK86" s="25">
        <v>0</v>
      </c>
      <c r="AL86" s="25">
        <v>0</v>
      </c>
      <c r="AM86" s="25">
        <v>0</v>
      </c>
      <c r="AN86" s="25">
        <v>0.70968180998380881</v>
      </c>
      <c r="AO86" s="25">
        <v>612.52238611180269</v>
      </c>
      <c r="AP86" s="25">
        <v>315.13258885336734</v>
      </c>
      <c r="AQ86" s="25">
        <v>10.116334425957875</v>
      </c>
      <c r="AR86" s="25">
        <v>0</v>
      </c>
      <c r="AS86" s="25">
        <v>0</v>
      </c>
      <c r="AT86" s="25">
        <v>305.01625442740948</v>
      </c>
      <c r="AU86" s="25">
        <v>501.81053790880924</v>
      </c>
      <c r="AV86" s="25">
        <v>151.0391659491757</v>
      </c>
      <c r="AW86" s="25">
        <v>151.0391659491757</v>
      </c>
      <c r="AX86" s="25">
        <v>0</v>
      </c>
      <c r="AY86" s="25">
        <v>0</v>
      </c>
      <c r="AZ86" s="25">
        <v>232.16052361139015</v>
      </c>
      <c r="BA86" s="25">
        <v>83.718984207234897</v>
      </c>
      <c r="BB86" s="25">
        <v>61.85064141839802</v>
      </c>
      <c r="BC86" s="25">
        <v>86.590897985757223</v>
      </c>
      <c r="BD86" s="25">
        <v>0</v>
      </c>
      <c r="BE86" s="25">
        <v>118.61084834824341</v>
      </c>
      <c r="BF86" s="25">
        <v>41.055638995977397</v>
      </c>
      <c r="BG86" s="25">
        <v>1.602277209707845</v>
      </c>
      <c r="BH86" s="25">
        <v>75.952932142558168</v>
      </c>
      <c r="BI86" s="25">
        <v>0</v>
      </c>
      <c r="BJ86" s="25">
        <v>816.94312676217658</v>
      </c>
      <c r="BK86" s="25">
        <v>1255.0760738449862</v>
      </c>
      <c r="BL86" s="25">
        <v>1.3002199791437505</v>
      </c>
      <c r="BM86" s="25">
        <v>1.3105002508493726</v>
      </c>
    </row>
    <row r="87" spans="1:65" x14ac:dyDescent="0.35">
      <c r="A87" s="25" t="s">
        <v>10547</v>
      </c>
      <c r="B87" s="25" t="s">
        <v>10517</v>
      </c>
      <c r="C87" s="25" t="s">
        <v>10518</v>
      </c>
      <c r="D87" s="25" t="s">
        <v>10542</v>
      </c>
      <c r="E87" s="25" t="s">
        <v>10636</v>
      </c>
      <c r="F87" s="25">
        <v>96866</v>
      </c>
      <c r="G87" s="25">
        <v>0.8970991984690615</v>
      </c>
      <c r="H87" s="25">
        <v>160</v>
      </c>
      <c r="I87" s="25">
        <v>1575.3316913880165</v>
      </c>
      <c r="J87" s="42">
        <v>5.1417478001092289E-2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374.9175683243086</v>
      </c>
      <c r="AE87" s="25">
        <v>25.283853935597026</v>
      </c>
      <c r="AF87" s="25">
        <v>0</v>
      </c>
      <c r="AG87" s="25">
        <v>0</v>
      </c>
      <c r="AH87" s="25">
        <v>226.63335615926886</v>
      </c>
      <c r="AI87" s="25">
        <v>123.00035822944253</v>
      </c>
      <c r="AJ87" s="25">
        <v>0</v>
      </c>
      <c r="AK87" s="25">
        <v>0</v>
      </c>
      <c r="AL87" s="25">
        <v>0</v>
      </c>
      <c r="AM87" s="25">
        <v>0</v>
      </c>
      <c r="AN87" s="25">
        <v>0.24715071675386172</v>
      </c>
      <c r="AO87" s="25">
        <v>1575.3316913880165</v>
      </c>
      <c r="AP87" s="25">
        <v>251.91721009486588</v>
      </c>
      <c r="AQ87" s="25">
        <v>25.283853935597026</v>
      </c>
      <c r="AR87" s="25">
        <v>0</v>
      </c>
      <c r="AS87" s="25">
        <v>0</v>
      </c>
      <c r="AT87" s="25">
        <v>226.63335615926886</v>
      </c>
      <c r="AU87" s="25">
        <v>806.12406387951739</v>
      </c>
      <c r="AV87" s="25">
        <v>151.0391659491757</v>
      </c>
      <c r="AW87" s="25">
        <v>151.0391659491757</v>
      </c>
      <c r="AX87" s="25">
        <v>0</v>
      </c>
      <c r="AY87" s="25">
        <v>0</v>
      </c>
      <c r="AZ87" s="25">
        <v>399.27372358023774</v>
      </c>
      <c r="BA87" s="25">
        <v>83.718984207234897</v>
      </c>
      <c r="BB87" s="25">
        <v>131.48114140541787</v>
      </c>
      <c r="BC87" s="25">
        <v>184.07359796758499</v>
      </c>
      <c r="BD87" s="25">
        <v>0</v>
      </c>
      <c r="BE87" s="25">
        <v>255.8111743501039</v>
      </c>
      <c r="BF87" s="25">
        <v>89.196104259788086</v>
      </c>
      <c r="BG87" s="25">
        <v>1.602277209707845</v>
      </c>
      <c r="BH87" s="25">
        <v>165.01279288060795</v>
      </c>
      <c r="BI87" s="25">
        <v>0</v>
      </c>
      <c r="BJ87" s="25">
        <v>1058.0412739743833</v>
      </c>
      <c r="BK87" s="25">
        <v>1432.9588422986919</v>
      </c>
      <c r="BL87" s="25">
        <v>5.3396017109732755E-2</v>
      </c>
      <c r="BM87" s="25">
        <v>5.1417478001092289E-2</v>
      </c>
    </row>
    <row r="88" spans="1:65" x14ac:dyDescent="0.35">
      <c r="A88" s="25" t="s">
        <v>10547</v>
      </c>
      <c r="B88" s="25" t="s">
        <v>10517</v>
      </c>
      <c r="C88" s="25" t="s">
        <v>10609</v>
      </c>
      <c r="D88" s="25" t="s">
        <v>9782</v>
      </c>
      <c r="E88" s="25" t="s">
        <v>10637</v>
      </c>
      <c r="F88" s="25">
        <v>96866</v>
      </c>
      <c r="G88" s="25">
        <v>0.8970991984690615</v>
      </c>
      <c r="H88" s="25">
        <v>160</v>
      </c>
      <c r="I88" s="66">
        <v>527.67567813118956</v>
      </c>
      <c r="J88" s="43">
        <v>0.97965325642565271</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446.32487454902406</v>
      </c>
      <c r="AV88" s="25">
        <v>100.11218185342608</v>
      </c>
      <c r="AW88" s="25">
        <v>100.11218185342608</v>
      </c>
      <c r="AX88" s="25">
        <v>0</v>
      </c>
      <c r="AY88" s="25">
        <v>0</v>
      </c>
      <c r="AZ88" s="25">
        <v>236.23150880860379</v>
      </c>
      <c r="BA88" s="25">
        <v>77.861174682099431</v>
      </c>
      <c r="BB88" s="25">
        <v>65.987639219376817</v>
      </c>
      <c r="BC88" s="25">
        <v>92.382694907127529</v>
      </c>
      <c r="BD88" s="25">
        <v>0</v>
      </c>
      <c r="BE88" s="25">
        <v>109.98118388699419</v>
      </c>
      <c r="BF88" s="25">
        <v>38.067023812059745</v>
      </c>
      <c r="BG88" s="25">
        <v>1.4901660226239126</v>
      </c>
      <c r="BH88" s="25">
        <v>70.423994052310533</v>
      </c>
      <c r="BI88" s="25">
        <v>0</v>
      </c>
      <c r="BJ88" s="25">
        <v>446.32487454902406</v>
      </c>
      <c r="BK88" s="25">
        <v>651.99769449653377</v>
      </c>
      <c r="BL88" s="25">
        <v>1.7227947207889158</v>
      </c>
      <c r="BM88" s="25">
        <v>0.97965325642565271</v>
      </c>
    </row>
    <row r="89" spans="1:65" x14ac:dyDescent="0.35">
      <c r="A89" s="25" t="s">
        <v>10547</v>
      </c>
      <c r="B89" s="25" t="s">
        <v>10517</v>
      </c>
      <c r="C89" s="25" t="s">
        <v>10520</v>
      </c>
      <c r="D89" s="25" t="s">
        <v>10530</v>
      </c>
      <c r="E89" s="25" t="s">
        <v>10638</v>
      </c>
      <c r="F89" s="25">
        <v>164168</v>
      </c>
      <c r="G89" s="25">
        <v>0.89713644492477818</v>
      </c>
      <c r="H89" s="25">
        <v>160</v>
      </c>
      <c r="I89" s="25">
        <v>594.62367963577503</v>
      </c>
      <c r="J89" s="42">
        <v>0.81608593654913908</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427.68761255067886</v>
      </c>
      <c r="AV89" s="25">
        <v>87.685035506325789</v>
      </c>
      <c r="AW89" s="25">
        <v>87.685035506325789</v>
      </c>
      <c r="AX89" s="25">
        <v>0</v>
      </c>
      <c r="AY89" s="25">
        <v>0</v>
      </c>
      <c r="AZ89" s="25">
        <v>231.00407555958748</v>
      </c>
      <c r="BA89" s="25">
        <v>77.861174682099431</v>
      </c>
      <c r="BB89" s="25">
        <v>63.809542032286686</v>
      </c>
      <c r="BC89" s="25">
        <v>89.33335884520136</v>
      </c>
      <c r="BD89" s="25">
        <v>0</v>
      </c>
      <c r="BE89" s="25">
        <v>108.99850148476563</v>
      </c>
      <c r="BF89" s="25">
        <v>37.722222969172535</v>
      </c>
      <c r="BG89" s="25">
        <v>1.4901660226239126</v>
      </c>
      <c r="BH89" s="25">
        <v>69.786112492969181</v>
      </c>
      <c r="BI89" s="25">
        <v>0</v>
      </c>
      <c r="BJ89" s="25">
        <v>467.81770212563174</v>
      </c>
      <c r="BK89" s="25">
        <v>628.76602550058453</v>
      </c>
      <c r="BL89" s="25">
        <v>1.5729687903289955</v>
      </c>
      <c r="BM89" s="25">
        <v>0.81608593654913908</v>
      </c>
    </row>
    <row r="90" spans="1:65" x14ac:dyDescent="0.35">
      <c r="A90" s="25" t="s">
        <v>10547</v>
      </c>
      <c r="B90" s="25" t="s">
        <v>10517</v>
      </c>
      <c r="C90" s="25" t="s">
        <v>10520</v>
      </c>
      <c r="D90" s="25" t="s">
        <v>10532</v>
      </c>
      <c r="E90" s="25" t="s">
        <v>10639</v>
      </c>
      <c r="F90" s="25">
        <v>164168</v>
      </c>
      <c r="G90" s="25">
        <v>0.89713644492477818</v>
      </c>
      <c r="H90" s="25">
        <v>160</v>
      </c>
      <c r="I90" s="25">
        <v>561.23988649937269</v>
      </c>
      <c r="J90" s="42">
        <v>0.8590530273795346</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431.30471008280512</v>
      </c>
      <c r="AV90" s="25">
        <v>87.685035506325789</v>
      </c>
      <c r="AW90" s="25">
        <v>87.685035506325789</v>
      </c>
      <c r="AX90" s="25">
        <v>0</v>
      </c>
      <c r="AY90" s="25">
        <v>0</v>
      </c>
      <c r="AZ90" s="25">
        <v>231.00407555958748</v>
      </c>
      <c r="BA90" s="25">
        <v>77.861174682099431</v>
      </c>
      <c r="BB90" s="25">
        <v>63.809542032286686</v>
      </c>
      <c r="BC90" s="25">
        <v>89.33335884520136</v>
      </c>
      <c r="BD90" s="25">
        <v>0</v>
      </c>
      <c r="BE90" s="25">
        <v>112.61559901689185</v>
      </c>
      <c r="BF90" s="25">
        <v>38.991379997988751</v>
      </c>
      <c r="BG90" s="25">
        <v>1.4901660226239126</v>
      </c>
      <c r="BH90" s="25">
        <v>72.134052996279181</v>
      </c>
      <c r="BI90" s="25">
        <v>0</v>
      </c>
      <c r="BJ90" s="25">
        <v>431.30471008280512</v>
      </c>
      <c r="BK90" s="25">
        <v>625.63682659416031</v>
      </c>
      <c r="BL90" s="25">
        <v>1.5628255858250188</v>
      </c>
      <c r="BM90" s="25">
        <v>0.8590530273795346</v>
      </c>
    </row>
    <row r="91" spans="1:65" x14ac:dyDescent="0.35">
      <c r="A91" s="25" t="s">
        <v>10547</v>
      </c>
      <c r="B91" s="25" t="s">
        <v>10517</v>
      </c>
      <c r="C91" s="25" t="s">
        <v>10520</v>
      </c>
      <c r="D91" s="25" t="s">
        <v>10534</v>
      </c>
      <c r="E91" s="25" t="s">
        <v>10640</v>
      </c>
      <c r="F91" s="25">
        <v>164168</v>
      </c>
      <c r="G91" s="25">
        <v>0.89713644492477818</v>
      </c>
      <c r="H91" s="25">
        <v>160</v>
      </c>
      <c r="I91" s="25">
        <v>571.53701026290514</v>
      </c>
      <c r="J91" s="42">
        <v>0.8342797392250052</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436.28875814248079</v>
      </c>
      <c r="AV91" s="25">
        <v>87.685035506325789</v>
      </c>
      <c r="AW91" s="25">
        <v>87.685035506325789</v>
      </c>
      <c r="AX91" s="25">
        <v>0</v>
      </c>
      <c r="AY91" s="25">
        <v>0</v>
      </c>
      <c r="AZ91" s="25">
        <v>231.00407555958748</v>
      </c>
      <c r="BA91" s="25">
        <v>77.861174682099431</v>
      </c>
      <c r="BB91" s="25">
        <v>63.809542032286686</v>
      </c>
      <c r="BC91" s="25">
        <v>89.33335884520136</v>
      </c>
      <c r="BD91" s="25">
        <v>0</v>
      </c>
      <c r="BE91" s="25">
        <v>117.59964707656755</v>
      </c>
      <c r="BF91" s="25">
        <v>40.740168790857417</v>
      </c>
      <c r="BG91" s="25">
        <v>1.4901660226239126</v>
      </c>
      <c r="BH91" s="25">
        <v>75.369312263086215</v>
      </c>
      <c r="BI91" s="25">
        <v>0</v>
      </c>
      <c r="BJ91" s="25">
        <v>436.28875814248079</v>
      </c>
      <c r="BK91" s="25">
        <v>620.32375089030347</v>
      </c>
      <c r="BL91" s="25">
        <v>1.5456034101113914</v>
      </c>
      <c r="BM91" s="25">
        <v>0.8342797392250052</v>
      </c>
    </row>
    <row r="92" spans="1:65" x14ac:dyDescent="0.35">
      <c r="A92" s="25" t="s">
        <v>10547</v>
      </c>
      <c r="B92" s="25" t="s">
        <v>10517</v>
      </c>
      <c r="C92" s="25" t="s">
        <v>10520</v>
      </c>
      <c r="D92" s="25" t="s">
        <v>10536</v>
      </c>
      <c r="E92" s="25" t="s">
        <v>10641</v>
      </c>
      <c r="F92" s="25">
        <v>164168</v>
      </c>
      <c r="G92" s="25">
        <v>0.89713644492477818</v>
      </c>
      <c r="H92" s="25">
        <v>160</v>
      </c>
      <c r="I92" s="25">
        <v>615.36115389361498</v>
      </c>
      <c r="J92" s="42">
        <v>0.61788831012501189</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383.51561738951813</v>
      </c>
      <c r="AV92" s="25">
        <v>84.290235234355777</v>
      </c>
      <c r="AW92" s="25">
        <v>84.290235234355777</v>
      </c>
      <c r="AX92" s="25">
        <v>0</v>
      </c>
      <c r="AY92" s="25">
        <v>0</v>
      </c>
      <c r="AZ92" s="25">
        <v>187.34012435302529</v>
      </c>
      <c r="BA92" s="25">
        <v>77.861174682099431</v>
      </c>
      <c r="BB92" s="25">
        <v>45.616229029552443</v>
      </c>
      <c r="BC92" s="25">
        <v>63.862720641373414</v>
      </c>
      <c r="BD92" s="25">
        <v>0</v>
      </c>
      <c r="BE92" s="25">
        <v>111.88525780213708</v>
      </c>
      <c r="BF92" s="25">
        <v>38.735119922636201</v>
      </c>
      <c r="BG92" s="25">
        <v>1.4901660226239126</v>
      </c>
      <c r="BH92" s="25">
        <v>71.659971856876965</v>
      </c>
      <c r="BI92" s="25">
        <v>0</v>
      </c>
      <c r="BJ92" s="25">
        <v>383.51561738951813</v>
      </c>
      <c r="BK92" s="25">
        <v>487.08339855791058</v>
      </c>
      <c r="BL92" s="25">
        <v>1.3986094053122766</v>
      </c>
      <c r="BM92" s="25">
        <v>0.61788831012501189</v>
      </c>
    </row>
    <row r="93" spans="1:65" x14ac:dyDescent="0.35">
      <c r="A93" s="25" t="s">
        <v>10547</v>
      </c>
      <c r="B93" s="25" t="s">
        <v>10517</v>
      </c>
      <c r="C93" s="25" t="s">
        <v>10520</v>
      </c>
      <c r="D93" s="25" t="s">
        <v>10538</v>
      </c>
      <c r="E93" s="25" t="s">
        <v>10642</v>
      </c>
      <c r="F93" s="25">
        <v>164168</v>
      </c>
      <c r="G93" s="25">
        <v>0.89713644492477818</v>
      </c>
      <c r="H93" s="25">
        <v>160</v>
      </c>
      <c r="I93" s="25">
        <v>651.23687137256297</v>
      </c>
      <c r="J93" s="42">
        <v>0.52968186974078357</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384.11523504532033</v>
      </c>
      <c r="AV93" s="25">
        <v>95.862927212716585</v>
      </c>
      <c r="AW93" s="25">
        <v>95.862927212716585</v>
      </c>
      <c r="AX93" s="25">
        <v>0</v>
      </c>
      <c r="AY93" s="25">
        <v>0</v>
      </c>
      <c r="AZ93" s="25">
        <v>168.45523430428145</v>
      </c>
      <c r="BA93" s="25">
        <v>77.861174682099431</v>
      </c>
      <c r="BB93" s="25">
        <v>37.747524842575835</v>
      </c>
      <c r="BC93" s="25">
        <v>52.846534779606174</v>
      </c>
      <c r="BD93" s="25">
        <v>0</v>
      </c>
      <c r="BE93" s="25">
        <v>119.79707352832227</v>
      </c>
      <c r="BF93" s="25">
        <v>41.511195616034513</v>
      </c>
      <c r="BG93" s="25">
        <v>1.4901660226239126</v>
      </c>
      <c r="BH93" s="25">
        <v>76.795711889663849</v>
      </c>
      <c r="BI93" s="25">
        <v>0</v>
      </c>
      <c r="BJ93" s="25">
        <v>384.11523504532033</v>
      </c>
      <c r="BK93" s="25">
        <v>510.85822395209561</v>
      </c>
      <c r="BL93" s="25">
        <v>1.0424239500798449</v>
      </c>
      <c r="BM93" s="25">
        <v>0.52968186974078357</v>
      </c>
    </row>
    <row r="94" spans="1:65" x14ac:dyDescent="0.35">
      <c r="A94" s="25" t="s">
        <v>10547</v>
      </c>
      <c r="B94" s="25" t="s">
        <v>10517</v>
      </c>
      <c r="C94" s="25" t="s">
        <v>10520</v>
      </c>
      <c r="D94" s="25" t="s">
        <v>10540</v>
      </c>
      <c r="E94" s="25" t="s">
        <v>10643</v>
      </c>
      <c r="F94" s="25">
        <v>164168</v>
      </c>
      <c r="G94" s="25">
        <v>0.89713644492477818</v>
      </c>
      <c r="H94" s="25">
        <v>160</v>
      </c>
      <c r="I94" s="25">
        <v>682.08112992236863</v>
      </c>
      <c r="J94" s="42">
        <v>0.87107912690630918</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438.86690473126777</v>
      </c>
      <c r="AV94" s="25">
        <v>138.83108271198034</v>
      </c>
      <c r="AW94" s="25">
        <v>138.83108271198034</v>
      </c>
      <c r="AX94" s="25">
        <v>0</v>
      </c>
      <c r="AY94" s="25">
        <v>0</v>
      </c>
      <c r="AZ94" s="25">
        <v>171.96135108314573</v>
      </c>
      <c r="BA94" s="25">
        <v>83.718984207234911</v>
      </c>
      <c r="BB94" s="25">
        <v>36.767652864962841</v>
      </c>
      <c r="BC94" s="25">
        <v>51.474714010947977</v>
      </c>
      <c r="BD94" s="25">
        <v>0</v>
      </c>
      <c r="BE94" s="25">
        <v>128.07447093614172</v>
      </c>
      <c r="BF94" s="25">
        <v>44.376208325064525</v>
      </c>
      <c r="BG94" s="25">
        <v>1.6022772097078453</v>
      </c>
      <c r="BH94" s="25">
        <v>82.095985401369362</v>
      </c>
      <c r="BI94" s="25">
        <v>0</v>
      </c>
      <c r="BJ94" s="25">
        <v>664.15776505441443</v>
      </c>
      <c r="BK94" s="25">
        <v>1048.4945091981599</v>
      </c>
      <c r="BL94" s="25">
        <v>0.95931004207923021</v>
      </c>
      <c r="BM94" s="25">
        <v>0.87107912690630918</v>
      </c>
    </row>
    <row r="95" spans="1:65" x14ac:dyDescent="0.35">
      <c r="A95" s="25" t="s">
        <v>10547</v>
      </c>
      <c r="B95" s="25" t="s">
        <v>10517</v>
      </c>
      <c r="C95" s="25" t="s">
        <v>10520</v>
      </c>
      <c r="D95" s="25" t="s">
        <v>10542</v>
      </c>
      <c r="E95" s="25" t="s">
        <v>10644</v>
      </c>
      <c r="F95" s="25">
        <v>164168</v>
      </c>
      <c r="G95" s="25">
        <v>0.89713644492477818</v>
      </c>
      <c r="H95" s="25">
        <v>160</v>
      </c>
      <c r="I95" s="25">
        <v>1635.9420539059897</v>
      </c>
      <c r="J95" s="42">
        <v>-8.4645071818046369E-2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673.72982847702178</v>
      </c>
      <c r="AV95" s="25">
        <v>138.83108271198034</v>
      </c>
      <c r="AW95" s="25">
        <v>138.83108271198034</v>
      </c>
      <c r="AX95" s="25">
        <v>0</v>
      </c>
      <c r="AY95" s="25">
        <v>0</v>
      </c>
      <c r="AZ95" s="25">
        <v>275.6962895526749</v>
      </c>
      <c r="BA95" s="25">
        <v>83.718984207234911</v>
      </c>
      <c r="BB95" s="25">
        <v>79.990543893933335</v>
      </c>
      <c r="BC95" s="25">
        <v>111.98676145150667</v>
      </c>
      <c r="BD95" s="25">
        <v>0</v>
      </c>
      <c r="BE95" s="25">
        <v>259.20245621236649</v>
      </c>
      <c r="BF95" s="25">
        <v>90.386027720231112</v>
      </c>
      <c r="BG95" s="25">
        <v>1.6022772097078453</v>
      </c>
      <c r="BH95" s="25">
        <v>167.21415128242754</v>
      </c>
      <c r="BI95" s="25">
        <v>0</v>
      </c>
      <c r="BJ95" s="25">
        <v>885.397621262955</v>
      </c>
      <c r="BK95" s="25">
        <v>1222.4467617891976</v>
      </c>
      <c r="BL95" s="25">
        <v>-9.0748089185928513E-2</v>
      </c>
      <c r="BM95" s="25">
        <v>-8.4645071818046369E-2</v>
      </c>
    </row>
    <row r="96" spans="1:65" x14ac:dyDescent="0.35">
      <c r="A96" s="25" t="s">
        <v>10547</v>
      </c>
      <c r="B96" s="25" t="s">
        <v>10517</v>
      </c>
      <c r="C96" s="25" t="s">
        <v>10618</v>
      </c>
      <c r="D96" s="25" t="s">
        <v>9782</v>
      </c>
      <c r="E96" s="25" t="s">
        <v>10645</v>
      </c>
      <c r="F96" s="25">
        <v>164168</v>
      </c>
      <c r="G96" s="25">
        <v>0.89713644492477818</v>
      </c>
      <c r="H96" s="25">
        <v>160</v>
      </c>
      <c r="I96" s="66">
        <v>561.23988649937269</v>
      </c>
      <c r="J96" s="43">
        <v>0.8590530273795346</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431.30471008280512</v>
      </c>
      <c r="AV96" s="25">
        <v>87.685035506325789</v>
      </c>
      <c r="AW96" s="25">
        <v>87.685035506325789</v>
      </c>
      <c r="AX96" s="25">
        <v>0</v>
      </c>
      <c r="AY96" s="25">
        <v>0</v>
      </c>
      <c r="AZ96" s="25">
        <v>231.00407555958748</v>
      </c>
      <c r="BA96" s="25">
        <v>77.861174682099431</v>
      </c>
      <c r="BB96" s="25">
        <v>63.809542032286686</v>
      </c>
      <c r="BC96" s="25">
        <v>89.33335884520136</v>
      </c>
      <c r="BD96" s="25">
        <v>0</v>
      </c>
      <c r="BE96" s="25">
        <v>112.61559901689185</v>
      </c>
      <c r="BF96" s="25">
        <v>38.991379997988751</v>
      </c>
      <c r="BG96" s="25">
        <v>1.4901660226239126</v>
      </c>
      <c r="BH96" s="25">
        <v>72.134052996279181</v>
      </c>
      <c r="BI96" s="25">
        <v>0</v>
      </c>
      <c r="BJ96" s="25">
        <v>431.30471008280512</v>
      </c>
      <c r="BK96" s="25">
        <v>625.63682659416031</v>
      </c>
      <c r="BL96" s="25">
        <v>1.5628255858250188</v>
      </c>
      <c r="BM96" s="25">
        <v>0.8590530273795346</v>
      </c>
    </row>
    <row r="97" spans="1:65" x14ac:dyDescent="0.35">
      <c r="A97" s="25" t="s">
        <v>10547</v>
      </c>
      <c r="B97" s="25" t="s">
        <v>10517</v>
      </c>
      <c r="C97" s="25" t="s">
        <v>10522</v>
      </c>
      <c r="D97" s="25" t="s">
        <v>10530</v>
      </c>
      <c r="E97" s="25" t="s">
        <v>10646</v>
      </c>
      <c r="F97" s="25">
        <v>398287</v>
      </c>
      <c r="G97" s="25">
        <v>0.89712357554790034</v>
      </c>
      <c r="H97" s="25">
        <v>160</v>
      </c>
      <c r="I97" s="25">
        <v>421.00018526040714</v>
      </c>
      <c r="J97" s="42">
        <v>0.85410259693381851</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301.27088690886274</v>
      </c>
      <c r="AV97" s="25">
        <v>67.122666689504527</v>
      </c>
      <c r="AW97" s="25">
        <v>67.122666689504527</v>
      </c>
      <c r="AX97" s="25">
        <v>0</v>
      </c>
      <c r="AY97" s="25">
        <v>0</v>
      </c>
      <c r="AZ97" s="25">
        <v>153.69461876692444</v>
      </c>
      <c r="BA97" s="25">
        <v>77.861174682099417</v>
      </c>
      <c r="BB97" s="25">
        <v>31.597268368677089</v>
      </c>
      <c r="BC97" s="25">
        <v>44.236175716147926</v>
      </c>
      <c r="BD97" s="25">
        <v>0</v>
      </c>
      <c r="BE97" s="25">
        <v>80.453601452433787</v>
      </c>
      <c r="BF97" s="25">
        <v>27.706468571863116</v>
      </c>
      <c r="BG97" s="25">
        <v>1.4901660226239124</v>
      </c>
      <c r="BH97" s="25">
        <v>51.256966857946765</v>
      </c>
      <c r="BI97" s="25">
        <v>0</v>
      </c>
      <c r="BJ97" s="25">
        <v>341.43753680093971</v>
      </c>
      <c r="BK97" s="25">
        <v>502.42242049301655</v>
      </c>
      <c r="BL97" s="25">
        <v>1.1680464876831707</v>
      </c>
      <c r="BM97" s="25">
        <v>0.85410259693381851</v>
      </c>
    </row>
    <row r="98" spans="1:65" x14ac:dyDescent="0.35">
      <c r="A98" s="25" t="s">
        <v>10547</v>
      </c>
      <c r="B98" s="25" t="s">
        <v>10517</v>
      </c>
      <c r="C98" s="25" t="s">
        <v>10522</v>
      </c>
      <c r="D98" s="25" t="s">
        <v>10532</v>
      </c>
      <c r="E98" s="25" t="s">
        <v>10647</v>
      </c>
      <c r="F98" s="25">
        <v>398287</v>
      </c>
      <c r="G98" s="25">
        <v>0.89712357554790034</v>
      </c>
      <c r="H98" s="25">
        <v>160</v>
      </c>
      <c r="I98" s="25">
        <v>389.44685199321879</v>
      </c>
      <c r="J98" s="42">
        <v>0.9177693828779232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307.72924901078522</v>
      </c>
      <c r="AV98" s="25">
        <v>67.122666689504527</v>
      </c>
      <c r="AW98" s="25">
        <v>67.122666689504527</v>
      </c>
      <c r="AX98" s="25">
        <v>0</v>
      </c>
      <c r="AY98" s="25">
        <v>0</v>
      </c>
      <c r="AZ98" s="25">
        <v>153.69461876692444</v>
      </c>
      <c r="BA98" s="25">
        <v>77.861174682099417</v>
      </c>
      <c r="BB98" s="25">
        <v>31.597268368677089</v>
      </c>
      <c r="BC98" s="25">
        <v>44.236175716147926</v>
      </c>
      <c r="BD98" s="25">
        <v>0</v>
      </c>
      <c r="BE98" s="25">
        <v>86.911963554356248</v>
      </c>
      <c r="BF98" s="25">
        <v>29.972560537449944</v>
      </c>
      <c r="BG98" s="25">
        <v>1.4901660226239124</v>
      </c>
      <c r="BH98" s="25">
        <v>55.449236994282394</v>
      </c>
      <c r="BI98" s="25">
        <v>0</v>
      </c>
      <c r="BJ98" s="25">
        <v>307.72924901078522</v>
      </c>
      <c r="BK98" s="25">
        <v>500.26746597005041</v>
      </c>
      <c r="BL98" s="25">
        <v>1.1610463608651616</v>
      </c>
      <c r="BM98" s="25">
        <v>0.9177693828779232</v>
      </c>
    </row>
    <row r="99" spans="1:65" x14ac:dyDescent="0.35">
      <c r="A99" s="25" t="s">
        <v>10547</v>
      </c>
      <c r="B99" s="25" t="s">
        <v>10517</v>
      </c>
      <c r="C99" s="25" t="s">
        <v>10522</v>
      </c>
      <c r="D99" s="25" t="s">
        <v>10534</v>
      </c>
      <c r="E99" s="25" t="s">
        <v>10648</v>
      </c>
      <c r="F99" s="25">
        <v>398287</v>
      </c>
      <c r="G99" s="25">
        <v>0.89712357554790034</v>
      </c>
      <c r="H99" s="25">
        <v>160</v>
      </c>
      <c r="I99" s="25">
        <v>393.69123472199715</v>
      </c>
      <c r="J99" s="42">
        <v>0.90231217560991228</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309.78362924255509</v>
      </c>
      <c r="AV99" s="25">
        <v>67.122666689504527</v>
      </c>
      <c r="AW99" s="25">
        <v>67.122666689504527</v>
      </c>
      <c r="AX99" s="25">
        <v>0</v>
      </c>
      <c r="AY99" s="25">
        <v>0</v>
      </c>
      <c r="AZ99" s="25">
        <v>153.69461876692444</v>
      </c>
      <c r="BA99" s="25">
        <v>77.861174682099417</v>
      </c>
      <c r="BB99" s="25">
        <v>31.597268368677089</v>
      </c>
      <c r="BC99" s="25">
        <v>44.236175716147926</v>
      </c>
      <c r="BD99" s="25">
        <v>0</v>
      </c>
      <c r="BE99" s="25">
        <v>88.966343786126117</v>
      </c>
      <c r="BF99" s="25">
        <v>30.693395706492005</v>
      </c>
      <c r="BG99" s="25">
        <v>1.4901660226239124</v>
      </c>
      <c r="BH99" s="25">
        <v>56.782782057010209</v>
      </c>
      <c r="BI99" s="25">
        <v>0</v>
      </c>
      <c r="BJ99" s="25">
        <v>309.78362924255509</v>
      </c>
      <c r="BK99" s="25">
        <v>498.07746347304192</v>
      </c>
      <c r="BL99" s="25">
        <v>1.1539323846547891</v>
      </c>
      <c r="BM99" s="25">
        <v>0.90231217560991228</v>
      </c>
    </row>
    <row r="100" spans="1:65" x14ac:dyDescent="0.35">
      <c r="A100" s="25" t="s">
        <v>10547</v>
      </c>
      <c r="B100" s="25" t="s">
        <v>10517</v>
      </c>
      <c r="C100" s="25" t="s">
        <v>10522</v>
      </c>
      <c r="D100" s="25" t="s">
        <v>10536</v>
      </c>
      <c r="E100" s="25" t="s">
        <v>10649</v>
      </c>
      <c r="F100" s="25">
        <v>398287</v>
      </c>
      <c r="G100" s="25">
        <v>0.89712357554790034</v>
      </c>
      <c r="H100" s="25">
        <v>160</v>
      </c>
      <c r="I100" s="25">
        <v>441.01277354058851</v>
      </c>
      <c r="J100" s="42">
        <v>0.631616718240117</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280.42381426626696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83.284739887598903</v>
      </c>
      <c r="BF100" s="25">
        <v>28.699850478938597</v>
      </c>
      <c r="BG100" s="25">
        <v>1.4901660226239124</v>
      </c>
      <c r="BH100" s="25">
        <v>53.094723386036399</v>
      </c>
      <c r="BI100" s="25">
        <v>0</v>
      </c>
      <c r="BJ100" s="25">
        <v>280.42381426626696</v>
      </c>
      <c r="BK100" s="25">
        <v>384.70078561117265</v>
      </c>
      <c r="BL100" s="25">
        <v>1.0272959719851837</v>
      </c>
      <c r="BM100" s="25">
        <v>0.631616718240117</v>
      </c>
    </row>
    <row r="101" spans="1:65" x14ac:dyDescent="0.35">
      <c r="A101" s="25" t="s">
        <v>10547</v>
      </c>
      <c r="B101" s="25" t="s">
        <v>10517</v>
      </c>
      <c r="C101" s="25" t="s">
        <v>10522</v>
      </c>
      <c r="D101" s="25" t="s">
        <v>10538</v>
      </c>
      <c r="E101" s="25" t="s">
        <v>10650</v>
      </c>
      <c r="F101" s="25">
        <v>398287</v>
      </c>
      <c r="G101" s="25">
        <v>0.89712357554790034</v>
      </c>
      <c r="H101" s="25">
        <v>160</v>
      </c>
      <c r="I101" s="25">
        <v>484.66390215641121</v>
      </c>
      <c r="J101" s="42">
        <v>0.52112128843314642</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298.09257930519675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92.140468181752112</v>
      </c>
      <c r="BF101" s="25">
        <v>31.807123564606389</v>
      </c>
      <c r="BG101" s="25">
        <v>1.4901660226239124</v>
      </c>
      <c r="BH101" s="25">
        <v>58.843178594521817</v>
      </c>
      <c r="BI101" s="25">
        <v>0</v>
      </c>
      <c r="BJ101" s="25">
        <v>298.09257930519675</v>
      </c>
      <c r="BK101" s="25">
        <v>421.6570528200478</v>
      </c>
      <c r="BL101" s="25">
        <v>0.7559936098983252</v>
      </c>
      <c r="BM101" s="25">
        <v>0.52112128843314642</v>
      </c>
    </row>
    <row r="102" spans="1:65" x14ac:dyDescent="0.35">
      <c r="A102" s="25" t="s">
        <v>10547</v>
      </c>
      <c r="B102" s="25" t="s">
        <v>10517</v>
      </c>
      <c r="C102" s="25" t="s">
        <v>10522</v>
      </c>
      <c r="D102" s="25" t="s">
        <v>10540</v>
      </c>
      <c r="E102" s="25" t="s">
        <v>10651</v>
      </c>
      <c r="F102" s="25">
        <v>398287</v>
      </c>
      <c r="G102" s="25">
        <v>0.89712357554790034</v>
      </c>
      <c r="H102" s="25">
        <v>160</v>
      </c>
      <c r="I102" s="25">
        <v>563.76403442988874</v>
      </c>
      <c r="J102" s="42">
        <v>0.69120191587372626</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404.399436880135</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118.67632018406323</v>
      </c>
      <c r="BF102" s="25">
        <v>41.07861156994926</v>
      </c>
      <c r="BG102" s="25">
        <v>1.602277209707845</v>
      </c>
      <c r="BH102" s="25">
        <v>75.995431404406133</v>
      </c>
      <c r="BI102" s="25">
        <v>0</v>
      </c>
      <c r="BJ102" s="25">
        <v>514.2988151285291</v>
      </c>
      <c r="BK102" s="25">
        <v>866.60405396190106</v>
      </c>
      <c r="BL102" s="25">
        <v>0.60703693838064221</v>
      </c>
      <c r="BM102" s="25">
        <v>0.69120191587372626</v>
      </c>
    </row>
    <row r="103" spans="1:65" x14ac:dyDescent="0.35">
      <c r="A103" s="25" t="s">
        <v>10547</v>
      </c>
      <c r="B103" s="25" t="s">
        <v>10517</v>
      </c>
      <c r="C103" s="25" t="s">
        <v>10522</v>
      </c>
      <c r="D103" s="25" t="s">
        <v>10542</v>
      </c>
      <c r="E103" s="25" t="s">
        <v>10652</v>
      </c>
      <c r="F103" s="25">
        <v>398287</v>
      </c>
      <c r="G103" s="25">
        <v>0.89712357554790034</v>
      </c>
      <c r="H103" s="25">
        <v>160</v>
      </c>
      <c r="I103" s="25">
        <v>1417.8542433028585</v>
      </c>
      <c r="J103" s="42">
        <v>-0.22697038841696979</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528.67616082249742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242.95304412642571</v>
      </c>
      <c r="BF103" s="25">
        <v>84.684479619901012</v>
      </c>
      <c r="BG103" s="25">
        <v>1.602277209707845</v>
      </c>
      <c r="BH103" s="25">
        <v>156.66628729681685</v>
      </c>
      <c r="BI103" s="25">
        <v>0</v>
      </c>
      <c r="BJ103" s="25">
        <v>656.9033149817601</v>
      </c>
      <c r="BK103" s="25">
        <v>1045.5634818520655</v>
      </c>
      <c r="BL103" s="25">
        <v>-0.21000802818466066</v>
      </c>
      <c r="BM103" s="25">
        <v>-0.22697038841696979</v>
      </c>
    </row>
    <row r="104" spans="1:65" x14ac:dyDescent="0.35">
      <c r="A104" s="25" t="s">
        <v>10547</v>
      </c>
      <c r="B104" s="25" t="s">
        <v>10517</v>
      </c>
      <c r="C104" s="25" t="s">
        <v>10627</v>
      </c>
      <c r="D104" s="25" t="s">
        <v>9782</v>
      </c>
      <c r="E104" s="25" t="s">
        <v>10653</v>
      </c>
      <c r="F104" s="25">
        <v>398287</v>
      </c>
      <c r="G104" s="25">
        <v>0.89712357554790034</v>
      </c>
      <c r="H104" s="25">
        <v>160</v>
      </c>
      <c r="I104" s="40">
        <v>389.44685199321879</v>
      </c>
      <c r="J104" s="43">
        <v>0.9177693828779232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307.72924901078522</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86.911963554356248</v>
      </c>
      <c r="BF104" s="25">
        <v>29.972560537449944</v>
      </c>
      <c r="BG104" s="25">
        <v>1.4901660226239124</v>
      </c>
      <c r="BH104" s="25">
        <v>55.449236994282394</v>
      </c>
      <c r="BI104" s="25">
        <v>0</v>
      </c>
      <c r="BJ104" s="25">
        <v>307.72924901078522</v>
      </c>
      <c r="BK104" s="25">
        <v>500.26746597005041</v>
      </c>
      <c r="BL104" s="25">
        <v>1.1610463608651616</v>
      </c>
      <c r="BM104" s="25">
        <v>0.9177693828779232</v>
      </c>
    </row>
    <row r="105" spans="1:65" x14ac:dyDescent="0.35">
      <c r="A105" s="25" t="s">
        <v>10547</v>
      </c>
      <c r="B105" s="25" t="s">
        <v>10629</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0.91224065552339884</v>
      </c>
      <c r="K105" s="25">
        <f>K88</f>
        <v>35</v>
      </c>
      <c r="L105" s="25">
        <f t="shared" ref="L105:W105" si="7">L88+L96+L104</f>
        <v>551.87730734566071</v>
      </c>
      <c r="M105" s="25">
        <f t="shared" si="7"/>
        <v>76.25962457754045</v>
      </c>
      <c r="N105" s="25">
        <f t="shared" si="7"/>
        <v>234.07097893311612</v>
      </c>
      <c r="O105" s="25">
        <f t="shared" si="7"/>
        <v>43.629543082748711</v>
      </c>
      <c r="P105" s="25">
        <f t="shared" si="7"/>
        <v>90.630234921836916</v>
      </c>
      <c r="Q105" s="25">
        <f t="shared" si="7"/>
        <v>99.811200928530525</v>
      </c>
      <c r="R105" s="25">
        <f t="shared" si="7"/>
        <v>18.66716056991601</v>
      </c>
      <c r="S105" s="25">
        <f t="shared" si="7"/>
        <v>39.116596091173506</v>
      </c>
      <c r="T105" s="25">
        <f t="shared" si="7"/>
        <v>42.027444267441012</v>
      </c>
      <c r="U105" s="25">
        <f t="shared" si="7"/>
        <v>0</v>
      </c>
      <c r="V105" s="25">
        <f t="shared" si="7"/>
        <v>0</v>
      </c>
      <c r="W105" s="25">
        <f t="shared" si="7"/>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358.86106575851477</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96.701337846899079</v>
      </c>
      <c r="BF105" s="25">
        <f>(BF88*N88+BF96*N96+BF104*N104)/(N88+N96+N104)</f>
        <v>33.407428710271986</v>
      </c>
      <c r="BG105" s="25">
        <f>(BG88*N88+BG96*N96+BG104*N104)/(N88+N96+N104)</f>
        <v>1.4901660226239124</v>
      </c>
      <c r="BH105" s="25">
        <f>(BH88*N88+BH96*N96+BH104*N104)/(N88+N96+N104)</f>
        <v>61.803743114003176</v>
      </c>
      <c r="BI105" s="25">
        <f>(BI88*N88+BI96*N96+BI104*N104)/(N88+N96+N104)</f>
        <v>0</v>
      </c>
      <c r="BJ105" s="25">
        <f>(BJ88*N88+BJ96*N96+BJ104*N104)/(N88+N96+N104)</f>
        <v>358.86106575851477</v>
      </c>
      <c r="BK105" s="25">
        <f>(BK88*N88+BK96*N96+BK104*N104)/(N88+N96+N104)</f>
        <v>553.77561786613899</v>
      </c>
      <c r="BL105" s="25">
        <f>(BL88*N88+BL96*N96+BL104*N104)/(N88+N96+N104)</f>
        <v>1.3436177132799083</v>
      </c>
      <c r="BM105" s="25">
        <f>(BM88*N88+BM96*N96+BM104*N104)/(N88+N96+N104)</f>
        <v>0.91224065552339884</v>
      </c>
    </row>
    <row r="106" spans="1:65" x14ac:dyDescent="0.35">
      <c r="A106" s="25" t="s">
        <v>10556</v>
      </c>
      <c r="B106" s="25" t="s">
        <v>10517</v>
      </c>
      <c r="C106" s="25" t="s">
        <v>10518</v>
      </c>
      <c r="D106" s="25" t="s">
        <v>10530</v>
      </c>
      <c r="E106" s="25" t="s">
        <v>10654</v>
      </c>
      <c r="F106" s="25">
        <v>96866</v>
      </c>
      <c r="G106" s="25">
        <v>0.8970991984690615</v>
      </c>
      <c r="H106" s="25">
        <v>160</v>
      </c>
      <c r="I106" s="25">
        <v>591.28773381101189</v>
      </c>
      <c r="J106" s="42">
        <v>0.81538239364976295</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434.52334602389107</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100.2068276375681</v>
      </c>
      <c r="BF106" s="25">
        <v>34.637425128050594</v>
      </c>
      <c r="BG106" s="25">
        <v>1.4901660226239126</v>
      </c>
      <c r="BH106" s="25">
        <v>64.079236486893592</v>
      </c>
      <c r="BI106" s="25">
        <v>0</v>
      </c>
      <c r="BJ106" s="25">
        <v>475.12334154157867</v>
      </c>
      <c r="BK106" s="25">
        <v>617.18410580926616</v>
      </c>
      <c r="BL106" s="25">
        <v>1.6067720488426718</v>
      </c>
      <c r="BM106" s="25">
        <v>0.81538239364976295</v>
      </c>
    </row>
    <row r="107" spans="1:65" x14ac:dyDescent="0.35">
      <c r="A107" s="25" t="s">
        <v>10556</v>
      </c>
      <c r="B107" s="25" t="s">
        <v>10517</v>
      </c>
      <c r="C107" s="25" t="s">
        <v>10518</v>
      </c>
      <c r="D107" s="25" t="s">
        <v>10532</v>
      </c>
      <c r="E107" s="25" t="s">
        <v>10655</v>
      </c>
      <c r="F107" s="25">
        <v>96866</v>
      </c>
      <c r="G107" s="25">
        <v>0.8970991984690615</v>
      </c>
      <c r="H107" s="25">
        <v>160</v>
      </c>
      <c r="I107" s="25">
        <v>801.99566705259952</v>
      </c>
      <c r="J107" s="42">
        <v>0.32941282173263348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467.89332275374204</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133.5768043674191</v>
      </c>
      <c r="BF107" s="25">
        <v>46.346188892910597</v>
      </c>
      <c r="BG107" s="25">
        <v>1.4901660226239126</v>
      </c>
      <c r="BH107" s="25">
        <v>85.740449451884601</v>
      </c>
      <c r="BI107" s="25">
        <v>0</v>
      </c>
      <c r="BJ107" s="25">
        <v>467.89332275374204</v>
      </c>
      <c r="BK107" s="25">
        <v>399.24615377984185</v>
      </c>
      <c r="BL107" s="25">
        <v>0.88045383614448147</v>
      </c>
      <c r="BM107" s="25">
        <v>0.32941282173263348</v>
      </c>
    </row>
    <row r="108" spans="1:65" x14ac:dyDescent="0.35">
      <c r="A108" s="25" t="s">
        <v>10556</v>
      </c>
      <c r="B108" s="25" t="s">
        <v>10517</v>
      </c>
      <c r="C108" s="25" t="s">
        <v>10518</v>
      </c>
      <c r="D108" s="25" t="s">
        <v>10534</v>
      </c>
      <c r="E108" s="25" t="s">
        <v>10656</v>
      </c>
      <c r="F108" s="25">
        <v>96866</v>
      </c>
      <c r="G108" s="25">
        <v>0.8970991984690615</v>
      </c>
      <c r="H108" s="25">
        <v>160</v>
      </c>
      <c r="I108" s="25">
        <v>612.97461536975368</v>
      </c>
      <c r="J108" s="42">
        <v>0.69709842410392509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441.98825375971865</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107.67173537339565</v>
      </c>
      <c r="BF108" s="25">
        <v>37.256691000270784</v>
      </c>
      <c r="BG108" s="25">
        <v>1.4901660226239126</v>
      </c>
      <c r="BH108" s="25">
        <v>68.924878350500947</v>
      </c>
      <c r="BI108" s="25">
        <v>0</v>
      </c>
      <c r="BJ108" s="25">
        <v>441.98825375971865</v>
      </c>
      <c r="BK108" s="25">
        <v>562.36213646866429</v>
      </c>
      <c r="BL108" s="25">
        <v>1.4240677772035357</v>
      </c>
      <c r="BM108" s="25">
        <v>0.69709842410392509</v>
      </c>
    </row>
    <row r="109" spans="1:65" x14ac:dyDescent="0.35">
      <c r="A109" s="25" t="s">
        <v>10556</v>
      </c>
      <c r="B109" s="25" t="s">
        <v>10517</v>
      </c>
      <c r="C109" s="25" t="s">
        <v>10518</v>
      </c>
      <c r="D109" s="25" t="s">
        <v>10536</v>
      </c>
      <c r="E109" s="25" t="s">
        <v>10657</v>
      </c>
      <c r="F109" s="25">
        <v>96866</v>
      </c>
      <c r="G109" s="25">
        <v>0.8970991984690615</v>
      </c>
      <c r="H109" s="25">
        <v>160</v>
      </c>
      <c r="I109" s="25">
        <v>612.11855077741814</v>
      </c>
      <c r="J109" s="42">
        <v>0.68831932342133839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435.16157750218088</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103.17521905528099</v>
      </c>
      <c r="BF109" s="25">
        <v>35.678965976370904</v>
      </c>
      <c r="BG109" s="25">
        <v>1.4901660226239126</v>
      </c>
      <c r="BH109" s="25">
        <v>66.006087056286177</v>
      </c>
      <c r="BI109" s="25">
        <v>0</v>
      </c>
      <c r="BJ109" s="25">
        <v>435.16157750218088</v>
      </c>
      <c r="BK109" s="25">
        <v>523.78192770367173</v>
      </c>
      <c r="BL109" s="25">
        <v>1.5753776709592417</v>
      </c>
      <c r="BM109" s="25">
        <v>0.68831932342133839</v>
      </c>
    </row>
    <row r="110" spans="1:65" x14ac:dyDescent="0.35">
      <c r="A110" s="25" t="s">
        <v>10556</v>
      </c>
      <c r="B110" s="25" t="s">
        <v>10517</v>
      </c>
      <c r="C110" s="25" t="s">
        <v>10518</v>
      </c>
      <c r="D110" s="25" t="s">
        <v>10538</v>
      </c>
      <c r="E110" s="25" t="s">
        <v>10658</v>
      </c>
      <c r="F110" s="25">
        <v>96866</v>
      </c>
      <c r="G110" s="25">
        <v>0.8970991984690615</v>
      </c>
      <c r="H110" s="25">
        <v>160</v>
      </c>
      <c r="I110" s="25">
        <v>674.79532453006311</v>
      </c>
      <c r="J110" s="42">
        <v>0.54722474139537114</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445.77002149083233</v>
      </c>
      <c r="AV110" s="25">
        <v>130.4976278</v>
      </c>
      <c r="AW110" s="25">
        <v>130.4976278</v>
      </c>
      <c r="AX110" s="25">
        <v>0</v>
      </c>
      <c r="AY110" s="25">
        <v>0</v>
      </c>
      <c r="AZ110" s="25">
        <v>203.16573437579942</v>
      </c>
      <c r="BA110" s="25">
        <v>77.861174682099431</v>
      </c>
      <c r="BB110" s="25">
        <v>52.21023320570832</v>
      </c>
      <c r="BC110" s="25">
        <v>73.094326487991651</v>
      </c>
      <c r="BD110" s="25">
        <v>0</v>
      </c>
      <c r="BE110" s="25">
        <v>112.1066593150329</v>
      </c>
      <c r="BF110" s="25">
        <v>38.812804664003153</v>
      </c>
      <c r="BG110" s="25">
        <v>1.4901660226239126</v>
      </c>
      <c r="BH110" s="25">
        <v>71.803688628405837</v>
      </c>
      <c r="BI110" s="25">
        <v>0</v>
      </c>
      <c r="BJ110" s="25">
        <v>445.77002149083233</v>
      </c>
      <c r="BK110" s="25">
        <v>535.17455724010756</v>
      </c>
      <c r="BL110" s="25">
        <v>1.1159072040012761</v>
      </c>
      <c r="BM110" s="25">
        <v>0.54722474139537114</v>
      </c>
    </row>
    <row r="111" spans="1:65" x14ac:dyDescent="0.35">
      <c r="A111" s="25" t="s">
        <v>10556</v>
      </c>
      <c r="B111" s="25" t="s">
        <v>10517</v>
      </c>
      <c r="C111" s="25" t="s">
        <v>10518</v>
      </c>
      <c r="D111" s="25" t="s">
        <v>10540</v>
      </c>
      <c r="E111" s="25" t="s">
        <v>10659</v>
      </c>
      <c r="F111" s="25">
        <v>96866</v>
      </c>
      <c r="G111" s="25">
        <v>0.8970991984690615</v>
      </c>
      <c r="H111" s="25">
        <v>160</v>
      </c>
      <c r="I111" s="25">
        <v>586.48167194546693</v>
      </c>
      <c r="J111" s="42">
        <v>1.4141869196117867</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465.09040432167251</v>
      </c>
      <c r="AE111" s="25">
        <v>11.033077498484754</v>
      </c>
      <c r="AF111" s="25">
        <v>0</v>
      </c>
      <c r="AG111" s="25">
        <v>0</v>
      </c>
      <c r="AH111" s="25">
        <v>331.05696859374518</v>
      </c>
      <c r="AI111" s="25">
        <v>123.00035822944253</v>
      </c>
      <c r="AJ111" s="25">
        <v>0</v>
      </c>
      <c r="AK111" s="25">
        <v>0</v>
      </c>
      <c r="AL111" s="25">
        <v>0</v>
      </c>
      <c r="AM111" s="25">
        <v>0</v>
      </c>
      <c r="AN111" s="25">
        <v>0.75223012630358421</v>
      </c>
      <c r="AO111" s="25">
        <v>586.48167194546693</v>
      </c>
      <c r="AP111" s="25">
        <v>342.09004609222995</v>
      </c>
      <c r="AQ111" s="25">
        <v>11.033077498484754</v>
      </c>
      <c r="AR111" s="25">
        <v>0</v>
      </c>
      <c r="AS111" s="25">
        <v>0</v>
      </c>
      <c r="AT111" s="25">
        <v>331.05696859374518</v>
      </c>
      <c r="AU111" s="25">
        <v>475.49633491056733</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102.70346650963245</v>
      </c>
      <c r="BF111" s="25">
        <v>35.474101508745477</v>
      </c>
      <c r="BG111" s="25">
        <v>1.602277209707845</v>
      </c>
      <c r="BH111" s="25">
        <v>65.627087791179122</v>
      </c>
      <c r="BI111" s="25">
        <v>0</v>
      </c>
      <c r="BJ111" s="25">
        <v>817.58638100279722</v>
      </c>
      <c r="BK111" s="25">
        <v>1282.6767853244696</v>
      </c>
      <c r="BL111" s="25">
        <v>1.3414503523452879</v>
      </c>
      <c r="BM111" s="25">
        <v>1.4141869196117867</v>
      </c>
    </row>
    <row r="112" spans="1:65" x14ac:dyDescent="0.35">
      <c r="A112" s="25" t="s">
        <v>10556</v>
      </c>
      <c r="B112" s="25" t="s">
        <v>10517</v>
      </c>
      <c r="C112" s="25" t="s">
        <v>10518</v>
      </c>
      <c r="D112" s="25" t="s">
        <v>10542</v>
      </c>
      <c r="E112" s="25" t="s">
        <v>10660</v>
      </c>
      <c r="F112" s="25">
        <v>96866</v>
      </c>
      <c r="G112" s="25">
        <v>0.8970991984690615</v>
      </c>
      <c r="H112" s="25">
        <v>160</v>
      </c>
      <c r="I112" s="25">
        <v>1549.2909772216808</v>
      </c>
      <c r="J112" s="42">
        <v>7.094691626086061E-2</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404.10889179450123</v>
      </c>
      <c r="AE112" s="25">
        <v>28.43446323945415</v>
      </c>
      <c r="AF112" s="25">
        <v>0</v>
      </c>
      <c r="AG112" s="25">
        <v>0</v>
      </c>
      <c r="AH112" s="25">
        <v>252.67407032560467</v>
      </c>
      <c r="AI112" s="25">
        <v>123.00035822944253</v>
      </c>
      <c r="AJ112" s="25">
        <v>0</v>
      </c>
      <c r="AK112" s="25">
        <v>0</v>
      </c>
      <c r="AL112" s="25">
        <v>0</v>
      </c>
      <c r="AM112" s="25">
        <v>0</v>
      </c>
      <c r="AN112" s="25">
        <v>0.26584189737287955</v>
      </c>
      <c r="AO112" s="25">
        <v>1549.2909772216808</v>
      </c>
      <c r="AP112" s="25">
        <v>281.10853356505885</v>
      </c>
      <c r="AQ112" s="25">
        <v>28.43446323945415</v>
      </c>
      <c r="AR112" s="25">
        <v>0</v>
      </c>
      <c r="AS112" s="25">
        <v>0</v>
      </c>
      <c r="AT112" s="25">
        <v>252.67407032560467</v>
      </c>
      <c r="AU112" s="25">
        <v>779.80986088127543</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239.90379251149295</v>
      </c>
      <c r="BF112" s="25">
        <v>83.614566772556174</v>
      </c>
      <c r="BG112" s="25">
        <v>1.602277209707845</v>
      </c>
      <c r="BH112" s="25">
        <v>154.68694852922891</v>
      </c>
      <c r="BI112" s="25">
        <v>0</v>
      </c>
      <c r="BJ112" s="25">
        <v>1060.9183944463343</v>
      </c>
      <c r="BK112" s="25">
        <v>1465.0272862408356</v>
      </c>
      <c r="BL112" s="25">
        <v>7.230886363220064E-2</v>
      </c>
      <c r="BM112" s="25">
        <v>7.094691626086061E-2</v>
      </c>
    </row>
    <row r="113" spans="1:65" x14ac:dyDescent="0.35">
      <c r="A113" s="25" t="s">
        <v>10556</v>
      </c>
      <c r="B113" s="25" t="s">
        <v>10517</v>
      </c>
      <c r="C113" s="25" t="s">
        <v>10609</v>
      </c>
      <c r="D113" s="25" t="s">
        <v>9782</v>
      </c>
      <c r="E113" s="25" t="s">
        <v>10661</v>
      </c>
      <c r="F113" s="25">
        <v>96866</v>
      </c>
      <c r="G113" s="25">
        <v>0.8970991984690615</v>
      </c>
      <c r="H113" s="25">
        <v>160</v>
      </c>
      <c r="I113" s="66">
        <v>586.48167194546693</v>
      </c>
      <c r="J113" s="43">
        <v>1.4141869196117867</v>
      </c>
      <c r="K113" s="25">
        <v>35</v>
      </c>
      <c r="L113" s="25">
        <v>59.082310744628529</v>
      </c>
      <c r="M113" s="25">
        <v>14.116708850450749</v>
      </c>
      <c r="N113" s="25">
        <v>34.388276541382687</v>
      </c>
      <c r="O113" s="25">
        <v>25.130944028181275</v>
      </c>
      <c r="P113" s="25">
        <v>6.3291622974414841</v>
      </c>
      <c r="Q113" s="25">
        <v>2.9281702157599319</v>
      </c>
      <c r="R113" s="25">
        <v>2.9281702157599319</v>
      </c>
      <c r="S113" s="25">
        <v>0</v>
      </c>
      <c r="T113" s="25">
        <v>0</v>
      </c>
      <c r="U113" s="25">
        <v>21804.537156049621</v>
      </c>
      <c r="V113" s="25">
        <v>0</v>
      </c>
      <c r="W113" s="25">
        <v>0</v>
      </c>
      <c r="X113" s="25">
        <v>0</v>
      </c>
      <c r="Y113" s="25">
        <v>1051.5720762671394</v>
      </c>
      <c r="Z113" s="25">
        <v>0</v>
      </c>
      <c r="AA113" s="25">
        <v>432.58</v>
      </c>
      <c r="AB113" s="25">
        <v>0.71</v>
      </c>
      <c r="AC113" s="25">
        <v>618.28207626713936</v>
      </c>
      <c r="AD113" s="25">
        <v>465.09040432167251</v>
      </c>
      <c r="AE113" s="25">
        <v>11.033077498484754</v>
      </c>
      <c r="AF113" s="25">
        <v>0</v>
      </c>
      <c r="AG113" s="25">
        <v>0</v>
      </c>
      <c r="AH113" s="25">
        <v>331.05696859374518</v>
      </c>
      <c r="AI113" s="25">
        <v>123.00035822944253</v>
      </c>
      <c r="AJ113" s="25">
        <v>0</v>
      </c>
      <c r="AK113" s="25">
        <v>0</v>
      </c>
      <c r="AL113" s="25">
        <v>0</v>
      </c>
      <c r="AM113" s="25">
        <v>0</v>
      </c>
      <c r="AN113" s="25">
        <v>0.75223012630358421</v>
      </c>
      <c r="AO113" s="25">
        <v>586.48167194546693</v>
      </c>
      <c r="AP113" s="25">
        <v>342.09004609222995</v>
      </c>
      <c r="AQ113" s="25">
        <v>11.033077498484754</v>
      </c>
      <c r="AR113" s="25">
        <v>0</v>
      </c>
      <c r="AS113" s="25">
        <v>0</v>
      </c>
      <c r="AT113" s="25">
        <v>331.05696859374518</v>
      </c>
      <c r="AU113" s="25">
        <v>475.49633491056733</v>
      </c>
      <c r="AV113" s="25">
        <v>163.76932450000001</v>
      </c>
      <c r="AW113" s="25">
        <v>163.76932450000001</v>
      </c>
      <c r="AX113" s="25">
        <v>0</v>
      </c>
      <c r="AY113" s="25">
        <v>0</v>
      </c>
      <c r="AZ113" s="25">
        <v>209.02354390093487</v>
      </c>
      <c r="BA113" s="25">
        <v>83.718984207234897</v>
      </c>
      <c r="BB113" s="25">
        <v>52.21023320570832</v>
      </c>
      <c r="BC113" s="25">
        <v>73.094326487991651</v>
      </c>
      <c r="BD113" s="25">
        <v>0</v>
      </c>
      <c r="BE113" s="25">
        <v>102.70346650963245</v>
      </c>
      <c r="BF113" s="25">
        <v>35.474101508745477</v>
      </c>
      <c r="BG113" s="25">
        <v>1.602277209707845</v>
      </c>
      <c r="BH113" s="25">
        <v>65.627087791179122</v>
      </c>
      <c r="BI113" s="25">
        <v>0</v>
      </c>
      <c r="BJ113" s="25">
        <v>817.58638100279722</v>
      </c>
      <c r="BK113" s="25">
        <v>1282.6767853244696</v>
      </c>
      <c r="BL113" s="25">
        <v>1.3414503523452879</v>
      </c>
      <c r="BM113" s="25">
        <v>1.4141869196117867</v>
      </c>
    </row>
    <row r="114" spans="1:65" x14ac:dyDescent="0.35">
      <c r="A114" s="25" t="s">
        <v>10556</v>
      </c>
      <c r="B114" s="25" t="s">
        <v>10517</v>
      </c>
      <c r="C114" s="25" t="s">
        <v>10520</v>
      </c>
      <c r="D114" s="25" t="s">
        <v>10530</v>
      </c>
      <c r="E114" s="25" t="s">
        <v>10662</v>
      </c>
      <c r="F114" s="25">
        <v>164168</v>
      </c>
      <c r="G114" s="25">
        <v>0.89713644492477818</v>
      </c>
      <c r="H114" s="25">
        <v>160</v>
      </c>
      <c r="I114" s="25">
        <v>613.98114468577501</v>
      </c>
      <c r="J114" s="42">
        <v>0.77874038555021463</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439.91296844398477</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103.44063868722183</v>
      </c>
      <c r="BF114" s="25">
        <v>35.772095671788747</v>
      </c>
      <c r="BG114" s="25">
        <v>1.4901660226239126</v>
      </c>
      <c r="BH114" s="25">
        <v>66.178376992809177</v>
      </c>
      <c r="BI114" s="25">
        <v>0</v>
      </c>
      <c r="BJ114" s="25">
        <v>480.04305801893764</v>
      </c>
      <c r="BK114" s="25">
        <v>621.63391634389041</v>
      </c>
      <c r="BL114" s="25">
        <v>1.5498502721764695</v>
      </c>
      <c r="BM114" s="25">
        <v>0.77874038555021463</v>
      </c>
    </row>
    <row r="115" spans="1:65" x14ac:dyDescent="0.35">
      <c r="A115" s="25" t="s">
        <v>10556</v>
      </c>
      <c r="B115" s="25" t="s">
        <v>10517</v>
      </c>
      <c r="C115" s="25" t="s">
        <v>10520</v>
      </c>
      <c r="D115" s="25" t="s">
        <v>10532</v>
      </c>
      <c r="E115" s="25" t="s">
        <v>10663</v>
      </c>
      <c r="F115" s="25">
        <v>164168</v>
      </c>
      <c r="G115" s="25">
        <v>0.89713644492477818</v>
      </c>
      <c r="H115" s="25">
        <v>160</v>
      </c>
      <c r="I115" s="25">
        <v>750.90942202423457</v>
      </c>
      <c r="J115" s="42">
        <v>0.432754103534779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463.7985557881513</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127.32622603138839</v>
      </c>
      <c r="BF115" s="25">
        <v>44.153003511847182</v>
      </c>
      <c r="BG115" s="25">
        <v>1.4901660226239126</v>
      </c>
      <c r="BH115" s="25">
        <v>81.683056496917288</v>
      </c>
      <c r="BI115" s="25">
        <v>0</v>
      </c>
      <c r="BJ115" s="25">
        <v>463.7985557881513</v>
      </c>
      <c r="BK115" s="25">
        <v>468.46113677464456</v>
      </c>
      <c r="BL115" s="25">
        <v>1.0533452962787297</v>
      </c>
      <c r="BM115" s="25">
        <v>0.432754103534779</v>
      </c>
    </row>
    <row r="116" spans="1:65" x14ac:dyDescent="0.35">
      <c r="A116" s="25" t="s">
        <v>10556</v>
      </c>
      <c r="B116" s="25" t="s">
        <v>10517</v>
      </c>
      <c r="C116" s="25" t="s">
        <v>10520</v>
      </c>
      <c r="D116" s="25" t="s">
        <v>10534</v>
      </c>
      <c r="E116" s="25" t="s">
        <v>10664</v>
      </c>
      <c r="F116" s="25">
        <v>164168</v>
      </c>
      <c r="G116" s="25">
        <v>0.89713644492477818</v>
      </c>
      <c r="H116" s="25">
        <v>160</v>
      </c>
      <c r="I116" s="25">
        <v>639.38371039290496</v>
      </c>
      <c r="J116" s="42">
        <v>0.65875998527402524</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448.51411403578663</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112.04178427902374</v>
      </c>
      <c r="BF116" s="25">
        <v>38.79004149347363</v>
      </c>
      <c r="BG116" s="25">
        <v>1.4901660226239126</v>
      </c>
      <c r="BH116" s="25">
        <v>71.761576762926211</v>
      </c>
      <c r="BI116" s="25">
        <v>0</v>
      </c>
      <c r="BJ116" s="25">
        <v>448.51411403578663</v>
      </c>
      <c r="BK116" s="25">
        <v>564.7024066536095</v>
      </c>
      <c r="BL116" s="25">
        <v>1.3653084891907001</v>
      </c>
      <c r="BM116" s="25">
        <v>0.65875998527402524</v>
      </c>
    </row>
    <row r="117" spans="1:65" x14ac:dyDescent="0.35">
      <c r="A117" s="25" t="s">
        <v>10556</v>
      </c>
      <c r="B117" s="25" t="s">
        <v>10517</v>
      </c>
      <c r="C117" s="25" t="s">
        <v>10520</v>
      </c>
      <c r="D117" s="25" t="s">
        <v>10536</v>
      </c>
      <c r="E117" s="25" t="s">
        <v>10665</v>
      </c>
      <c r="F117" s="25">
        <v>164168</v>
      </c>
      <c r="G117" s="25">
        <v>0.89713644492477818</v>
      </c>
      <c r="H117" s="25">
        <v>160</v>
      </c>
      <c r="I117" s="25">
        <v>634.71861894361496</v>
      </c>
      <c r="J117" s="42">
        <v>0.58748437417046129</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395.53588956804413</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106.39572876896403</v>
      </c>
      <c r="BF117" s="25">
        <v>36.808969384680744</v>
      </c>
      <c r="BG117" s="25">
        <v>1.4901660226239126</v>
      </c>
      <c r="BH117" s="25">
        <v>68.096593361659373</v>
      </c>
      <c r="BI117" s="25">
        <v>0</v>
      </c>
      <c r="BJ117" s="25">
        <v>395.53588956804413</v>
      </c>
      <c r="BK117" s="25">
        <v>479.74620568643661</v>
      </c>
      <c r="BL117" s="25">
        <v>1.3716204344704666</v>
      </c>
      <c r="BM117" s="25">
        <v>0.58748437417046129</v>
      </c>
    </row>
    <row r="118" spans="1:65" x14ac:dyDescent="0.35">
      <c r="A118" s="25" t="s">
        <v>10556</v>
      </c>
      <c r="B118" s="25" t="s">
        <v>10517</v>
      </c>
      <c r="C118" s="25" t="s">
        <v>10520</v>
      </c>
      <c r="D118" s="25" t="s">
        <v>10538</v>
      </c>
      <c r="E118" s="25" t="s">
        <v>10666</v>
      </c>
      <c r="F118" s="25">
        <v>164168</v>
      </c>
      <c r="G118" s="25">
        <v>0.89713644492477818</v>
      </c>
      <c r="H118" s="25">
        <v>160</v>
      </c>
      <c r="I118" s="25">
        <v>688.57532453006297</v>
      </c>
      <c r="J118" s="42">
        <v>0.46451803866764058</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396.36098375570191</v>
      </c>
      <c r="AV118" s="25">
        <v>130.4976278</v>
      </c>
      <c r="AW118" s="25">
        <v>130.4976278</v>
      </c>
      <c r="AX118" s="25">
        <v>0</v>
      </c>
      <c r="AY118" s="25">
        <v>0</v>
      </c>
      <c r="AZ118" s="25">
        <v>151.79304664066899</v>
      </c>
      <c r="BA118" s="25">
        <v>77.861174682099431</v>
      </c>
      <c r="BB118" s="25">
        <v>30.804946649403984</v>
      </c>
      <c r="BC118" s="25">
        <v>43.126925309165571</v>
      </c>
      <c r="BD118" s="25">
        <v>0</v>
      </c>
      <c r="BE118" s="25">
        <v>114.07030931503287</v>
      </c>
      <c r="BF118" s="25">
        <v>39.501804664003146</v>
      </c>
      <c r="BG118" s="25">
        <v>1.4901660226239126</v>
      </c>
      <c r="BH118" s="25">
        <v>73.078338628405817</v>
      </c>
      <c r="BI118" s="25">
        <v>0</v>
      </c>
      <c r="BJ118" s="25">
        <v>396.36098375570191</v>
      </c>
      <c r="BK118" s="25">
        <v>485.76551950497719</v>
      </c>
      <c r="BL118" s="25">
        <v>0.966594525033591</v>
      </c>
      <c r="BM118" s="25">
        <v>0.46451803866764058</v>
      </c>
    </row>
    <row r="119" spans="1:65" x14ac:dyDescent="0.35">
      <c r="A119" s="25" t="s">
        <v>10556</v>
      </c>
      <c r="B119" s="25" t="s">
        <v>10517</v>
      </c>
      <c r="C119" s="25" t="s">
        <v>10520</v>
      </c>
      <c r="D119" s="25" t="s">
        <v>10540</v>
      </c>
      <c r="E119" s="25" t="s">
        <v>10667</v>
      </c>
      <c r="F119" s="25">
        <v>164168</v>
      </c>
      <c r="G119" s="25">
        <v>0.89713644492477818</v>
      </c>
      <c r="H119" s="25">
        <v>160</v>
      </c>
      <c r="I119" s="25">
        <v>686.1126128814268</v>
      </c>
      <c r="J119" s="42">
        <v>0.87640473742160652</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441.76734035566056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120.34715968985613</v>
      </c>
      <c r="BF119" s="25">
        <v>41.664871045666068</v>
      </c>
      <c r="BG119" s="25">
        <v>1.6022772097078453</v>
      </c>
      <c r="BH119" s="25">
        <v>77.080011434482216</v>
      </c>
      <c r="BI119" s="25">
        <v>0</v>
      </c>
      <c r="BJ119" s="25">
        <v>675.354957215426</v>
      </c>
      <c r="BK119" s="25">
        <v>1056.1273821070861</v>
      </c>
      <c r="BL119" s="25">
        <v>0.9701480404451539</v>
      </c>
      <c r="BM119" s="25">
        <v>0.87640473742160652</v>
      </c>
    </row>
    <row r="120" spans="1:65" x14ac:dyDescent="0.35">
      <c r="A120" s="25" t="s">
        <v>10556</v>
      </c>
      <c r="B120" s="25" t="s">
        <v>10517</v>
      </c>
      <c r="C120" s="25" t="s">
        <v>10520</v>
      </c>
      <c r="D120" s="25" t="s">
        <v>10542</v>
      </c>
      <c r="E120" s="25" t="s">
        <v>10668</v>
      </c>
      <c r="F120" s="25">
        <v>164168</v>
      </c>
      <c r="G120" s="25">
        <v>0.89713644492477818</v>
      </c>
      <c r="H120" s="25">
        <v>160</v>
      </c>
      <c r="I120" s="25">
        <v>1629.0413535759199</v>
      </c>
      <c r="J120" s="42">
        <v>-7.3195307488068864E-2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676.63026410141447</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251.4751449660809</v>
      </c>
      <c r="BF120" s="25">
        <v>87.674690440832649</v>
      </c>
      <c r="BG120" s="25">
        <v>1.6022772097078453</v>
      </c>
      <c r="BH120" s="25">
        <v>162.19817731554039</v>
      </c>
      <c r="BI120" s="25">
        <v>0</v>
      </c>
      <c r="BJ120" s="25">
        <v>897.73317079015055</v>
      </c>
      <c r="BK120" s="25">
        <v>1243.2885327196195</v>
      </c>
      <c r="BL120" s="25">
        <v>-7.8059638221331468E-2</v>
      </c>
      <c r="BM120" s="25">
        <v>-7.3195307488068864E-2</v>
      </c>
    </row>
    <row r="121" spans="1:65" x14ac:dyDescent="0.35">
      <c r="A121" s="25" t="s">
        <v>10556</v>
      </c>
      <c r="B121" s="25" t="s">
        <v>10517</v>
      </c>
      <c r="C121" s="25" t="s">
        <v>10618</v>
      </c>
      <c r="D121" s="25" t="s">
        <v>9782</v>
      </c>
      <c r="E121" s="25" t="s">
        <v>10669</v>
      </c>
      <c r="F121" s="25">
        <v>164168</v>
      </c>
      <c r="G121" s="25">
        <v>0.89713644492477818</v>
      </c>
      <c r="H121" s="25">
        <v>160</v>
      </c>
      <c r="I121" s="66">
        <v>613.98114468577501</v>
      </c>
      <c r="J121" s="43">
        <v>0.77874038555021463</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439.91296844398477</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103.44063868722183</v>
      </c>
      <c r="BF121" s="25">
        <v>35.772095671788747</v>
      </c>
      <c r="BG121" s="25">
        <v>1.4901660226239126</v>
      </c>
      <c r="BH121" s="25">
        <v>66.178376992809177</v>
      </c>
      <c r="BI121" s="25">
        <v>0</v>
      </c>
      <c r="BJ121" s="25">
        <v>480.04305801893764</v>
      </c>
      <c r="BK121" s="25">
        <v>621.63391634389041</v>
      </c>
      <c r="BL121" s="25">
        <v>1.5498502721764695</v>
      </c>
      <c r="BM121" s="25">
        <v>0.77874038555021463</v>
      </c>
    </row>
    <row r="122" spans="1:65" x14ac:dyDescent="0.35">
      <c r="A122" s="25" t="s">
        <v>10556</v>
      </c>
      <c r="B122" s="25" t="s">
        <v>10517</v>
      </c>
      <c r="C122" s="25" t="s">
        <v>10522</v>
      </c>
      <c r="D122" s="25" t="s">
        <v>10530</v>
      </c>
      <c r="E122" s="25" t="s">
        <v>10670</v>
      </c>
      <c r="F122" s="25">
        <v>398287</v>
      </c>
      <c r="G122" s="25">
        <v>0.89712357554790034</v>
      </c>
      <c r="H122" s="25">
        <v>160</v>
      </c>
      <c r="I122" s="25">
        <v>440.35765031040711</v>
      </c>
      <c r="J122" s="42">
        <v>0.86710915919376919</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342.88915232353122</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78.699290738731932</v>
      </c>
      <c r="BF122" s="25">
        <v>27.090920953020358</v>
      </c>
      <c r="BG122" s="25">
        <v>1.4901660226239124</v>
      </c>
      <c r="BH122" s="25">
        <v>50.118203763087656</v>
      </c>
      <c r="BI122" s="25">
        <v>0</v>
      </c>
      <c r="BJ122" s="25">
        <v>383.0558022156082</v>
      </c>
      <c r="BK122" s="25">
        <v>524.683220857685</v>
      </c>
      <c r="BL122" s="25">
        <v>1.2403581879823378</v>
      </c>
      <c r="BM122" s="25">
        <v>0.86710915919376919</v>
      </c>
    </row>
    <row r="123" spans="1:65" x14ac:dyDescent="0.35">
      <c r="A123" s="25" t="s">
        <v>10556</v>
      </c>
      <c r="B123" s="25" t="s">
        <v>10517</v>
      </c>
      <c r="C123" s="25" t="s">
        <v>10522</v>
      </c>
      <c r="D123" s="25" t="s">
        <v>10532</v>
      </c>
      <c r="E123" s="25" t="s">
        <v>10671</v>
      </c>
      <c r="F123" s="25">
        <v>398287</v>
      </c>
      <c r="G123" s="25">
        <v>0.89712357554790034</v>
      </c>
      <c r="H123" s="25">
        <v>160</v>
      </c>
      <c r="I123" s="25">
        <v>507.5078401511002</v>
      </c>
      <c r="J123" s="42">
        <v>0.570107774524647</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357.70200545345432</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93.512143868655016</v>
      </c>
      <c r="BF123" s="25">
        <v>32.288413279309161</v>
      </c>
      <c r="BG123" s="25">
        <v>1.4901660226239124</v>
      </c>
      <c r="BH123" s="25">
        <v>59.733564566721938</v>
      </c>
      <c r="BI123" s="25">
        <v>0</v>
      </c>
      <c r="BJ123" s="25">
        <v>357.70200545345432</v>
      </c>
      <c r="BK123" s="25">
        <v>432.17923425483809</v>
      </c>
      <c r="BL123" s="25">
        <v>0.93986941641417954</v>
      </c>
      <c r="BM123" s="25">
        <v>0.570107774524647</v>
      </c>
    </row>
    <row r="124" spans="1:65" x14ac:dyDescent="0.35">
      <c r="A124" s="25" t="s">
        <v>10556</v>
      </c>
      <c r="B124" s="25" t="s">
        <v>10517</v>
      </c>
      <c r="C124" s="25" t="s">
        <v>10522</v>
      </c>
      <c r="D124" s="25" t="s">
        <v>10534</v>
      </c>
      <c r="E124" s="25" t="s">
        <v>10672</v>
      </c>
      <c r="F124" s="25">
        <v>398287</v>
      </c>
      <c r="G124" s="25">
        <v>0.89712357554790034</v>
      </c>
      <c r="H124" s="25">
        <v>160</v>
      </c>
      <c r="I124" s="25">
        <v>461.53793485199714</v>
      </c>
      <c r="J124" s="42">
        <v>0.71284272637465673</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351.40189465722358</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87.212033072424262</v>
      </c>
      <c r="BF124" s="25">
        <v>30.077848087649244</v>
      </c>
      <c r="BG124" s="25">
        <v>1.4901660226239124</v>
      </c>
      <c r="BH124" s="25">
        <v>55.644018962151101</v>
      </c>
      <c r="BI124" s="25">
        <v>0</v>
      </c>
      <c r="BJ124" s="25">
        <v>351.40189465722358</v>
      </c>
      <c r="BK124" s="25">
        <v>471.84902875771041</v>
      </c>
      <c r="BL124" s="25">
        <v>1.0687322714790932</v>
      </c>
      <c r="BM124" s="25">
        <v>0.71284272637465673</v>
      </c>
    </row>
    <row r="125" spans="1:65" x14ac:dyDescent="0.35">
      <c r="A125" s="25" t="s">
        <v>10556</v>
      </c>
      <c r="B125" s="25" t="s">
        <v>10517</v>
      </c>
      <c r="C125" s="25" t="s">
        <v>10522</v>
      </c>
      <c r="D125" s="25" t="s">
        <v>10536</v>
      </c>
      <c r="E125" s="25" t="s">
        <v>10673</v>
      </c>
      <c r="F125" s="25">
        <v>398287</v>
      </c>
      <c r="G125" s="25">
        <v>0.89712357554790034</v>
      </c>
      <c r="H125" s="25">
        <v>160</v>
      </c>
      <c r="I125" s="25">
        <v>460.37023859058849</v>
      </c>
      <c r="J125" s="42">
        <v>0.65106119555671083</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320.95943652610532</v>
      </c>
      <c r="AV125" s="25">
        <v>119.70846175</v>
      </c>
      <c r="AW125" s="25">
        <v>119.70846175</v>
      </c>
      <c r="AX125" s="25">
        <v>0</v>
      </c>
      <c r="AY125" s="25">
        <v>0</v>
      </c>
      <c r="AZ125" s="25">
        <v>119.69989020744755</v>
      </c>
      <c r="BA125" s="25">
        <v>77.861174682099417</v>
      </c>
      <c r="BB125" s="25">
        <v>17.432798135561718</v>
      </c>
      <c r="BC125" s="25">
        <v>24.405917389786406</v>
      </c>
      <c r="BD125" s="25">
        <v>0</v>
      </c>
      <c r="BE125" s="25">
        <v>81.551084568657771</v>
      </c>
      <c r="BF125" s="25">
        <v>28.091550367029427</v>
      </c>
      <c r="BG125" s="25">
        <v>1.4901660226239124</v>
      </c>
      <c r="BH125" s="25">
        <v>51.969368179004434</v>
      </c>
      <c r="BI125" s="25">
        <v>0</v>
      </c>
      <c r="BJ125" s="25">
        <v>320.95943652610532</v>
      </c>
      <c r="BK125" s="25">
        <v>405.87894282101104</v>
      </c>
      <c r="BL125" s="25">
        <v>1.1054009955351112</v>
      </c>
      <c r="BM125" s="25">
        <v>0.65106119555671083</v>
      </c>
    </row>
    <row r="126" spans="1:65" x14ac:dyDescent="0.35">
      <c r="A126" s="25" t="s">
        <v>10556</v>
      </c>
      <c r="B126" s="25" t="s">
        <v>10517</v>
      </c>
      <c r="C126" s="25" t="s">
        <v>10522</v>
      </c>
      <c r="D126" s="25" t="s">
        <v>10538</v>
      </c>
      <c r="E126" s="25" t="s">
        <v>10674</v>
      </c>
      <c r="F126" s="25">
        <v>398287</v>
      </c>
      <c r="G126" s="25">
        <v>0.89712357554790034</v>
      </c>
      <c r="H126" s="25">
        <v>160</v>
      </c>
      <c r="I126" s="25">
        <v>522.00235531391127</v>
      </c>
      <c r="J126" s="42">
        <v>0.49604267456410894</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341.79779977258823</v>
      </c>
      <c r="AV126" s="25">
        <v>130.4976278</v>
      </c>
      <c r="AW126" s="25">
        <v>130.4976278</v>
      </c>
      <c r="AX126" s="25">
        <v>0</v>
      </c>
      <c r="AY126" s="25">
        <v>0</v>
      </c>
      <c r="AZ126" s="25">
        <v>120.96651077085696</v>
      </c>
      <c r="BA126" s="25">
        <v>77.861174682099417</v>
      </c>
      <c r="BB126" s="25">
        <v>17.960556703648976</v>
      </c>
      <c r="BC126" s="25">
        <v>25.144779385108563</v>
      </c>
      <c r="BD126" s="25">
        <v>0</v>
      </c>
      <c r="BE126" s="25">
        <v>90.33366120173126</v>
      </c>
      <c r="BF126" s="25">
        <v>31.17315620319556</v>
      </c>
      <c r="BG126" s="25">
        <v>1.4901660226239124</v>
      </c>
      <c r="BH126" s="25">
        <v>57.67033897591179</v>
      </c>
      <c r="BI126" s="25">
        <v>0</v>
      </c>
      <c r="BJ126" s="25">
        <v>341.79779977258823</v>
      </c>
      <c r="BK126" s="25">
        <v>428.02382012993922</v>
      </c>
      <c r="BL126" s="25">
        <v>0.7750507449964833</v>
      </c>
      <c r="BM126" s="25">
        <v>0.49604267456410894</v>
      </c>
    </row>
    <row r="127" spans="1:65" x14ac:dyDescent="0.35">
      <c r="A127" s="25" t="s">
        <v>10556</v>
      </c>
      <c r="B127" s="25" t="s">
        <v>10517</v>
      </c>
      <c r="C127" s="25" t="s">
        <v>10522</v>
      </c>
      <c r="D127" s="25" t="s">
        <v>10540</v>
      </c>
      <c r="E127" s="25" t="s">
        <v>10675</v>
      </c>
      <c r="F127" s="25">
        <v>398287</v>
      </c>
      <c r="G127" s="25">
        <v>0.89712357554790034</v>
      </c>
      <c r="H127" s="25">
        <v>160</v>
      </c>
      <c r="I127" s="25">
        <v>612.59961110319887</v>
      </c>
      <c r="J127" s="42">
        <v>0.62597455506094646</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446.25757582044582</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116.40737168282226</v>
      </c>
      <c r="BF127" s="25">
        <v>40.282489288812073</v>
      </c>
      <c r="BG127" s="25">
        <v>1.602277209707845</v>
      </c>
      <c r="BH127" s="25">
        <v>74.522605184302336</v>
      </c>
      <c r="BI127" s="25">
        <v>0</v>
      </c>
      <c r="BJ127" s="25">
        <v>556.93138009403265</v>
      </c>
      <c r="BK127" s="25">
        <v>860.65535904066201</v>
      </c>
      <c r="BL127" s="25">
        <v>0.59713729053879971</v>
      </c>
      <c r="BM127" s="25">
        <v>0.62597455506094646</v>
      </c>
    </row>
    <row r="128" spans="1:65" x14ac:dyDescent="0.35">
      <c r="A128" s="25" t="s">
        <v>10556</v>
      </c>
      <c r="B128" s="25" t="s">
        <v>10517</v>
      </c>
      <c r="C128" s="25" t="s">
        <v>10522</v>
      </c>
      <c r="D128" s="25" t="s">
        <v>10542</v>
      </c>
      <c r="E128" s="25" t="s">
        <v>10676</v>
      </c>
      <c r="F128" s="25">
        <v>398287</v>
      </c>
      <c r="G128" s="25">
        <v>0.89712357554790034</v>
      </c>
      <c r="H128" s="25">
        <v>160</v>
      </c>
      <c r="I128" s="25">
        <v>1466.6898199761688</v>
      </c>
      <c r="J128" s="42">
        <v>-0.22364233770589245</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570.53429976280825</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240.68409562518471</v>
      </c>
      <c r="BF128" s="25">
        <v>83.888357338763811</v>
      </c>
      <c r="BG128" s="25">
        <v>1.602277209707845</v>
      </c>
      <c r="BH128" s="25">
        <v>155.19346107671305</v>
      </c>
      <c r="BI128" s="25">
        <v>0</v>
      </c>
      <c r="BJ128" s="25">
        <v>699.53587994726377</v>
      </c>
      <c r="BK128" s="25">
        <v>1039.6147869308268</v>
      </c>
      <c r="BL128" s="25">
        <v>-0.21402048275552332</v>
      </c>
      <c r="BM128" s="25">
        <v>-0.22364233770589245</v>
      </c>
    </row>
    <row r="129" spans="1:65" x14ac:dyDescent="0.35">
      <c r="A129" s="25" t="s">
        <v>10556</v>
      </c>
      <c r="B129" s="25" t="s">
        <v>10517</v>
      </c>
      <c r="C129" s="25" t="s">
        <v>10627</v>
      </c>
      <c r="D129" s="25" t="s">
        <v>9782</v>
      </c>
      <c r="E129" s="25" t="s">
        <v>10677</v>
      </c>
      <c r="F129" s="25">
        <v>398287</v>
      </c>
      <c r="G129" s="25">
        <v>0.89712357554790034</v>
      </c>
      <c r="H129" s="25">
        <v>160</v>
      </c>
      <c r="I129" s="40">
        <v>440.35765031040711</v>
      </c>
      <c r="J129" s="43">
        <v>0.86710915919376919</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342.88915232353122</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78.699290738731932</v>
      </c>
      <c r="BF129" s="25">
        <v>27.090920953020358</v>
      </c>
      <c r="BG129" s="25">
        <v>1.4901660226239124</v>
      </c>
      <c r="BH129" s="25">
        <v>50.118203763087656</v>
      </c>
      <c r="BI129" s="25">
        <v>0</v>
      </c>
      <c r="BJ129" s="25">
        <v>383.0558022156082</v>
      </c>
      <c r="BK129" s="25">
        <v>524.683220857685</v>
      </c>
      <c r="BL129" s="25">
        <v>1.2403581879823378</v>
      </c>
      <c r="BM129" s="25">
        <v>0.86710915919376919</v>
      </c>
    </row>
    <row r="130" spans="1:65" x14ac:dyDescent="0.35">
      <c r="A130" s="25" t="s">
        <v>10556</v>
      </c>
      <c r="B130" s="25" t="s">
        <v>10629</v>
      </c>
      <c r="C130" s="25" t="s">
        <v>9782</v>
      </c>
      <c r="D130" s="25" t="s">
        <v>9782</v>
      </c>
      <c r="E130" s="25" t="s">
        <v>10202</v>
      </c>
      <c r="F130" s="25">
        <f>F113</f>
        <v>96866</v>
      </c>
      <c r="G130" s="25">
        <f>G113</f>
        <v>0.8970991984690615</v>
      </c>
      <c r="H130" s="25">
        <f>(H113*N113+H121*N121+H129*N129)/(N113+N121+N129)</f>
        <v>160</v>
      </c>
      <c r="I130" s="25">
        <f>(I113*N113+I121*N121+I129*N129)/(N113+N121+N129)</f>
        <v>505.05741492490785</v>
      </c>
      <c r="J130" s="42">
        <f>(J113*N113+J121*N121+J129*N129)/(N113+N121+N129)</f>
        <v>0.9254787206275179</v>
      </c>
      <c r="K130" s="25">
        <f>K113</f>
        <v>35</v>
      </c>
      <c r="L130" s="25">
        <f t="shared" ref="L130:W130" si="8">L113+L121+L129</f>
        <v>412.29162375586878</v>
      </c>
      <c r="M130" s="25">
        <f t="shared" si="8"/>
        <v>76.431475843266782</v>
      </c>
      <c r="N130" s="25">
        <f t="shared" si="8"/>
        <v>234.07097893311612</v>
      </c>
      <c r="O130" s="25">
        <f t="shared" si="8"/>
        <v>62.35070149913723</v>
      </c>
      <c r="P130" s="25">
        <f t="shared" si="8"/>
        <v>83.644557439874774</v>
      </c>
      <c r="Q130" s="25">
        <f t="shared" si="8"/>
        <v>88.075719994104162</v>
      </c>
      <c r="R130" s="25">
        <f t="shared" si="8"/>
        <v>18.852865731500675</v>
      </c>
      <c r="S130" s="25">
        <f t="shared" si="8"/>
        <v>33.369825048167741</v>
      </c>
      <c r="T130" s="25">
        <f t="shared" si="8"/>
        <v>35.85302921443575</v>
      </c>
      <c r="U130" s="25">
        <f t="shared" si="8"/>
        <v>21804.537156049621</v>
      </c>
      <c r="V130" s="25">
        <f t="shared" si="8"/>
        <v>24248.588774561584</v>
      </c>
      <c r="W130" s="25">
        <f t="shared" si="8"/>
        <v>0</v>
      </c>
      <c r="X130" s="25">
        <f>(X113*N113+X121*N121+X129*N129)/(N113+N121+N129)</f>
        <v>0</v>
      </c>
      <c r="Y130" s="25">
        <f>(Y113*N113+Y121*N121+Y129*N129)/(N113+N121+N129)</f>
        <v>694.19693348684712</v>
      </c>
      <c r="Z130" s="25">
        <f>(Z113*N113+Z121*N121+Z129*N129)/(N113+N121+N129)</f>
        <v>0</v>
      </c>
      <c r="AA130" s="25">
        <f>(AA113*N113+AA121*N121+AA129*N129)/(N113+N121+N129)</f>
        <v>339.87078211483163</v>
      </c>
      <c r="AB130" s="25">
        <f>(AB113*N113+AB121*N121+AB129*N129)/(N113+N121+N129)</f>
        <v>0.70999999999999985</v>
      </c>
      <c r="AC130" s="25">
        <f>(AC113*N113+AC121*N121+AC129*N129)/(N113+N121+N129)</f>
        <v>353.61615137201557</v>
      </c>
      <c r="AD130" s="25">
        <f>(AD113*N113+AD121*N121+AD129*N129)/(N113+N121+N129)</f>
        <v>189.1395185619393</v>
      </c>
      <c r="AE130" s="25">
        <f>(AE113*N113+AE121*N121+AE129*N129)/(N113+N121+N129)</f>
        <v>16.621480078443938</v>
      </c>
      <c r="AF130" s="25">
        <f>(AF113*N113+AF121*N121+AF129*N129)/(N113+N121+N129)</f>
        <v>0</v>
      </c>
      <c r="AG130" s="25">
        <f>(AG113*N113+AG121*N121+AG129*N129)/(N113+N121+N129)</f>
        <v>0</v>
      </c>
      <c r="AH130" s="25">
        <f>(AH113*N113+AH121*N121+AH129*N129)/(N113+N121+N129)</f>
        <v>67.892804993000709</v>
      </c>
      <c r="AI130" s="25">
        <f>(AI113*N113+AI121*N121+AI129*N129)/(N113+N121+N129)</f>
        <v>104.62523349049471</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0.50271100181283768</v>
      </c>
      <c r="AO130" s="25">
        <f>(AO113*N113+AO121*N121+AO129*N129)/(N113+N121+N129)</f>
        <v>505.05741492490785</v>
      </c>
      <c r="AP130" s="25">
        <f>(AP113*N113+AP121*N121+AP129*N129)/(N113+N121+N129)</f>
        <v>84.514285071444661</v>
      </c>
      <c r="AQ130" s="25">
        <f>(AQ113*N113+AQ121*N121+AQ129*N129)/(N113+N121+N129)</f>
        <v>16.621480078443938</v>
      </c>
      <c r="AR130" s="25">
        <f>(AR113*N113+AR121*N121+AR129*N129)/(N113+N121+N129)</f>
        <v>0</v>
      </c>
      <c r="AS130" s="25">
        <f>(AS113*N113+AS121*N121+AS129*N129)/(N113+N121+N129)</f>
        <v>0</v>
      </c>
      <c r="AT130" s="25">
        <f>(AT113*N113+AT121*N121+AT129*N129)/(N113+N121+N129)</f>
        <v>67.892804993000709</v>
      </c>
      <c r="AU130" s="25">
        <f>(AU113*N113+AU121*N121+AU129*N129)/(N113+N121+N129)</f>
        <v>386.52984440462171</v>
      </c>
      <c r="AV130" s="25">
        <f>(AV113*N113+AV121*N121+AV129*N129)/(N113+N121+N129)</f>
        <v>128.98688763349691</v>
      </c>
      <c r="AW130" s="25">
        <f>(AW113*N113+AW121*N121+AW129*N129)/(N113+N121+N129)</f>
        <v>128.98688763349691</v>
      </c>
      <c r="AX130" s="25">
        <f>(AX113*N113+AX121*N121+AX129*N129)/(N113+N121+N129)</f>
        <v>0</v>
      </c>
      <c r="AY130" s="25">
        <f>(AY113*N113+AY121*N121+AY129*N129)/(N113+N121+N129)</f>
        <v>0</v>
      </c>
      <c r="AZ130" s="25">
        <f>(AZ113*N113+AZ121*N121+AZ129*N129)/(N113+N121+N129)</f>
        <v>169.1565426594222</v>
      </c>
      <c r="BA130" s="25">
        <f>(BA113*N113+BA121*N121+BA129*N129)/(N113+N121+N129)</f>
        <v>78.721768228532454</v>
      </c>
      <c r="BB130" s="25">
        <f>(BB113*N113+BB121*N121+BB129*N129)/(N113+N121+N129)</f>
        <v>37.681156012870716</v>
      </c>
      <c r="BC130" s="25">
        <f>(BC113*N113+BC121*N121+BC129*N129)/(N113+N121+N129)</f>
        <v>52.753618418019009</v>
      </c>
      <c r="BD130" s="25">
        <f>(BD113*N113+BD121*N121+BD129*N129)/(N113+N121+N129)</f>
        <v>0</v>
      </c>
      <c r="BE130" s="25">
        <f>(BE113*N113+BE121*N121+BE129*N129)/(N113+N121+N129)</f>
        <v>88.386414111702649</v>
      </c>
      <c r="BF130" s="25">
        <f>(BF113*N113+BF121*N121+BF129*N129)/(N113+N121+N129)</f>
        <v>30.484132420770131</v>
      </c>
      <c r="BG130" s="25">
        <f>(BG113*N113+BG121*N121+BG129*N129)/(N113+N121+N129)</f>
        <v>1.5066367125077984</v>
      </c>
      <c r="BH130" s="25">
        <f>(BH113*N113+BH121*N121+BH129*N129)/(N113+N121+N129)</f>
        <v>56.395644978424734</v>
      </c>
      <c r="BI130" s="25">
        <f>(BI113*N113+BI121*N121+BI129*N129)/(N113+N121+N129)</f>
        <v>0</v>
      </c>
      <c r="BJ130" s="25">
        <f>(BJ113*N113+BJ121*N121+BJ129*N129)/(N113+N121+N129)</f>
        <v>471.04412947606647</v>
      </c>
      <c r="BK130" s="25">
        <f>(BK113*N113+BK121*N121+BK129*N129)/(N113+N121+N129)</f>
        <v>660.18364803800569</v>
      </c>
      <c r="BL130" s="25">
        <f>(BL113*N113+BL121*N121+BL129*N129)/(N113+N121+N129)</f>
        <v>1.3322733223606871</v>
      </c>
      <c r="BM130" s="25">
        <f>(BM113*N113+BM121*N121+BM129*N129)/(N113+N121+N129)</f>
        <v>0.9254787206275179</v>
      </c>
    </row>
    <row r="131" spans="1:65" x14ac:dyDescent="0.35">
      <c r="A131" s="25" t="s">
        <v>10529</v>
      </c>
      <c r="B131" s="25" t="s">
        <v>10523</v>
      </c>
      <c r="C131" s="25" t="s">
        <v>10524</v>
      </c>
      <c r="D131" s="25" t="s">
        <v>10530</v>
      </c>
      <c r="E131" s="25" t="s">
        <v>10678</v>
      </c>
      <c r="F131" s="25">
        <v>165293</v>
      </c>
      <c r="G131" s="25">
        <v>0.89713268816379099</v>
      </c>
      <c r="H131" s="25">
        <v>160</v>
      </c>
      <c r="I131" s="25">
        <v>575.17114468577495</v>
      </c>
      <c r="J131" s="42">
        <v>0.79838017940022277</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420.98629679088265</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103.41906688700342</v>
      </c>
      <c r="BF131" s="25">
        <v>35.764526619080534</v>
      </c>
      <c r="BG131" s="25">
        <v>1.4901660226239128</v>
      </c>
      <c r="BH131" s="25">
        <v>66.164374245298987</v>
      </c>
      <c r="BI131" s="25">
        <v>0</v>
      </c>
      <c r="BJ131" s="25">
        <v>461.11638636583552</v>
      </c>
      <c r="BK131" s="25">
        <v>602.70724469078834</v>
      </c>
      <c r="BL131" s="25">
        <v>1.4885000330584308</v>
      </c>
      <c r="BM131" s="25">
        <v>0.79838017940022277</v>
      </c>
    </row>
    <row r="132" spans="1:65" x14ac:dyDescent="0.35">
      <c r="A132" s="25" t="s">
        <v>10529</v>
      </c>
      <c r="B132" s="25" t="s">
        <v>10523</v>
      </c>
      <c r="C132" s="25" t="s">
        <v>10524</v>
      </c>
      <c r="D132" s="25" t="s">
        <v>10532</v>
      </c>
      <c r="E132" s="25" t="s">
        <v>10679</v>
      </c>
      <c r="F132" s="25">
        <v>165293</v>
      </c>
      <c r="G132" s="25">
        <v>0.89713268816379099</v>
      </c>
      <c r="H132" s="25">
        <v>160</v>
      </c>
      <c r="I132" s="25">
        <v>711.2991510577715</v>
      </c>
      <c r="J132" s="42">
        <v>0.43122330290141941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444.76792032787949</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127.2006904240003</v>
      </c>
      <c r="BF132" s="25">
        <v>44.108955930307509</v>
      </c>
      <c r="BG132" s="25">
        <v>1.4901660226239128</v>
      </c>
      <c r="BH132" s="25">
        <v>81.601568471068887</v>
      </c>
      <c r="BI132" s="25">
        <v>0</v>
      </c>
      <c r="BJ132" s="25">
        <v>444.76792032787949</v>
      </c>
      <c r="BK132" s="25">
        <v>450.23077228083577</v>
      </c>
      <c r="BL132" s="25">
        <v>0.99425211595608898</v>
      </c>
      <c r="BM132" s="25">
        <v>0.43122330290141941</v>
      </c>
    </row>
    <row r="133" spans="1:65" x14ac:dyDescent="0.35">
      <c r="A133" s="25" t="s">
        <v>10529</v>
      </c>
      <c r="B133" s="25" t="s">
        <v>10523</v>
      </c>
      <c r="C133" s="25" t="s">
        <v>10524</v>
      </c>
      <c r="D133" s="25" t="s">
        <v>10534</v>
      </c>
      <c r="E133" s="25" t="s">
        <v>10680</v>
      </c>
      <c r="F133" s="25">
        <v>165293</v>
      </c>
      <c r="G133" s="25">
        <v>0.89713268816379099</v>
      </c>
      <c r="H133" s="25">
        <v>160</v>
      </c>
      <c r="I133" s="25">
        <v>600.53203027106349</v>
      </c>
      <c r="J133" s="42">
        <v>0.66993164699312879</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429.58744238268451</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112.02021247880533</v>
      </c>
      <c r="BF133" s="25">
        <v>38.782472440765417</v>
      </c>
      <c r="BG133" s="25">
        <v>1.4901660226239128</v>
      </c>
      <c r="BH133" s="25">
        <v>71.747574015416006</v>
      </c>
      <c r="BI133" s="25">
        <v>0</v>
      </c>
      <c r="BJ133" s="25">
        <v>429.58744238268451</v>
      </c>
      <c r="BK133" s="25">
        <v>545.81741512234885</v>
      </c>
      <c r="BL133" s="25">
        <v>1.3040933549388687</v>
      </c>
      <c r="BM133" s="25">
        <v>0.66993164699312879</v>
      </c>
    </row>
    <row r="134" spans="1:65" x14ac:dyDescent="0.35">
      <c r="A134" s="25" t="s">
        <v>10529</v>
      </c>
      <c r="B134" s="25" t="s">
        <v>10523</v>
      </c>
      <c r="C134" s="25" t="s">
        <v>10524</v>
      </c>
      <c r="D134" s="25" t="s">
        <v>10536</v>
      </c>
      <c r="E134" s="25" t="s">
        <v>10681</v>
      </c>
      <c r="F134" s="25">
        <v>165293</v>
      </c>
      <c r="G134" s="25">
        <v>0.89713268816379099</v>
      </c>
      <c r="H134" s="25">
        <v>160</v>
      </c>
      <c r="I134" s="25">
        <v>595.9086189436149</v>
      </c>
      <c r="J134" s="42">
        <v>0.59485321528230584</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377.12677693666262</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106.30635750955358</v>
      </c>
      <c r="BF134" s="25">
        <v>36.7776110480455</v>
      </c>
      <c r="BG134" s="25">
        <v>1.4901660226239128</v>
      </c>
      <c r="BH134" s="25">
        <v>68.038580438884168</v>
      </c>
      <c r="BI134" s="25">
        <v>0</v>
      </c>
      <c r="BJ134" s="25">
        <v>377.12677693666262</v>
      </c>
      <c r="BK134" s="25">
        <v>461.33709305505522</v>
      </c>
      <c r="BL134" s="25">
        <v>1.3039047545455729</v>
      </c>
      <c r="BM134" s="25">
        <v>0.59485321528230584</v>
      </c>
    </row>
    <row r="135" spans="1:65" x14ac:dyDescent="0.35">
      <c r="A135" s="25" t="s">
        <v>10529</v>
      </c>
      <c r="B135" s="25" t="s">
        <v>10523</v>
      </c>
      <c r="C135" s="25" t="s">
        <v>10524</v>
      </c>
      <c r="D135" s="25" t="s">
        <v>10538</v>
      </c>
      <c r="E135" s="25" t="s">
        <v>10682</v>
      </c>
      <c r="F135" s="25">
        <v>165293</v>
      </c>
      <c r="G135" s="25">
        <v>0.89713268816379099</v>
      </c>
      <c r="H135" s="25">
        <v>160</v>
      </c>
      <c r="I135" s="25">
        <v>649.76532453006303</v>
      </c>
      <c r="J135" s="42">
        <v>0.46367025354256797</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377.78217729808631</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114.21635850271004</v>
      </c>
      <c r="BF135" s="25">
        <v>39.553049993012678</v>
      </c>
      <c r="BG135" s="25">
        <v>1.4901660226239128</v>
      </c>
      <c r="BH135" s="25">
        <v>73.173142487073449</v>
      </c>
      <c r="BI135" s="25">
        <v>0</v>
      </c>
      <c r="BJ135" s="25">
        <v>377.78217729808631</v>
      </c>
      <c r="BK135" s="25">
        <v>467.18671304736159</v>
      </c>
      <c r="BL135" s="25">
        <v>0.91044991078144299</v>
      </c>
      <c r="BM135" s="25">
        <v>0.46367025354256797</v>
      </c>
    </row>
    <row r="136" spans="1:65" x14ac:dyDescent="0.35">
      <c r="A136" s="25" t="s">
        <v>10529</v>
      </c>
      <c r="B136" s="25" t="s">
        <v>10523</v>
      </c>
      <c r="C136" s="25" t="s">
        <v>10524</v>
      </c>
      <c r="D136" s="25" t="s">
        <v>10540</v>
      </c>
      <c r="E136" s="25" t="s">
        <v>10683</v>
      </c>
      <c r="F136" s="25">
        <v>165293</v>
      </c>
      <c r="G136" s="25">
        <v>0.89713268816379099</v>
      </c>
      <c r="H136" s="25">
        <v>160</v>
      </c>
      <c r="I136" s="25">
        <v>656.45127304207267</v>
      </c>
      <c r="J136" s="42">
        <v>0.87390398522932555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432.68346511426546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122.65153892419079</v>
      </c>
      <c r="BF136" s="25">
        <v>42.473425162976476</v>
      </c>
      <c r="BG136" s="25">
        <v>1.6022772097078448</v>
      </c>
      <c r="BH136" s="25">
        <v>78.57583655150647</v>
      </c>
      <c r="BI136" s="25">
        <v>0</v>
      </c>
      <c r="BJ136" s="25">
        <v>656.86665666240401</v>
      </c>
      <c r="BK136" s="25">
        <v>1028.0426644966255</v>
      </c>
      <c r="BL136" s="25">
        <v>0.92622810621943608</v>
      </c>
      <c r="BM136" s="25">
        <v>0.87390398522932555</v>
      </c>
    </row>
    <row r="137" spans="1:65" x14ac:dyDescent="0.35">
      <c r="A137" s="25" t="s">
        <v>10529</v>
      </c>
      <c r="B137" s="25" t="s">
        <v>10523</v>
      </c>
      <c r="C137" s="25" t="s">
        <v>10524</v>
      </c>
      <c r="D137" s="25" t="s">
        <v>10542</v>
      </c>
      <c r="E137" s="25" t="s">
        <v>10684</v>
      </c>
      <c r="F137" s="25">
        <v>165293</v>
      </c>
      <c r="G137" s="25">
        <v>0.89713268816379099</v>
      </c>
      <c r="H137" s="25">
        <v>160</v>
      </c>
      <c r="I137" s="25">
        <v>1598.1902962139031</v>
      </c>
      <c r="J137" s="42">
        <v>-9.20323991073171E-2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666.87752553838448</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253.73106165242024</v>
      </c>
      <c r="BF137" s="25">
        <v>88.466240155337687</v>
      </c>
      <c r="BG137" s="25">
        <v>1.6022772097078448</v>
      </c>
      <c r="BH137" s="25">
        <v>163.66254428737471</v>
      </c>
      <c r="BI137" s="25">
        <v>0</v>
      </c>
      <c r="BJ137" s="25">
        <v>877.84500902330387</v>
      </c>
      <c r="BK137" s="25">
        <v>1213.9225854696999</v>
      </c>
      <c r="BL137" s="25">
        <v>-9.6385667351888929E-2</v>
      </c>
      <c r="BM137" s="25">
        <v>-9.20323991073171E-2</v>
      </c>
    </row>
    <row r="138" spans="1:65" x14ac:dyDescent="0.35">
      <c r="A138" s="25" t="s">
        <v>10529</v>
      </c>
      <c r="B138" s="25" t="s">
        <v>10523</v>
      </c>
      <c r="C138" s="25" t="s">
        <v>10685</v>
      </c>
      <c r="D138" s="25" t="s">
        <v>9782</v>
      </c>
      <c r="E138" s="25" t="s">
        <v>10686</v>
      </c>
      <c r="F138" s="25">
        <v>165293</v>
      </c>
      <c r="G138" s="25">
        <v>0.89713268816379099</v>
      </c>
      <c r="H138" s="25">
        <v>160</v>
      </c>
      <c r="I138" s="66">
        <v>575.17114468577495</v>
      </c>
      <c r="J138" s="43">
        <v>0.79838017940022277</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420.98629679088265</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103.41906688700342</v>
      </c>
      <c r="BF138" s="25">
        <v>35.764526619080534</v>
      </c>
      <c r="BG138" s="25">
        <v>1.4901660226239128</v>
      </c>
      <c r="BH138" s="25">
        <v>66.164374245298987</v>
      </c>
      <c r="BI138" s="25">
        <v>0</v>
      </c>
      <c r="BJ138" s="25">
        <v>461.11638636583552</v>
      </c>
      <c r="BK138" s="25">
        <v>602.70724469078834</v>
      </c>
      <c r="BL138" s="25">
        <v>1.4885000330584308</v>
      </c>
      <c r="BM138" s="25">
        <v>0.79838017940022277</v>
      </c>
    </row>
    <row r="139" spans="1:65" x14ac:dyDescent="0.35">
      <c r="A139" s="25" t="s">
        <v>10529</v>
      </c>
      <c r="B139" s="25" t="s">
        <v>10523</v>
      </c>
      <c r="C139" s="25" t="s">
        <v>10525</v>
      </c>
      <c r="D139" s="25" t="s">
        <v>10530</v>
      </c>
      <c r="E139" s="25" t="s">
        <v>10687</v>
      </c>
      <c r="F139" s="25">
        <v>380159</v>
      </c>
      <c r="G139" s="25">
        <v>0.89711388605351761</v>
      </c>
      <c r="H139" s="25">
        <v>160</v>
      </c>
      <c r="I139" s="25">
        <v>449.28765031040706</v>
      </c>
      <c r="J139" s="42">
        <v>0.77519591357696394</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309.33695095955358</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81.834698666006943</v>
      </c>
      <c r="BF139" s="25">
        <v>28.191064085397553</v>
      </c>
      <c r="BG139" s="25">
        <v>1.4901660226239122</v>
      </c>
      <c r="BH139" s="25">
        <v>52.15346855798547</v>
      </c>
      <c r="BI139" s="25">
        <v>0</v>
      </c>
      <c r="BJ139" s="25">
        <v>349.50360085163055</v>
      </c>
      <c r="BK139" s="25">
        <v>491.13101949370753</v>
      </c>
      <c r="BL139" s="25">
        <v>1.1313676445308971</v>
      </c>
      <c r="BM139" s="25">
        <v>0.77519591357696394</v>
      </c>
    </row>
    <row r="140" spans="1:65" x14ac:dyDescent="0.35">
      <c r="A140" s="25" t="s">
        <v>10529</v>
      </c>
      <c r="B140" s="25" t="s">
        <v>10523</v>
      </c>
      <c r="C140" s="25" t="s">
        <v>10525</v>
      </c>
      <c r="D140" s="25" t="s">
        <v>10532</v>
      </c>
      <c r="E140" s="25" t="s">
        <v>10688</v>
      </c>
      <c r="F140" s="25">
        <v>380159</v>
      </c>
      <c r="G140" s="25">
        <v>0.89711388605351761</v>
      </c>
      <c r="H140" s="25">
        <v>160</v>
      </c>
      <c r="I140" s="25">
        <v>518.75092058821747</v>
      </c>
      <c r="J140" s="42">
        <v>0.4891931126491626</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324.45029812038615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96.948045826839547</v>
      </c>
      <c r="BF140" s="25">
        <v>33.493992913759875</v>
      </c>
      <c r="BG140" s="25">
        <v>1.4901660226239122</v>
      </c>
      <c r="BH140" s="25">
        <v>61.963886890455761</v>
      </c>
      <c r="BI140" s="25">
        <v>0</v>
      </c>
      <c r="BJ140" s="25">
        <v>324.45029812038615</v>
      </c>
      <c r="BK140" s="25">
        <v>396.61444648465272</v>
      </c>
      <c r="BL140" s="25">
        <v>0.82434121292141938</v>
      </c>
      <c r="BM140" s="25">
        <v>0.4891931126491626</v>
      </c>
    </row>
    <row r="141" spans="1:65" x14ac:dyDescent="0.35">
      <c r="A141" s="25" t="s">
        <v>10529</v>
      </c>
      <c r="B141" s="25" t="s">
        <v>10523</v>
      </c>
      <c r="C141" s="25" t="s">
        <v>10525</v>
      </c>
      <c r="D141" s="25" t="s">
        <v>10534</v>
      </c>
      <c r="E141" s="25" t="s">
        <v>10689</v>
      </c>
      <c r="F141" s="25">
        <v>380159</v>
      </c>
      <c r="G141" s="25">
        <v>0.89711388605351761</v>
      </c>
      <c r="H141" s="25">
        <v>160</v>
      </c>
      <c r="I141" s="25">
        <v>470.58840589054313</v>
      </c>
      <c r="J141" s="42">
        <v>0.62757875822252085</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317.84969329324588</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90.347440999699273</v>
      </c>
      <c r="BF141" s="25">
        <v>31.177991220026442</v>
      </c>
      <c r="BG141" s="25">
        <v>1.4901660226239122</v>
      </c>
      <c r="BH141" s="25">
        <v>57.679283757048914</v>
      </c>
      <c r="BI141" s="25">
        <v>0</v>
      </c>
      <c r="BJ141" s="25">
        <v>317.84969329324588</v>
      </c>
      <c r="BK141" s="25">
        <v>438.17635635518678</v>
      </c>
      <c r="BL141" s="25">
        <v>0.95935039144085543</v>
      </c>
      <c r="BM141" s="25">
        <v>0.62757875822252085</v>
      </c>
    </row>
    <row r="142" spans="1:65" x14ac:dyDescent="0.35">
      <c r="A142" s="25" t="s">
        <v>10529</v>
      </c>
      <c r="B142" s="25" t="s">
        <v>10523</v>
      </c>
      <c r="C142" s="25" t="s">
        <v>10525</v>
      </c>
      <c r="D142" s="25" t="s">
        <v>10536</v>
      </c>
      <c r="E142" s="25" t="s">
        <v>10690</v>
      </c>
      <c r="F142" s="25">
        <v>380159</v>
      </c>
      <c r="G142" s="25">
        <v>0.89711388605351761</v>
      </c>
      <c r="H142" s="25">
        <v>160</v>
      </c>
      <c r="I142" s="25">
        <v>469.30023859058844</v>
      </c>
      <c r="J142" s="42">
        <v>0.56137152591936179</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284.6820296425077</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84.664317687573998</v>
      </c>
      <c r="BF142" s="25">
        <v>29.183912864894769</v>
      </c>
      <c r="BG142" s="25">
        <v>1.4901660226239122</v>
      </c>
      <c r="BH142" s="25">
        <v>53.990238800055323</v>
      </c>
      <c r="BI142" s="25">
        <v>0</v>
      </c>
      <c r="BJ142" s="25">
        <v>284.6820296425077</v>
      </c>
      <c r="BK142" s="25">
        <v>369.60153593741353</v>
      </c>
      <c r="BL142" s="25">
        <v>0.9716099536187065</v>
      </c>
      <c r="BM142" s="25">
        <v>0.56137152591936179</v>
      </c>
    </row>
    <row r="143" spans="1:65" x14ac:dyDescent="0.35">
      <c r="A143" s="25" t="s">
        <v>10529</v>
      </c>
      <c r="B143" s="25" t="s">
        <v>10523</v>
      </c>
      <c r="C143" s="25" t="s">
        <v>10525</v>
      </c>
      <c r="D143" s="25" t="s">
        <v>10538</v>
      </c>
      <c r="E143" s="25" t="s">
        <v>10691</v>
      </c>
      <c r="F143" s="25">
        <v>380159</v>
      </c>
      <c r="G143" s="25">
        <v>0.89711388605351761</v>
      </c>
      <c r="H143" s="25">
        <v>160</v>
      </c>
      <c r="I143" s="25">
        <v>531.3032161939924</v>
      </c>
      <c r="J143" s="42">
        <v>0.4132054280288881</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302.7705890545559</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93.578204823535316</v>
      </c>
      <c r="BF143" s="25">
        <v>32.311592561723302</v>
      </c>
      <c r="BG143" s="25">
        <v>1.4901660226239122</v>
      </c>
      <c r="BH143" s="25">
        <v>59.776446239188104</v>
      </c>
      <c r="BI143" s="25">
        <v>0</v>
      </c>
      <c r="BJ143" s="25">
        <v>302.7705890545559</v>
      </c>
      <c r="BK143" s="25">
        <v>388.8111789718663</v>
      </c>
      <c r="BL143" s="25">
        <v>0.65675912634166844</v>
      </c>
      <c r="BM143" s="25">
        <v>0.4132054280288881</v>
      </c>
    </row>
    <row r="144" spans="1:65" x14ac:dyDescent="0.35">
      <c r="A144" s="25" t="s">
        <v>10529</v>
      </c>
      <c r="B144" s="25" t="s">
        <v>10523</v>
      </c>
      <c r="C144" s="25" t="s">
        <v>10525</v>
      </c>
      <c r="D144" s="25" t="s">
        <v>10540</v>
      </c>
      <c r="E144" s="25" t="s">
        <v>10692</v>
      </c>
      <c r="F144" s="25">
        <v>380159</v>
      </c>
      <c r="G144" s="25">
        <v>0.89711388605351761</v>
      </c>
      <c r="H144" s="25">
        <v>160</v>
      </c>
      <c r="I144" s="25">
        <v>623.40441390582305</v>
      </c>
      <c r="J144" s="42">
        <v>0.55735112366418049</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410.50219696727254</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119.69146197183115</v>
      </c>
      <c r="BF144" s="25">
        <v>41.434801670920457</v>
      </c>
      <c r="BG144" s="25">
        <v>1.6022772097078446</v>
      </c>
      <c r="BH144" s="25">
        <v>76.654383091202845</v>
      </c>
      <c r="BI144" s="25">
        <v>0</v>
      </c>
      <c r="BJ144" s="25">
        <v>522.78956449344344</v>
      </c>
      <c r="BK144" s="25">
        <v>824.00267565784918</v>
      </c>
      <c r="BL144" s="25">
        <v>0.54158910604414712</v>
      </c>
      <c r="BM144" s="25">
        <v>0.55735112366418049</v>
      </c>
    </row>
    <row r="145" spans="1:65" x14ac:dyDescent="0.35">
      <c r="A145" s="25" t="s">
        <v>10529</v>
      </c>
      <c r="B145" s="25" t="s">
        <v>10523</v>
      </c>
      <c r="C145" s="25" t="s">
        <v>10525</v>
      </c>
      <c r="D145" s="25" t="s">
        <v>10542</v>
      </c>
      <c r="E145" s="25" t="s">
        <v>10693</v>
      </c>
      <c r="F145" s="25">
        <v>380159</v>
      </c>
      <c r="G145" s="25">
        <v>0.89711388605351761</v>
      </c>
      <c r="H145" s="25">
        <v>160</v>
      </c>
      <c r="I145" s="25">
        <v>1476.6782099536238</v>
      </c>
      <c r="J145" s="42">
        <v>-0.24531487033347471</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534.64580265351992</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243.83506765807857</v>
      </c>
      <c r="BF145" s="25">
        <v>84.993961560831849</v>
      </c>
      <c r="BG145" s="25">
        <v>1.6022772097078446</v>
      </c>
      <c r="BH145" s="25">
        <v>157.23882888753889</v>
      </c>
      <c r="BI145" s="25">
        <v>0</v>
      </c>
      <c r="BJ145" s="25">
        <v>666.35708635458309</v>
      </c>
      <c r="BK145" s="25">
        <v>1004.9035154443081</v>
      </c>
      <c r="BL145" s="25">
        <v>-0.23643248166204955</v>
      </c>
      <c r="BM145" s="25">
        <v>-0.24531487033347471</v>
      </c>
    </row>
    <row r="146" spans="1:65" x14ac:dyDescent="0.35">
      <c r="A146" s="25" t="s">
        <v>10529</v>
      </c>
      <c r="B146" s="25" t="s">
        <v>10523</v>
      </c>
      <c r="C146" s="25" t="s">
        <v>10694</v>
      </c>
      <c r="D146" s="25" t="s">
        <v>9782</v>
      </c>
      <c r="E146" s="25" t="s">
        <v>10695</v>
      </c>
      <c r="F146" s="25">
        <v>380159</v>
      </c>
      <c r="G146" s="25">
        <v>0.89711388605351761</v>
      </c>
      <c r="H146" s="25">
        <v>160</v>
      </c>
      <c r="I146" s="40">
        <v>449.28765031040706</v>
      </c>
      <c r="J146" s="67">
        <v>0.77519591357696394</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309.33695095955358</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81.834698666006943</v>
      </c>
      <c r="BF146" s="25">
        <v>28.191064085397553</v>
      </c>
      <c r="BG146" s="25">
        <v>1.4901660226239122</v>
      </c>
      <c r="BH146" s="25">
        <v>52.15346855798547</v>
      </c>
      <c r="BI146" s="25">
        <v>0</v>
      </c>
      <c r="BJ146" s="25">
        <v>349.50360085163055</v>
      </c>
      <c r="BK146" s="25">
        <v>491.13101949370753</v>
      </c>
      <c r="BL146" s="25">
        <v>1.1313676445308971</v>
      </c>
      <c r="BM146" s="25">
        <v>0.77519591357696394</v>
      </c>
    </row>
    <row r="147" spans="1:65" x14ac:dyDescent="0.35">
      <c r="A147" s="25" t="s">
        <v>10529</v>
      </c>
      <c r="B147" s="25" t="s">
        <v>10523</v>
      </c>
      <c r="C147" s="25" t="s">
        <v>10526</v>
      </c>
      <c r="D147" s="25" t="s">
        <v>10530</v>
      </c>
      <c r="E147" s="25" t="s">
        <v>10696</v>
      </c>
      <c r="F147" s="25">
        <v>113869</v>
      </c>
      <c r="G147" s="25">
        <v>0.89714051366644942</v>
      </c>
      <c r="H147" s="25">
        <v>160</v>
      </c>
      <c r="I147" s="25">
        <v>596.9587135028645</v>
      </c>
      <c r="J147" s="42">
        <v>0.88503220192560828</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485.56896161841075</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109.87190320675877</v>
      </c>
      <c r="BF147" s="25">
        <v>38.028679713731535</v>
      </c>
      <c r="BG147" s="25">
        <v>1.490166022623912</v>
      </c>
      <c r="BH147" s="25">
        <v>70.353057470403328</v>
      </c>
      <c r="BI147" s="25">
        <v>0</v>
      </c>
      <c r="BJ147" s="25">
        <v>525.926398172983</v>
      </c>
      <c r="BK147" s="25">
        <v>667.74460347755519</v>
      </c>
      <c r="BL147" s="25">
        <v>1.7355398206507695</v>
      </c>
      <c r="BM147" s="25">
        <v>0.88503220192560828</v>
      </c>
    </row>
    <row r="148" spans="1:65" x14ac:dyDescent="0.35">
      <c r="A148" s="25" t="s">
        <v>10529</v>
      </c>
      <c r="B148" s="25" t="s">
        <v>10523</v>
      </c>
      <c r="C148" s="25" t="s">
        <v>10526</v>
      </c>
      <c r="D148" s="25" t="s">
        <v>10532</v>
      </c>
      <c r="E148" s="25" t="s">
        <v>10697</v>
      </c>
      <c r="F148" s="25">
        <v>113869</v>
      </c>
      <c r="G148" s="25">
        <v>0.89714051366644942</v>
      </c>
      <c r="H148" s="25">
        <v>160</v>
      </c>
      <c r="I148" s="25">
        <v>781.99915382713755</v>
      </c>
      <c r="J148" s="42">
        <v>0.42585355116552642</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515.65627049286081</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139.95921208120882</v>
      </c>
      <c r="BF148" s="25">
        <v>48.585630195994703</v>
      </c>
      <c r="BG148" s="25">
        <v>1.490166022623912</v>
      </c>
      <c r="BH148" s="25">
        <v>89.883415862590198</v>
      </c>
      <c r="BI148" s="25">
        <v>0</v>
      </c>
      <c r="BJ148" s="25">
        <v>515.65627049286081</v>
      </c>
      <c r="BK148" s="25">
        <v>472.43403547315995</v>
      </c>
      <c r="BL148" s="25">
        <v>1.0939507500776529</v>
      </c>
      <c r="BM148" s="25">
        <v>0.42585355116552642</v>
      </c>
    </row>
    <row r="149" spans="1:65" x14ac:dyDescent="0.35">
      <c r="A149" s="25" t="s">
        <v>10529</v>
      </c>
      <c r="B149" s="25" t="s">
        <v>10523</v>
      </c>
      <c r="C149" s="25" t="s">
        <v>10526</v>
      </c>
      <c r="D149" s="25" t="s">
        <v>10534</v>
      </c>
      <c r="E149" s="25" t="s">
        <v>10698</v>
      </c>
      <c r="F149" s="25">
        <v>113869</v>
      </c>
      <c r="G149" s="25">
        <v>0.89714051366644942</v>
      </c>
      <c r="H149" s="25">
        <v>160</v>
      </c>
      <c r="I149" s="25">
        <v>621.21026491342241</v>
      </c>
      <c r="J149" s="42">
        <v>0.75943708819455402</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493.62037965583943</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117.92332124418743</v>
      </c>
      <c r="BF149" s="25">
        <v>40.853738674232822</v>
      </c>
      <c r="BG149" s="25">
        <v>1.490166022623912</v>
      </c>
      <c r="BH149" s="25">
        <v>75.579416547330709</v>
      </c>
      <c r="BI149" s="25">
        <v>0</v>
      </c>
      <c r="BJ149" s="25">
        <v>493.62037965583943</v>
      </c>
      <c r="BK149" s="25">
        <v>611.18703354985371</v>
      </c>
      <c r="BL149" s="25">
        <v>1.5497499829858079</v>
      </c>
      <c r="BM149" s="25">
        <v>0.75943708819455402</v>
      </c>
    </row>
    <row r="150" spans="1:65" x14ac:dyDescent="0.35">
      <c r="A150" s="25" t="s">
        <v>10529</v>
      </c>
      <c r="B150" s="25" t="s">
        <v>10523</v>
      </c>
      <c r="C150" s="25" t="s">
        <v>10526</v>
      </c>
      <c r="D150" s="25" t="s">
        <v>10536</v>
      </c>
      <c r="E150" s="25" t="s">
        <v>10699</v>
      </c>
      <c r="F150" s="25">
        <v>113869</v>
      </c>
      <c r="G150" s="25">
        <v>0.89714051366644942</v>
      </c>
      <c r="H150" s="25">
        <v>160</v>
      </c>
      <c r="I150" s="25">
        <v>613.18855077741819</v>
      </c>
      <c r="J150" s="42">
        <v>0.66342891077927246</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420.63556312200137</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112.10906444214621</v>
      </c>
      <c r="BF150" s="25">
        <v>38.813648568253441</v>
      </c>
      <c r="BG150" s="25">
        <v>1.490166022623912</v>
      </c>
      <c r="BH150" s="25">
        <v>71.805249851268854</v>
      </c>
      <c r="BI150" s="25">
        <v>0</v>
      </c>
      <c r="BJ150" s="25">
        <v>420.63556312200137</v>
      </c>
      <c r="BK150" s="25">
        <v>509.25591332349222</v>
      </c>
      <c r="BL150" s="25">
        <v>1.5210644383117649</v>
      </c>
      <c r="BM150" s="25">
        <v>0.66342891077927246</v>
      </c>
    </row>
    <row r="151" spans="1:65" x14ac:dyDescent="0.35">
      <c r="A151" s="25" t="s">
        <v>10529</v>
      </c>
      <c r="B151" s="25" t="s">
        <v>10523</v>
      </c>
      <c r="C151" s="25" t="s">
        <v>10526</v>
      </c>
      <c r="D151" s="25" t="s">
        <v>10538</v>
      </c>
      <c r="E151" s="25" t="s">
        <v>10700</v>
      </c>
      <c r="F151" s="25">
        <v>113869</v>
      </c>
      <c r="G151" s="25">
        <v>0.89714051366644942</v>
      </c>
      <c r="H151" s="25">
        <v>160</v>
      </c>
      <c r="I151" s="25">
        <v>675.86532453006305</v>
      </c>
      <c r="J151" s="42">
        <v>0.52610723283578154</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432.08296018823205</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121.30051697550411</v>
      </c>
      <c r="BF151" s="25">
        <v>42.03871963258954</v>
      </c>
      <c r="BG151" s="25">
        <v>1.490166022623912</v>
      </c>
      <c r="BH151" s="25">
        <v>77.771631320290652</v>
      </c>
      <c r="BI151" s="25">
        <v>0</v>
      </c>
      <c r="BJ151" s="25">
        <v>432.08296018823205</v>
      </c>
      <c r="BK151" s="25">
        <v>521.48749593750722</v>
      </c>
      <c r="BL151" s="25">
        <v>1.0745453017266011</v>
      </c>
      <c r="BM151" s="25">
        <v>0.52610723283578154</v>
      </c>
    </row>
    <row r="152" spans="1:65" x14ac:dyDescent="0.35">
      <c r="A152" s="25" t="s">
        <v>10529</v>
      </c>
      <c r="B152" s="25" t="s">
        <v>10523</v>
      </c>
      <c r="C152" s="25" t="s">
        <v>10526</v>
      </c>
      <c r="D152" s="25" t="s">
        <v>10540</v>
      </c>
      <c r="E152" s="25" t="s">
        <v>10701</v>
      </c>
      <c r="F152" s="25">
        <v>113869</v>
      </c>
      <c r="G152" s="25">
        <v>0.89714051366644942</v>
      </c>
      <c r="H152" s="25">
        <v>160</v>
      </c>
      <c r="I152" s="25">
        <v>641.69771503934669</v>
      </c>
      <c r="J152" s="42">
        <v>1.128081464588061</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410.74987341014287</v>
      </c>
      <c r="AE152" s="25">
        <v>10.838589680834922</v>
      </c>
      <c r="AF152" s="25">
        <v>0</v>
      </c>
      <c r="AG152" s="25">
        <v>0</v>
      </c>
      <c r="AH152" s="25">
        <v>276.91092549986536</v>
      </c>
      <c r="AI152" s="25">
        <v>123.00035822944253</v>
      </c>
      <c r="AJ152" s="25">
        <v>0</v>
      </c>
      <c r="AK152" s="25">
        <v>0</v>
      </c>
      <c r="AL152" s="25">
        <v>0</v>
      </c>
      <c r="AM152" s="25">
        <v>0</v>
      </c>
      <c r="AN152" s="25">
        <v>0.6645496222315902</v>
      </c>
      <c r="AO152" s="25">
        <v>641.69771503934669</v>
      </c>
      <c r="AP152" s="25">
        <v>287.74951518070026</v>
      </c>
      <c r="AQ152" s="25">
        <v>10.838589680834922</v>
      </c>
      <c r="AR152" s="25">
        <v>0</v>
      </c>
      <c r="AS152" s="25">
        <v>0</v>
      </c>
      <c r="AT152" s="25">
        <v>276.91092549986536</v>
      </c>
      <c r="AU152" s="25">
        <v>478.47549806304505</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120.7051352355569</v>
      </c>
      <c r="BF152" s="25">
        <v>41.790476500297913</v>
      </c>
      <c r="BG152" s="25">
        <v>1.6022772097078446</v>
      </c>
      <c r="BH152" s="25">
        <v>77.312381525551132</v>
      </c>
      <c r="BI152" s="25">
        <v>0</v>
      </c>
      <c r="BJ152" s="25">
        <v>766.22501324374525</v>
      </c>
      <c r="BK152" s="25">
        <v>1176.974886653888</v>
      </c>
      <c r="BL152" s="25">
        <v>1.17117268123813</v>
      </c>
      <c r="BM152" s="25">
        <v>1.128081464588061</v>
      </c>
    </row>
    <row r="153" spans="1:65" x14ac:dyDescent="0.35">
      <c r="A153" s="25" t="s">
        <v>10529</v>
      </c>
      <c r="B153" s="25" t="s">
        <v>10523</v>
      </c>
      <c r="C153" s="25" t="s">
        <v>10526</v>
      </c>
      <c r="D153" s="25" t="s">
        <v>10542</v>
      </c>
      <c r="E153" s="25" t="s">
        <v>10702</v>
      </c>
      <c r="F153" s="25">
        <v>113869</v>
      </c>
      <c r="G153" s="25">
        <v>0.89714051366644942</v>
      </c>
      <c r="H153" s="25">
        <v>160</v>
      </c>
      <c r="I153" s="25">
        <v>1587.1777454409578</v>
      </c>
      <c r="J153" s="42">
        <v>8.7171367811284053E-3</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367.42334666931629</v>
      </c>
      <c r="AE153" s="25">
        <v>28.56568633354626</v>
      </c>
      <c r="AF153" s="25">
        <v>0</v>
      </c>
      <c r="AG153" s="25">
        <v>0</v>
      </c>
      <c r="AH153" s="25">
        <v>215.85730210632786</v>
      </c>
      <c r="AI153" s="25">
        <v>123.00035822944253</v>
      </c>
      <c r="AJ153" s="25">
        <v>0</v>
      </c>
      <c r="AK153" s="25">
        <v>0</v>
      </c>
      <c r="AL153" s="25">
        <v>0</v>
      </c>
      <c r="AM153" s="25">
        <v>0</v>
      </c>
      <c r="AN153" s="25">
        <v>0.24168755112341378</v>
      </c>
      <c r="AO153" s="25">
        <v>1587.1777454409578</v>
      </c>
      <c r="AP153" s="25">
        <v>244.42298843987413</v>
      </c>
      <c r="AQ153" s="25">
        <v>28.56568633354626</v>
      </c>
      <c r="AR153" s="25">
        <v>0</v>
      </c>
      <c r="AS153" s="25">
        <v>0</v>
      </c>
      <c r="AT153" s="25">
        <v>215.85730210632786</v>
      </c>
      <c r="AU153" s="25">
        <v>757.23040250405563</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255.43603956778648</v>
      </c>
      <c r="BF153" s="25">
        <v>89.064478020378473</v>
      </c>
      <c r="BG153" s="25">
        <v>1.6022772097078446</v>
      </c>
      <c r="BH153" s="25">
        <v>164.76928433770016</v>
      </c>
      <c r="BI153" s="25">
        <v>0</v>
      </c>
      <c r="BJ153" s="25">
        <v>1001.6533909439297</v>
      </c>
      <c r="BK153" s="25">
        <v>1369.076737613246</v>
      </c>
      <c r="BL153" s="25">
        <v>9.1009548253733353E-3</v>
      </c>
      <c r="BM153" s="25">
        <v>8.7171367811284053E-3</v>
      </c>
    </row>
    <row r="154" spans="1:65" x14ac:dyDescent="0.35">
      <c r="A154" s="25" t="s">
        <v>10529</v>
      </c>
      <c r="B154" s="25" t="s">
        <v>10523</v>
      </c>
      <c r="C154" s="25" t="s">
        <v>10703</v>
      </c>
      <c r="D154" s="25" t="s">
        <v>9782</v>
      </c>
      <c r="E154" s="25" t="s">
        <v>10704</v>
      </c>
      <c r="F154" s="25">
        <v>113869</v>
      </c>
      <c r="G154" s="25">
        <v>0.89714051366644942</v>
      </c>
      <c r="H154" s="25">
        <v>160</v>
      </c>
      <c r="I154" s="66">
        <v>596.9587135028645</v>
      </c>
      <c r="J154" s="43">
        <v>0.88503220192560828</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485.56896161841075</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109.87190320675877</v>
      </c>
      <c r="BF154" s="25">
        <v>38.028679713731535</v>
      </c>
      <c r="BG154" s="25">
        <v>1.490166022623912</v>
      </c>
      <c r="BH154" s="25">
        <v>70.353057470403328</v>
      </c>
      <c r="BI154" s="25">
        <v>0</v>
      </c>
      <c r="BJ154" s="25">
        <v>525.926398172983</v>
      </c>
      <c r="BK154" s="25">
        <v>667.74460347755519</v>
      </c>
      <c r="BL154" s="25">
        <v>1.7355398206507695</v>
      </c>
      <c r="BM154" s="25">
        <v>0.88503220192560828</v>
      </c>
    </row>
    <row r="155" spans="1:65" x14ac:dyDescent="0.35">
      <c r="A155" s="25" t="s">
        <v>10529</v>
      </c>
      <c r="B155" s="25" t="s">
        <v>10705</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0.79997811693197274</v>
      </c>
      <c r="K155" s="25">
        <f>K138</f>
        <v>35</v>
      </c>
      <c r="L155" s="25">
        <f t="shared" ref="L155:W155" si="9">L138+L146+L154</f>
        <v>587.16925648034157</v>
      </c>
      <c r="M155" s="25">
        <f t="shared" si="9"/>
        <v>79.824632423838082</v>
      </c>
      <c r="N155" s="25">
        <f t="shared" si="9"/>
        <v>234.07097893311609</v>
      </c>
      <c r="O155" s="25">
        <f t="shared" si="9"/>
        <v>43.629543082748697</v>
      </c>
      <c r="P155" s="25">
        <f t="shared" si="9"/>
        <v>90.630234921836887</v>
      </c>
      <c r="Q155" s="25">
        <f t="shared" si="9"/>
        <v>99.811200928530496</v>
      </c>
      <c r="R155" s="25">
        <f t="shared" si="9"/>
        <v>18.667160569916007</v>
      </c>
      <c r="S155" s="25">
        <f t="shared" si="9"/>
        <v>39.116596091173484</v>
      </c>
      <c r="T155" s="25">
        <f t="shared" si="9"/>
        <v>42.027444267440998</v>
      </c>
      <c r="U155" s="25">
        <f t="shared" si="9"/>
        <v>0</v>
      </c>
      <c r="V155" s="25">
        <f t="shared" si="9"/>
        <v>28424.549769330319</v>
      </c>
      <c r="W155" s="25">
        <f t="shared" si="9"/>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367.7649407693126</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92.088297107621045</v>
      </c>
      <c r="BF155" s="25">
        <f>(BF138*N138+BF146*N146+BF154*N154)/(N138+N146+N154)</f>
        <v>31.788817924560401</v>
      </c>
      <c r="BG155" s="25">
        <f>(BG138*N138+BG146*N146+BG154*N154)/(N138+N146+N154)</f>
        <v>1.4901660226239122</v>
      </c>
      <c r="BH155" s="25">
        <f>(BH138*N138+BH146*N146+BH154*N154)/(N138+N146+N154)</f>
        <v>58.809313160436737</v>
      </c>
      <c r="BI155" s="25">
        <f>(BI138*N138+BI146*N146+BI154*N154)/(N138+N146+N154)</f>
        <v>0</v>
      </c>
      <c r="BJ155" s="25">
        <f>(BJ138*N138+BJ146*N146+BJ154*N154)/(N138+N146+N154)</f>
        <v>407.9553755512261</v>
      </c>
      <c r="BK155" s="25">
        <f>(BK138*N138+BK146*N146+BK154*N154)/(N138+N146+N154)</f>
        <v>549.60657908313942</v>
      </c>
      <c r="BL155" s="25">
        <f>(BL138*N138+BL146*N146+BL154*N154)/(N138+N146+N154)</f>
        <v>1.3252488005489937</v>
      </c>
      <c r="BM155" s="25">
        <f>(BM138*N138+BM146*N146+BM154*N154)/(N138+N146+N154)</f>
        <v>0.79997811693197274</v>
      </c>
    </row>
    <row r="156" spans="1:65" x14ac:dyDescent="0.35">
      <c r="A156" s="25" t="s">
        <v>10547</v>
      </c>
      <c r="B156" s="25" t="s">
        <v>10523</v>
      </c>
      <c r="C156" s="25" t="s">
        <v>10524</v>
      </c>
      <c r="D156" s="25" t="s">
        <v>10530</v>
      </c>
      <c r="E156" s="25" t="s">
        <v>10706</v>
      </c>
      <c r="F156" s="25">
        <v>165293</v>
      </c>
      <c r="G156" s="25">
        <v>0.89713268816379099</v>
      </c>
      <c r="H156" s="25">
        <v>160</v>
      </c>
      <c r="I156" s="25">
        <v>555.81367963577497</v>
      </c>
      <c r="J156" s="42">
        <v>0.86101282545557878</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420.98629679088265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103.41906688700342</v>
      </c>
      <c r="BF156" s="25">
        <v>35.764526619080534</v>
      </c>
      <c r="BG156" s="25">
        <v>1.4901660226239128</v>
      </c>
      <c r="BH156" s="25">
        <v>66.164374245298987</v>
      </c>
      <c r="BI156" s="25">
        <v>0</v>
      </c>
      <c r="BJ156" s="25">
        <v>461.11638636583552</v>
      </c>
      <c r="BK156" s="25">
        <v>622.06470974078832</v>
      </c>
      <c r="BL156" s="25">
        <v>1.5512466760658892</v>
      </c>
      <c r="BM156" s="25">
        <v>0.86101282545557878</v>
      </c>
    </row>
    <row r="157" spans="1:65" x14ac:dyDescent="0.35">
      <c r="A157" s="25" t="s">
        <v>10547</v>
      </c>
      <c r="B157" s="25" t="s">
        <v>10523</v>
      </c>
      <c r="C157" s="25" t="s">
        <v>10524</v>
      </c>
      <c r="D157" s="25" t="s">
        <v>10532</v>
      </c>
      <c r="E157" s="25" t="s">
        <v>10707</v>
      </c>
      <c r="F157" s="25">
        <v>165293</v>
      </c>
      <c r="G157" s="25">
        <v>0.89713268816379099</v>
      </c>
      <c r="H157" s="25">
        <v>160</v>
      </c>
      <c r="I157" s="25">
        <v>522.45824676282609</v>
      </c>
      <c r="J157" s="42">
        <v>0.91000391263042879</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424.63729550303196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107.0700655991528</v>
      </c>
      <c r="BF157" s="25">
        <v>37.045578798782067</v>
      </c>
      <c r="BG157" s="25">
        <v>1.4901660226239128</v>
      </c>
      <c r="BH157" s="25">
        <v>68.534320777746814</v>
      </c>
      <c r="BI157" s="25">
        <v>0</v>
      </c>
      <c r="BJ157" s="25">
        <v>424.63729550303196</v>
      </c>
      <c r="BK157" s="25">
        <v>618.94105175093364</v>
      </c>
      <c r="BL157" s="25">
        <v>1.5411214322769662</v>
      </c>
      <c r="BM157" s="25">
        <v>0.91000391263042879</v>
      </c>
    </row>
    <row r="158" spans="1:65" x14ac:dyDescent="0.35">
      <c r="A158" s="25" t="s">
        <v>10547</v>
      </c>
      <c r="B158" s="25" t="s">
        <v>10523</v>
      </c>
      <c r="C158" s="25" t="s">
        <v>10524</v>
      </c>
      <c r="D158" s="25" t="s">
        <v>10534</v>
      </c>
      <c r="E158" s="25" t="s">
        <v>10708</v>
      </c>
      <c r="F158" s="25">
        <v>165293</v>
      </c>
      <c r="G158" s="25">
        <v>0.89713268816379099</v>
      </c>
      <c r="H158" s="25">
        <v>160</v>
      </c>
      <c r="I158" s="25">
        <v>532.68533014106356</v>
      </c>
      <c r="J158" s="42">
        <v>0.88262635675946699</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429.58744238268451</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112.02021247880533</v>
      </c>
      <c r="BF158" s="25">
        <v>38.782472440765417</v>
      </c>
      <c r="BG158" s="25">
        <v>1.4901660226239128</v>
      </c>
      <c r="BH158" s="25">
        <v>71.747574015416006</v>
      </c>
      <c r="BI158" s="25">
        <v>0</v>
      </c>
      <c r="BJ158" s="25">
        <v>429.58744238268451</v>
      </c>
      <c r="BK158" s="25">
        <v>613.66411525234867</v>
      </c>
      <c r="BL158" s="25">
        <v>1.5240164007144921</v>
      </c>
      <c r="BM158" s="25">
        <v>0.88262635675946699</v>
      </c>
    </row>
    <row r="159" spans="1:65" x14ac:dyDescent="0.35">
      <c r="A159" s="25" t="s">
        <v>10547</v>
      </c>
      <c r="B159" s="25" t="s">
        <v>10523</v>
      </c>
      <c r="C159" s="25" t="s">
        <v>10524</v>
      </c>
      <c r="D159" s="25" t="s">
        <v>10536</v>
      </c>
      <c r="E159" s="25" t="s">
        <v>10709</v>
      </c>
      <c r="F159" s="25">
        <v>165293</v>
      </c>
      <c r="G159" s="25">
        <v>0.89713268816379099</v>
      </c>
      <c r="H159" s="25">
        <v>160</v>
      </c>
      <c r="I159" s="25">
        <v>576.55115389361492</v>
      </c>
      <c r="J159" s="42">
        <v>0.64839974825898583</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377.12677693666262</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106.30635750955358</v>
      </c>
      <c r="BF159" s="25">
        <v>36.7776110480455</v>
      </c>
      <c r="BG159" s="25">
        <v>1.4901660226239128</v>
      </c>
      <c r="BH159" s="25">
        <v>68.038580438884168</v>
      </c>
      <c r="BI159" s="25">
        <v>0</v>
      </c>
      <c r="BJ159" s="25">
        <v>377.12677693666262</v>
      </c>
      <c r="BK159" s="25">
        <v>480.69455810505519</v>
      </c>
      <c r="BL159" s="25">
        <v>1.3751088334020753</v>
      </c>
      <c r="BM159" s="25">
        <v>0.64839974825898583</v>
      </c>
    </row>
    <row r="160" spans="1:65" x14ac:dyDescent="0.35">
      <c r="A160" s="25" t="s">
        <v>10547</v>
      </c>
      <c r="B160" s="25" t="s">
        <v>10523</v>
      </c>
      <c r="C160" s="25" t="s">
        <v>10524</v>
      </c>
      <c r="D160" s="25" t="s">
        <v>10538</v>
      </c>
      <c r="E160" s="25" t="s">
        <v>10710</v>
      </c>
      <c r="F160" s="25">
        <v>165293</v>
      </c>
      <c r="G160" s="25">
        <v>0.89713268816379099</v>
      </c>
      <c r="H160" s="25">
        <v>160</v>
      </c>
      <c r="I160" s="25">
        <v>612.42687137256303</v>
      </c>
      <c r="J160" s="42">
        <v>0.55290732943612209</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377.78217729808631</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114.21635850271002</v>
      </c>
      <c r="BF160" s="25">
        <v>39.553049993012671</v>
      </c>
      <c r="BG160" s="25">
        <v>1.4901660226239128</v>
      </c>
      <c r="BH160" s="25">
        <v>73.173142487073434</v>
      </c>
      <c r="BI160" s="25">
        <v>0</v>
      </c>
      <c r="BJ160" s="25">
        <v>377.78217729808631</v>
      </c>
      <c r="BK160" s="25">
        <v>504.52516620486159</v>
      </c>
      <c r="BL160" s="25">
        <v>1.0232856332527549</v>
      </c>
      <c r="BM160" s="25">
        <v>0.55290732943612209</v>
      </c>
    </row>
    <row r="161" spans="1:65" x14ac:dyDescent="0.35">
      <c r="A161" s="25" t="s">
        <v>10547</v>
      </c>
      <c r="B161" s="25" t="s">
        <v>10523</v>
      </c>
      <c r="C161" s="25" t="s">
        <v>10524</v>
      </c>
      <c r="D161" s="25" t="s">
        <v>10540</v>
      </c>
      <c r="E161" s="25" t="s">
        <v>10711</v>
      </c>
      <c r="F161" s="25">
        <v>165293</v>
      </c>
      <c r="G161" s="25">
        <v>0.89713268816379099</v>
      </c>
      <c r="H161" s="25">
        <v>160</v>
      </c>
      <c r="I161" s="25">
        <v>642.79041252500485</v>
      </c>
      <c r="J161" s="42">
        <v>0.91372900512039212</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432.68346511426546</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122.65153892419079</v>
      </c>
      <c r="BF161" s="25">
        <v>42.473425162976476</v>
      </c>
      <c r="BG161" s="25">
        <v>1.6022772097078448</v>
      </c>
      <c r="BH161" s="25">
        <v>78.57583655150647</v>
      </c>
      <c r="BI161" s="25">
        <v>0</v>
      </c>
      <c r="BJ161" s="25">
        <v>656.86665666240401</v>
      </c>
      <c r="BK161" s="25">
        <v>1041.7035250136933</v>
      </c>
      <c r="BL161" s="25">
        <v>0.94828426084507278</v>
      </c>
      <c r="BM161" s="25">
        <v>0.91372900512039212</v>
      </c>
    </row>
    <row r="162" spans="1:65" x14ac:dyDescent="0.35">
      <c r="A162" s="25" t="s">
        <v>10547</v>
      </c>
      <c r="B162" s="25" t="s">
        <v>10523</v>
      </c>
      <c r="C162" s="25" t="s">
        <v>10524</v>
      </c>
      <c r="D162" s="25" t="s">
        <v>10542</v>
      </c>
      <c r="E162" s="25" t="s">
        <v>10712</v>
      </c>
      <c r="F162" s="25">
        <v>165293</v>
      </c>
      <c r="G162" s="25">
        <v>0.89713268816379099</v>
      </c>
      <c r="H162" s="25">
        <v>160</v>
      </c>
      <c r="I162" s="25">
        <v>1596.5999763521472</v>
      </c>
      <c r="J162" s="42">
        <v>-9.1128002933624552E-2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666.87752553838448</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253.73106165242024</v>
      </c>
      <c r="BF162" s="25">
        <v>88.466240155337687</v>
      </c>
      <c r="BG162" s="25">
        <v>1.6022772097078448</v>
      </c>
      <c r="BH162" s="25">
        <v>163.66254428737469</v>
      </c>
      <c r="BI162" s="25">
        <v>0</v>
      </c>
      <c r="BJ162" s="25">
        <v>877.84500902330387</v>
      </c>
      <c r="BK162" s="25">
        <v>1215.5129053314558</v>
      </c>
      <c r="BL162" s="25">
        <v>-9.5343523408697145E-2</v>
      </c>
      <c r="BM162" s="25">
        <v>-9.1128002933624552E-2</v>
      </c>
    </row>
    <row r="163" spans="1:65" x14ac:dyDescent="0.35">
      <c r="A163" s="25" t="s">
        <v>10547</v>
      </c>
      <c r="B163" s="25" t="s">
        <v>10523</v>
      </c>
      <c r="C163" s="25" t="s">
        <v>10685</v>
      </c>
      <c r="D163" s="25" t="s">
        <v>9782</v>
      </c>
      <c r="E163" s="25" t="s">
        <v>10713</v>
      </c>
      <c r="F163" s="25">
        <v>165293</v>
      </c>
      <c r="G163" s="25">
        <v>0.89713268816379099</v>
      </c>
      <c r="H163" s="25">
        <v>160</v>
      </c>
      <c r="I163" s="66">
        <v>522.45824676282609</v>
      </c>
      <c r="J163" s="43">
        <v>0.91000391263042879</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424.63729550303196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107.0700655991528</v>
      </c>
      <c r="BF163" s="25">
        <v>37.045578798782067</v>
      </c>
      <c r="BG163" s="25">
        <v>1.4901660226239128</v>
      </c>
      <c r="BH163" s="25">
        <v>68.534320777746814</v>
      </c>
      <c r="BI163" s="25">
        <v>0</v>
      </c>
      <c r="BJ163" s="25">
        <v>424.63729550303196</v>
      </c>
      <c r="BK163" s="25">
        <v>618.94105175093364</v>
      </c>
      <c r="BL163" s="25">
        <v>1.5411214322769662</v>
      </c>
      <c r="BM163" s="25">
        <v>0.91000391263042879</v>
      </c>
    </row>
    <row r="164" spans="1:65" x14ac:dyDescent="0.35">
      <c r="A164" s="25" t="s">
        <v>10547</v>
      </c>
      <c r="B164" s="25" t="s">
        <v>10523</v>
      </c>
      <c r="C164" s="25" t="s">
        <v>10525</v>
      </c>
      <c r="D164" s="25" t="s">
        <v>10530</v>
      </c>
      <c r="E164" s="25" t="s">
        <v>10714</v>
      </c>
      <c r="F164" s="25">
        <v>380159</v>
      </c>
      <c r="G164" s="25">
        <v>0.89711388605351761</v>
      </c>
      <c r="H164" s="25">
        <v>160</v>
      </c>
      <c r="I164" s="25">
        <v>429.93018526040709</v>
      </c>
      <c r="J164" s="42">
        <v>0.85512352515686529</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309.33695095955358</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81.834698666006943</v>
      </c>
      <c r="BF164" s="25">
        <v>28.191064085397553</v>
      </c>
      <c r="BG164" s="25">
        <v>1.4901660226239122</v>
      </c>
      <c r="BH164" s="25">
        <v>52.15346855798547</v>
      </c>
      <c r="BI164" s="25">
        <v>0</v>
      </c>
      <c r="BJ164" s="25">
        <v>349.50360085163055</v>
      </c>
      <c r="BK164" s="25">
        <v>510.4884845437075</v>
      </c>
      <c r="BL164" s="25">
        <v>1.1942481873827555</v>
      </c>
      <c r="BM164" s="25">
        <v>0.85512352515686529</v>
      </c>
    </row>
    <row r="165" spans="1:65" x14ac:dyDescent="0.35">
      <c r="A165" s="25" t="s">
        <v>10547</v>
      </c>
      <c r="B165" s="25" t="s">
        <v>10523</v>
      </c>
      <c r="C165" s="25" t="s">
        <v>10525</v>
      </c>
      <c r="D165" s="25" t="s">
        <v>10532</v>
      </c>
      <c r="E165" s="25" t="s">
        <v>10715</v>
      </c>
      <c r="F165" s="25">
        <v>380159</v>
      </c>
      <c r="G165" s="25">
        <v>0.89711388605351761</v>
      </c>
      <c r="H165" s="25">
        <v>160</v>
      </c>
      <c r="I165" s="25">
        <v>398.2948802944631</v>
      </c>
      <c r="J165" s="42">
        <v>0.9175926275789007</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315.69732605508329</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88.195073761536662</v>
      </c>
      <c r="BF165" s="25">
        <v>30.422774645232547</v>
      </c>
      <c r="BG165" s="25">
        <v>1.4901660226239122</v>
      </c>
      <c r="BH165" s="25">
        <v>56.282133093680208</v>
      </c>
      <c r="BI165" s="25">
        <v>0</v>
      </c>
      <c r="BJ165" s="25">
        <v>315.69732605508329</v>
      </c>
      <c r="BK165" s="25">
        <v>508.31751471310423</v>
      </c>
      <c r="BL165" s="25">
        <v>1.1871960366434549</v>
      </c>
      <c r="BM165" s="25">
        <v>0.9175926275789007</v>
      </c>
    </row>
    <row r="166" spans="1:65" x14ac:dyDescent="0.35">
      <c r="A166" s="25" t="s">
        <v>10547</v>
      </c>
      <c r="B166" s="25" t="s">
        <v>10523</v>
      </c>
      <c r="C166" s="25" t="s">
        <v>10525</v>
      </c>
      <c r="D166" s="25" t="s">
        <v>10534</v>
      </c>
      <c r="E166" s="25" t="s">
        <v>10716</v>
      </c>
      <c r="F166" s="25">
        <v>380159</v>
      </c>
      <c r="G166" s="25">
        <v>0.89711388605351761</v>
      </c>
      <c r="H166" s="25">
        <v>160</v>
      </c>
      <c r="I166" s="25">
        <v>402.74170576054308</v>
      </c>
      <c r="J166" s="42">
        <v>0.90176403967617991</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317.84969329324588</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90.347440999699273</v>
      </c>
      <c r="BF166" s="25">
        <v>31.177991220026442</v>
      </c>
      <c r="BG166" s="25">
        <v>1.4901660226239122</v>
      </c>
      <c r="BH166" s="25">
        <v>57.679283757048914</v>
      </c>
      <c r="BI166" s="25">
        <v>0</v>
      </c>
      <c r="BJ166" s="25">
        <v>317.84969329324588</v>
      </c>
      <c r="BK166" s="25">
        <v>506.02305648518683</v>
      </c>
      <c r="BL166" s="25">
        <v>1.179742747767577</v>
      </c>
      <c r="BM166" s="25">
        <v>0.90176403967617991</v>
      </c>
    </row>
    <row r="167" spans="1:65" x14ac:dyDescent="0.35">
      <c r="A167" s="25" t="s">
        <v>10547</v>
      </c>
      <c r="B167" s="25" t="s">
        <v>10523</v>
      </c>
      <c r="C167" s="25" t="s">
        <v>10525</v>
      </c>
      <c r="D167" s="25" t="s">
        <v>10536</v>
      </c>
      <c r="E167" s="25" t="s">
        <v>10717</v>
      </c>
      <c r="F167" s="25">
        <v>380159</v>
      </c>
      <c r="G167" s="25">
        <v>0.89711388605351761</v>
      </c>
      <c r="H167" s="25">
        <v>160</v>
      </c>
      <c r="I167" s="25">
        <v>449.94277354058846</v>
      </c>
      <c r="J167" s="42">
        <v>0.6285449455638551</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284.6820296425077</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84.664317687573998</v>
      </c>
      <c r="BF167" s="25">
        <v>29.183912864894769</v>
      </c>
      <c r="BG167" s="25">
        <v>1.4901660226239122</v>
      </c>
      <c r="BH167" s="25">
        <v>53.990238800055323</v>
      </c>
      <c r="BI167" s="25">
        <v>0</v>
      </c>
      <c r="BJ167" s="25">
        <v>284.6820296425077</v>
      </c>
      <c r="BK167" s="25">
        <v>388.9590009874135</v>
      </c>
      <c r="BL167" s="25">
        <v>1.0430002662231848</v>
      </c>
      <c r="BM167" s="25">
        <v>0.6285449455638551</v>
      </c>
    </row>
    <row r="168" spans="1:65" x14ac:dyDescent="0.35">
      <c r="A168" s="25" t="s">
        <v>10547</v>
      </c>
      <c r="B168" s="25" t="s">
        <v>10523</v>
      </c>
      <c r="C168" s="25" t="s">
        <v>10525</v>
      </c>
      <c r="D168" s="25" t="s">
        <v>10538</v>
      </c>
      <c r="E168" s="25" t="s">
        <v>10718</v>
      </c>
      <c r="F168" s="25">
        <v>380159</v>
      </c>
      <c r="G168" s="25">
        <v>0.89711388605351761</v>
      </c>
      <c r="H168" s="25">
        <v>160</v>
      </c>
      <c r="I168" s="25">
        <v>493.96476303649234</v>
      </c>
      <c r="J168" s="42">
        <v>0.52002864422757733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302.7705890545559</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93.578204823535316</v>
      </c>
      <c r="BF168" s="25">
        <v>32.311592561723302</v>
      </c>
      <c r="BG168" s="25">
        <v>1.4901660226239122</v>
      </c>
      <c r="BH168" s="25">
        <v>59.776446239188104</v>
      </c>
      <c r="BI168" s="25">
        <v>0</v>
      </c>
      <c r="BJ168" s="25">
        <v>302.7705890545559</v>
      </c>
      <c r="BK168" s="25">
        <v>426.14963212936635</v>
      </c>
      <c r="BL168" s="25">
        <v>0.76845933280375522</v>
      </c>
      <c r="BM168" s="25">
        <v>0.52002864422757733</v>
      </c>
    </row>
    <row r="169" spans="1:65" x14ac:dyDescent="0.35">
      <c r="A169" s="25" t="s">
        <v>10547</v>
      </c>
      <c r="B169" s="25" t="s">
        <v>10523</v>
      </c>
      <c r="C169" s="25" t="s">
        <v>10525</v>
      </c>
      <c r="D169" s="25" t="s">
        <v>10540</v>
      </c>
      <c r="E169" s="25" t="s">
        <v>10719</v>
      </c>
      <c r="F169" s="25">
        <v>380159</v>
      </c>
      <c r="G169" s="25">
        <v>0.89711388605351761</v>
      </c>
      <c r="H169" s="25">
        <v>160</v>
      </c>
      <c r="I169" s="25">
        <v>574.9192052460844</v>
      </c>
      <c r="J169" s="42">
        <v>0.68868869857614778</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410.50219696727254</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119.69146197183113</v>
      </c>
      <c r="BF169" s="25">
        <v>41.43480167092045</v>
      </c>
      <c r="BG169" s="25">
        <v>1.6022772097078446</v>
      </c>
      <c r="BH169" s="25">
        <v>76.654383091202831</v>
      </c>
      <c r="BI169" s="25">
        <v>0</v>
      </c>
      <c r="BJ169" s="25">
        <v>522.78956449344344</v>
      </c>
      <c r="BK169" s="25">
        <v>872.48788431758783</v>
      </c>
      <c r="BL169" s="25">
        <v>0.61716450266722844</v>
      </c>
      <c r="BM169" s="25">
        <v>0.68868869857614778</v>
      </c>
    </row>
    <row r="170" spans="1:65" x14ac:dyDescent="0.35">
      <c r="A170" s="25" t="s">
        <v>10547</v>
      </c>
      <c r="B170" s="25" t="s">
        <v>10523</v>
      </c>
      <c r="C170" s="25" t="s">
        <v>10525</v>
      </c>
      <c r="D170" s="25" t="s">
        <v>10542</v>
      </c>
      <c r="E170" s="25" t="s">
        <v>10720</v>
      </c>
      <c r="F170" s="25">
        <v>380159</v>
      </c>
      <c r="G170" s="25">
        <v>0.89711388605351761</v>
      </c>
      <c r="H170" s="25">
        <v>160</v>
      </c>
      <c r="I170" s="25">
        <v>1428.1930012938853</v>
      </c>
      <c r="J170" s="42">
        <v>-0.21969433728847784</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534.64580265351992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243.83506765807857</v>
      </c>
      <c r="BF170" s="25">
        <v>84.993961560831849</v>
      </c>
      <c r="BG170" s="25">
        <v>1.6022772097078446</v>
      </c>
      <c r="BH170" s="25">
        <v>157.23882888753889</v>
      </c>
      <c r="BI170" s="25">
        <v>0</v>
      </c>
      <c r="BJ170" s="25">
        <v>666.35708635458309</v>
      </c>
      <c r="BK170" s="25">
        <v>1053.3887241040466</v>
      </c>
      <c r="BL170" s="25">
        <v>-0.20478736737383924</v>
      </c>
      <c r="BM170" s="25">
        <v>-0.21969433728847784</v>
      </c>
    </row>
    <row r="171" spans="1:65" x14ac:dyDescent="0.35">
      <c r="A171" s="25" t="s">
        <v>10547</v>
      </c>
      <c r="B171" s="25" t="s">
        <v>10523</v>
      </c>
      <c r="C171" s="25" t="s">
        <v>10694</v>
      </c>
      <c r="D171" s="25" t="s">
        <v>9782</v>
      </c>
      <c r="E171" s="25" t="s">
        <v>10721</v>
      </c>
      <c r="F171" s="25">
        <v>380159</v>
      </c>
      <c r="G171" s="25">
        <v>0.89711388605351761</v>
      </c>
      <c r="H171" s="25">
        <v>160</v>
      </c>
      <c r="I171" s="40">
        <v>398.2948802944631</v>
      </c>
      <c r="J171" s="43">
        <v>0.9175926275789007</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315.69732605508329</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88.195073761536662</v>
      </c>
      <c r="BF171" s="25">
        <v>30.422774645232547</v>
      </c>
      <c r="BG171" s="25">
        <v>1.4901660226239122</v>
      </c>
      <c r="BH171" s="25">
        <v>56.282133093680208</v>
      </c>
      <c r="BI171" s="25">
        <v>0</v>
      </c>
      <c r="BJ171" s="25">
        <v>315.69732605508329</v>
      </c>
      <c r="BK171" s="25">
        <v>508.31751471310423</v>
      </c>
      <c r="BL171" s="25">
        <v>1.1871960366434549</v>
      </c>
      <c r="BM171" s="25">
        <v>0.9175926275789007</v>
      </c>
    </row>
    <row r="172" spans="1:65" x14ac:dyDescent="0.35">
      <c r="A172" s="25" t="s">
        <v>10547</v>
      </c>
      <c r="B172" s="25" t="s">
        <v>10523</v>
      </c>
      <c r="C172" s="25" t="s">
        <v>10526</v>
      </c>
      <c r="D172" s="25" t="s">
        <v>10530</v>
      </c>
      <c r="E172" s="25" t="s">
        <v>10722</v>
      </c>
      <c r="F172" s="25">
        <v>113869</v>
      </c>
      <c r="G172" s="25">
        <v>0.89714051366644942</v>
      </c>
      <c r="H172" s="25">
        <v>160</v>
      </c>
      <c r="I172" s="25">
        <v>577.60124845286452</v>
      </c>
      <c r="J172" s="42">
        <v>0.94820631220434881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485.56896161841075</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109.87190320675879</v>
      </c>
      <c r="BF172" s="25">
        <v>38.028679713731542</v>
      </c>
      <c r="BG172" s="25">
        <v>1.490166022623912</v>
      </c>
      <c r="BH172" s="25">
        <v>70.353057470403343</v>
      </c>
      <c r="BI172" s="25">
        <v>0</v>
      </c>
      <c r="BJ172" s="25">
        <v>525.926398172983</v>
      </c>
      <c r="BK172" s="25">
        <v>687.10206852755516</v>
      </c>
      <c r="BL172" s="25">
        <v>1.7991284842698401</v>
      </c>
      <c r="BM172" s="25">
        <v>0.94820631220434881</v>
      </c>
    </row>
    <row r="173" spans="1:65" x14ac:dyDescent="0.35">
      <c r="A173" s="25" t="s">
        <v>10547</v>
      </c>
      <c r="B173" s="25" t="s">
        <v>10523</v>
      </c>
      <c r="C173" s="25" t="s">
        <v>10526</v>
      </c>
      <c r="D173" s="25" t="s">
        <v>10532</v>
      </c>
      <c r="E173" s="25" t="s">
        <v>10723</v>
      </c>
      <c r="F173" s="25">
        <v>113869</v>
      </c>
      <c r="G173" s="25">
        <v>0.89714051366644942</v>
      </c>
      <c r="H173" s="25">
        <v>160</v>
      </c>
      <c r="I173" s="25">
        <v>538.51799182336367</v>
      </c>
      <c r="J173" s="42">
        <v>1.0162646236311026</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486.4347761023115</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110.73771769065954</v>
      </c>
      <c r="BF173" s="25">
        <v>38.332474269486191</v>
      </c>
      <c r="BG173" s="25">
        <v>1.490166022623912</v>
      </c>
      <c r="BH173" s="25">
        <v>70.915077398549442</v>
      </c>
      <c r="BI173" s="25">
        <v>0</v>
      </c>
      <c r="BJ173" s="25">
        <v>486.4347761023115</v>
      </c>
      <c r="BK173" s="25">
        <v>686.69370308638452</v>
      </c>
      <c r="BL173" s="25">
        <v>1.7977870166445502</v>
      </c>
      <c r="BM173" s="25">
        <v>1.0162646236311026</v>
      </c>
    </row>
    <row r="174" spans="1:65" x14ac:dyDescent="0.35">
      <c r="A174" s="25" t="s">
        <v>10547</v>
      </c>
      <c r="B174" s="25" t="s">
        <v>10523</v>
      </c>
      <c r="C174" s="25" t="s">
        <v>10526</v>
      </c>
      <c r="D174" s="25" t="s">
        <v>10534</v>
      </c>
      <c r="E174" s="25" t="s">
        <v>10724</v>
      </c>
      <c r="F174" s="25">
        <v>113869</v>
      </c>
      <c r="G174" s="25">
        <v>0.89714051366644942</v>
      </c>
      <c r="H174" s="25">
        <v>160</v>
      </c>
      <c r="I174" s="25">
        <v>553.36356478342248</v>
      </c>
      <c r="J174" s="42">
        <v>0.97515783331996975</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493.62037965583943</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117.92332124418746</v>
      </c>
      <c r="BF174" s="25">
        <v>40.853738674232829</v>
      </c>
      <c r="BG174" s="25">
        <v>1.490166022623912</v>
      </c>
      <c r="BH174" s="25">
        <v>75.579416547330723</v>
      </c>
      <c r="BI174" s="25">
        <v>0</v>
      </c>
      <c r="BJ174" s="25">
        <v>493.62037965583943</v>
      </c>
      <c r="BK174" s="25">
        <v>679.03373367985364</v>
      </c>
      <c r="BL174" s="25">
        <v>1.7726242581601037</v>
      </c>
      <c r="BM174" s="25">
        <v>0.97515783331996975</v>
      </c>
    </row>
    <row r="175" spans="1:65" x14ac:dyDescent="0.35">
      <c r="A175" s="25" t="s">
        <v>10547</v>
      </c>
      <c r="B175" s="25" t="s">
        <v>10523</v>
      </c>
      <c r="C175" s="25" t="s">
        <v>10526</v>
      </c>
      <c r="D175" s="25" t="s">
        <v>10536</v>
      </c>
      <c r="E175" s="25" t="s">
        <v>10725</v>
      </c>
      <c r="F175" s="25">
        <v>113869</v>
      </c>
      <c r="G175" s="25">
        <v>0.89714051366644942</v>
      </c>
      <c r="H175" s="25">
        <v>160</v>
      </c>
      <c r="I175" s="25">
        <v>593.83108572741821</v>
      </c>
      <c r="J175" s="42">
        <v>0.71765269221726491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420.63556312200137</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112.10906444214621</v>
      </c>
      <c r="BF175" s="25">
        <v>38.813648568253441</v>
      </c>
      <c r="BG175" s="25">
        <v>1.490166022623912</v>
      </c>
      <c r="BH175" s="25">
        <v>71.805249851268854</v>
      </c>
      <c r="BI175" s="25">
        <v>0</v>
      </c>
      <c r="BJ175" s="25">
        <v>420.63556312200137</v>
      </c>
      <c r="BK175" s="25">
        <v>528.6133783734922</v>
      </c>
      <c r="BL175" s="25">
        <v>1.5934426196359293</v>
      </c>
      <c r="BM175" s="25">
        <v>0.71765269221726491</v>
      </c>
    </row>
    <row r="176" spans="1:65" x14ac:dyDescent="0.35">
      <c r="A176" s="25" t="s">
        <v>10547</v>
      </c>
      <c r="B176" s="25" t="s">
        <v>10523</v>
      </c>
      <c r="C176" s="25" t="s">
        <v>10526</v>
      </c>
      <c r="D176" s="25" t="s">
        <v>10538</v>
      </c>
      <c r="E176" s="25" t="s">
        <v>10726</v>
      </c>
      <c r="F176" s="25">
        <v>113869</v>
      </c>
      <c r="G176" s="25">
        <v>0.89714051366644942</v>
      </c>
      <c r="H176" s="25">
        <v>160</v>
      </c>
      <c r="I176" s="25">
        <v>638.52687137256305</v>
      </c>
      <c r="J176" s="42">
        <v>0.61534777380796102</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432.08296018823205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121.30051697550411</v>
      </c>
      <c r="BF176" s="25">
        <v>42.03871963258954</v>
      </c>
      <c r="BG176" s="25">
        <v>1.490166022623912</v>
      </c>
      <c r="BH176" s="25">
        <v>77.771631320290652</v>
      </c>
      <c r="BI176" s="25">
        <v>0</v>
      </c>
      <c r="BJ176" s="25">
        <v>432.08296018823205</v>
      </c>
      <c r="BK176" s="25">
        <v>558.82594909500722</v>
      </c>
      <c r="BL176" s="25">
        <v>1.187381024197913</v>
      </c>
      <c r="BM176" s="25">
        <v>0.61534777380796102</v>
      </c>
    </row>
    <row r="177" spans="1:65" x14ac:dyDescent="0.35">
      <c r="A177" s="25" t="s">
        <v>10547</v>
      </c>
      <c r="B177" s="25" t="s">
        <v>10523</v>
      </c>
      <c r="C177" s="25" t="s">
        <v>10526</v>
      </c>
      <c r="D177" s="25" t="s">
        <v>10540</v>
      </c>
      <c r="E177" s="25" t="s">
        <v>10727</v>
      </c>
      <c r="F177" s="25">
        <v>113869</v>
      </c>
      <c r="G177" s="25">
        <v>0.89714051366644942</v>
      </c>
      <c r="H177" s="25">
        <v>160</v>
      </c>
      <c r="I177" s="25">
        <v>641.69771503934669</v>
      </c>
      <c r="J177" s="42">
        <v>1.128081464588061</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410.74987341014287</v>
      </c>
      <c r="AE177" s="25">
        <v>10.838589680834922</v>
      </c>
      <c r="AF177" s="25">
        <v>0</v>
      </c>
      <c r="AG177" s="25">
        <v>0</v>
      </c>
      <c r="AH177" s="25">
        <v>276.91092549986536</v>
      </c>
      <c r="AI177" s="25">
        <v>123.00035822944253</v>
      </c>
      <c r="AJ177" s="25">
        <v>0</v>
      </c>
      <c r="AK177" s="25">
        <v>0</v>
      </c>
      <c r="AL177" s="25">
        <v>0</v>
      </c>
      <c r="AM177" s="25">
        <v>0</v>
      </c>
      <c r="AN177" s="25">
        <v>0.6645496222315902</v>
      </c>
      <c r="AO177" s="25">
        <v>641.69771503934669</v>
      </c>
      <c r="AP177" s="25">
        <v>287.74951518070026</v>
      </c>
      <c r="AQ177" s="25">
        <v>10.838589680834922</v>
      </c>
      <c r="AR177" s="25">
        <v>0</v>
      </c>
      <c r="AS177" s="25">
        <v>0</v>
      </c>
      <c r="AT177" s="25">
        <v>276.91092549986536</v>
      </c>
      <c r="AU177" s="25">
        <v>478.47549806304505</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120.7051352355569</v>
      </c>
      <c r="BF177" s="25">
        <v>41.790476500297913</v>
      </c>
      <c r="BG177" s="25">
        <v>1.6022772097078446</v>
      </c>
      <c r="BH177" s="25">
        <v>77.312381525551132</v>
      </c>
      <c r="BI177" s="25">
        <v>0</v>
      </c>
      <c r="BJ177" s="25">
        <v>766.22501324374525</v>
      </c>
      <c r="BK177" s="25">
        <v>1176.974886653888</v>
      </c>
      <c r="BL177" s="25">
        <v>1.17117268123813</v>
      </c>
      <c r="BM177" s="25">
        <v>1.128081464588061</v>
      </c>
    </row>
    <row r="178" spans="1:65" x14ac:dyDescent="0.35">
      <c r="A178" s="25" t="s">
        <v>10547</v>
      </c>
      <c r="B178" s="25" t="s">
        <v>10523</v>
      </c>
      <c r="C178" s="25" t="s">
        <v>10526</v>
      </c>
      <c r="D178" s="25" t="s">
        <v>10542</v>
      </c>
      <c r="E178" s="25" t="s">
        <v>10728</v>
      </c>
      <c r="F178" s="25">
        <v>113869</v>
      </c>
      <c r="G178" s="25">
        <v>0.89714051366644942</v>
      </c>
      <c r="H178" s="25">
        <v>160</v>
      </c>
      <c r="I178" s="25">
        <v>1587.1777454409578</v>
      </c>
      <c r="J178" s="42">
        <v>8.7171367811284053E-3</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367.42334666931629</v>
      </c>
      <c r="AE178" s="25">
        <v>28.56568633354626</v>
      </c>
      <c r="AF178" s="25">
        <v>0</v>
      </c>
      <c r="AG178" s="25">
        <v>0</v>
      </c>
      <c r="AH178" s="25">
        <v>215.85730210632786</v>
      </c>
      <c r="AI178" s="25">
        <v>123.00035822944253</v>
      </c>
      <c r="AJ178" s="25">
        <v>0</v>
      </c>
      <c r="AK178" s="25">
        <v>0</v>
      </c>
      <c r="AL178" s="25">
        <v>0</v>
      </c>
      <c r="AM178" s="25">
        <v>0</v>
      </c>
      <c r="AN178" s="25">
        <v>0.24168755112341378</v>
      </c>
      <c r="AO178" s="25">
        <v>1587.1777454409578</v>
      </c>
      <c r="AP178" s="25">
        <v>244.42298843987413</v>
      </c>
      <c r="AQ178" s="25">
        <v>28.56568633354626</v>
      </c>
      <c r="AR178" s="25">
        <v>0</v>
      </c>
      <c r="AS178" s="25">
        <v>0</v>
      </c>
      <c r="AT178" s="25">
        <v>215.85730210632786</v>
      </c>
      <c r="AU178" s="25">
        <v>757.23040250405563</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255.43603956778648</v>
      </c>
      <c r="BF178" s="25">
        <v>89.064478020378473</v>
      </c>
      <c r="BG178" s="25">
        <v>1.6022772097078446</v>
      </c>
      <c r="BH178" s="25">
        <v>164.76928433770016</v>
      </c>
      <c r="BI178" s="25">
        <v>0</v>
      </c>
      <c r="BJ178" s="25">
        <v>1001.6533909439297</v>
      </c>
      <c r="BK178" s="25">
        <v>1369.076737613246</v>
      </c>
      <c r="BL178" s="25">
        <v>9.1009548253733353E-3</v>
      </c>
      <c r="BM178" s="25">
        <v>8.7171367811284053E-3</v>
      </c>
    </row>
    <row r="179" spans="1:65" x14ac:dyDescent="0.35">
      <c r="A179" s="25" t="s">
        <v>10547</v>
      </c>
      <c r="B179" s="25" t="s">
        <v>10523</v>
      </c>
      <c r="C179" s="25" t="s">
        <v>10703</v>
      </c>
      <c r="D179" s="25" t="s">
        <v>9782</v>
      </c>
      <c r="E179" s="25" t="s">
        <v>10729</v>
      </c>
      <c r="F179" s="25">
        <v>113869</v>
      </c>
      <c r="G179" s="25">
        <v>0.89714051366644942</v>
      </c>
      <c r="H179" s="25">
        <v>160</v>
      </c>
      <c r="I179" s="66">
        <v>538.51799182336367</v>
      </c>
      <c r="J179" s="43">
        <v>1.0162646236311026</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486.4347761023115</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110.73771769065954</v>
      </c>
      <c r="BF179" s="25">
        <v>38.332474269486191</v>
      </c>
      <c r="BG179" s="25">
        <v>1.490166022623912</v>
      </c>
      <c r="BH179" s="25">
        <v>70.915077398549442</v>
      </c>
      <c r="BI179" s="25">
        <v>0</v>
      </c>
      <c r="BJ179" s="25">
        <v>486.4347761023115</v>
      </c>
      <c r="BK179" s="25">
        <v>686.69370308638452</v>
      </c>
      <c r="BL179" s="25">
        <v>1.7977870166445502</v>
      </c>
      <c r="BM179" s="25">
        <v>1.0162646236311026</v>
      </c>
    </row>
    <row r="180" spans="1:65" x14ac:dyDescent="0.35">
      <c r="A180" s="25" t="s">
        <v>10547</v>
      </c>
      <c r="B180" s="25" t="s">
        <v>10705</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0.93273172317399555</v>
      </c>
      <c r="K180" s="25">
        <f>K163</f>
        <v>35</v>
      </c>
      <c r="L180" s="25">
        <f t="shared" ref="L180:W180" si="10">L163+L171+L179</f>
        <v>587.16925648034157</v>
      </c>
      <c r="M180" s="25">
        <f t="shared" si="10"/>
        <v>79.824632423838082</v>
      </c>
      <c r="N180" s="25">
        <f t="shared" si="10"/>
        <v>234.07097893311609</v>
      </c>
      <c r="O180" s="25">
        <f t="shared" si="10"/>
        <v>43.629543082748697</v>
      </c>
      <c r="P180" s="25">
        <f t="shared" si="10"/>
        <v>90.630234921836887</v>
      </c>
      <c r="Q180" s="25">
        <f t="shared" si="10"/>
        <v>99.811200928530496</v>
      </c>
      <c r="R180" s="25">
        <f t="shared" si="10"/>
        <v>18.667160569916007</v>
      </c>
      <c r="S180" s="25">
        <f t="shared" si="10"/>
        <v>39.116596091173484</v>
      </c>
      <c r="T180" s="25">
        <f t="shared" si="10"/>
        <v>42.027444267440998</v>
      </c>
      <c r="U180" s="25">
        <f t="shared" si="10"/>
        <v>0</v>
      </c>
      <c r="V180" s="25">
        <f t="shared" si="10"/>
        <v>0</v>
      </c>
      <c r="W180" s="25">
        <f t="shared" si="10"/>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372.49709852350588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96.820454861814312</v>
      </c>
      <c r="BF180" s="25">
        <f>(BF163*N163+BF171*N171+BF179*N179)/(N163+N171+N179)</f>
        <v>33.449224154101898</v>
      </c>
      <c r="BG180" s="25">
        <f>(BG163*N163+BG171*N171+BG179*N179)/(N163+N171+N179)</f>
        <v>1.4901660226239122</v>
      </c>
      <c r="BH180" s="25">
        <f>(BH163*N163+BH171*N171+BH179*N179)/(N163+N171+N179)</f>
        <v>61.881064685088504</v>
      </c>
      <c r="BI180" s="25">
        <f>(BI163*N163+BI171*N171+BI179*N179)/(N163+N171+N179)</f>
        <v>0</v>
      </c>
      <c r="BJ180" s="25">
        <f>(BJ163*N163+BJ171*N171+BJ179*N179)/(N163+N171+N179)</f>
        <v>372.49709852350588</v>
      </c>
      <c r="BK180" s="25">
        <f>(BK163*N163+BK171*N171+BK179*N179)/(N163+N171+N179)</f>
        <v>566.85865013489035</v>
      </c>
      <c r="BL180" s="25">
        <f>(BL163*N163+BL171*N171+BL179*N179)/(N163+N171+N179)</f>
        <v>1.3813817754102113</v>
      </c>
      <c r="BM180" s="25">
        <f>(BM163*N163+BM171*N171+BM179*N179)/(N163+N171+N179)</f>
        <v>0.93273172317399555</v>
      </c>
    </row>
    <row r="181" spans="1:65" x14ac:dyDescent="0.35">
      <c r="A181" s="25" t="s">
        <v>10556</v>
      </c>
      <c r="B181" s="25" t="s">
        <v>10523</v>
      </c>
      <c r="C181" s="25" t="s">
        <v>10524</v>
      </c>
      <c r="D181" s="25" t="s">
        <v>10530</v>
      </c>
      <c r="E181" s="25" t="s">
        <v>10730</v>
      </c>
      <c r="F181" s="25">
        <v>165293</v>
      </c>
      <c r="G181" s="25">
        <v>0.89713268816379099</v>
      </c>
      <c r="H181" s="25">
        <v>160</v>
      </c>
      <c r="I181" s="25">
        <v>575.17114468577495</v>
      </c>
      <c r="J181" s="42">
        <v>0.82013151518723681</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433.49703749394422</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97.910213687221855</v>
      </c>
      <c r="BF181" s="25">
        <v>33.831595671788754</v>
      </c>
      <c r="BG181" s="25">
        <v>1.4901660226239128</v>
      </c>
      <c r="BH181" s="25">
        <v>62.58845199280919</v>
      </c>
      <c r="BI181" s="25">
        <v>0</v>
      </c>
      <c r="BJ181" s="25">
        <v>473.6271270688971</v>
      </c>
      <c r="BK181" s="25">
        <v>615.21798539384986</v>
      </c>
      <c r="BL181" s="25">
        <v>1.5290532242240209</v>
      </c>
      <c r="BM181" s="25">
        <v>0.82013151518723681</v>
      </c>
    </row>
    <row r="182" spans="1:65" x14ac:dyDescent="0.35">
      <c r="A182" s="25" t="s">
        <v>10556</v>
      </c>
      <c r="B182" s="25" t="s">
        <v>10523</v>
      </c>
      <c r="C182" s="25" t="s">
        <v>10524</v>
      </c>
      <c r="D182" s="25" t="s">
        <v>10532</v>
      </c>
      <c r="E182" s="25" t="s">
        <v>10731</v>
      </c>
      <c r="F182" s="25">
        <v>165293</v>
      </c>
      <c r="G182" s="25">
        <v>0.89713268816379099</v>
      </c>
      <c r="H182" s="25">
        <v>160</v>
      </c>
      <c r="I182" s="25">
        <v>711.2991510577715</v>
      </c>
      <c r="J182" s="42">
        <v>0.44881188104671443</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457.27866103094107</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121.69183722421872</v>
      </c>
      <c r="BF182" s="25">
        <v>42.176024983015729</v>
      </c>
      <c r="BG182" s="25">
        <v>1.4901660226239128</v>
      </c>
      <c r="BH182" s="25">
        <v>78.025646218579084</v>
      </c>
      <c r="BI182" s="25">
        <v>0</v>
      </c>
      <c r="BJ182" s="25">
        <v>457.27866103094107</v>
      </c>
      <c r="BK182" s="25">
        <v>462.74151298389734</v>
      </c>
      <c r="BL182" s="25">
        <v>1.0348053071216794</v>
      </c>
      <c r="BM182" s="25">
        <v>0.44881188104671443</v>
      </c>
    </row>
    <row r="183" spans="1:65" x14ac:dyDescent="0.35">
      <c r="A183" s="25" t="s">
        <v>10556</v>
      </c>
      <c r="B183" s="25" t="s">
        <v>10523</v>
      </c>
      <c r="C183" s="25" t="s">
        <v>10524</v>
      </c>
      <c r="D183" s="25" t="s">
        <v>10534</v>
      </c>
      <c r="E183" s="25" t="s">
        <v>10732</v>
      </c>
      <c r="F183" s="25">
        <v>165293</v>
      </c>
      <c r="G183" s="25">
        <v>0.89713268816379099</v>
      </c>
      <c r="H183" s="25">
        <v>160</v>
      </c>
      <c r="I183" s="25">
        <v>600.53203027106349</v>
      </c>
      <c r="J183" s="42">
        <v>0.69076440873177325</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442.09818308574609</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106.51135927902374</v>
      </c>
      <c r="BF183" s="25">
        <v>36.849541493473623</v>
      </c>
      <c r="BG183" s="25">
        <v>1.4901660226239128</v>
      </c>
      <c r="BH183" s="25">
        <v>68.171651762926203</v>
      </c>
      <c r="BI183" s="25">
        <v>0</v>
      </c>
      <c r="BJ183" s="25">
        <v>442.09818308574609</v>
      </c>
      <c r="BK183" s="25">
        <v>558.32815582541036</v>
      </c>
      <c r="BL183" s="25">
        <v>1.3446465461044588</v>
      </c>
      <c r="BM183" s="25">
        <v>0.69076440873177325</v>
      </c>
    </row>
    <row r="184" spans="1:65" x14ac:dyDescent="0.35">
      <c r="A184" s="25" t="s">
        <v>10556</v>
      </c>
      <c r="B184" s="25" t="s">
        <v>10523</v>
      </c>
      <c r="C184" s="25" t="s">
        <v>10524</v>
      </c>
      <c r="D184" s="25" t="s">
        <v>10536</v>
      </c>
      <c r="E184" s="25" t="s">
        <v>10733</v>
      </c>
      <c r="F184" s="25">
        <v>165293</v>
      </c>
      <c r="G184" s="25">
        <v>0.89713268816379099</v>
      </c>
      <c r="H184" s="25">
        <v>160</v>
      </c>
      <c r="I184" s="25">
        <v>595.9086189436149</v>
      </c>
      <c r="J184" s="42">
        <v>0.61549275985774843</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389.42605944023978</v>
      </c>
      <c r="AV184" s="25">
        <v>119.70846175</v>
      </c>
      <c r="AW184" s="25">
        <v>119.70846175</v>
      </c>
      <c r="AX184" s="25">
        <v>0</v>
      </c>
      <c r="AY184" s="25">
        <v>0</v>
      </c>
      <c r="AZ184" s="25">
        <v>168.85229392127576</v>
      </c>
      <c r="BA184" s="25">
        <v>77.861174682099445</v>
      </c>
      <c r="BB184" s="25">
        <v>37.912966349656806</v>
      </c>
      <c r="BC184" s="25">
        <v>53.078152889519529</v>
      </c>
      <c r="BD184" s="25">
        <v>0</v>
      </c>
      <c r="BE184" s="25">
        <v>100.86530376896404</v>
      </c>
      <c r="BF184" s="25">
        <v>34.868469384680751</v>
      </c>
      <c r="BG184" s="25">
        <v>1.4901660226239128</v>
      </c>
      <c r="BH184" s="25">
        <v>64.506668361659379</v>
      </c>
      <c r="BI184" s="25">
        <v>0</v>
      </c>
      <c r="BJ184" s="25">
        <v>389.42605944023978</v>
      </c>
      <c r="BK184" s="25">
        <v>473.63637555863238</v>
      </c>
      <c r="BL184" s="25">
        <v>1.3491461680778221</v>
      </c>
      <c r="BM184" s="25">
        <v>0.61549275985774843</v>
      </c>
    </row>
    <row r="185" spans="1:65" x14ac:dyDescent="0.35">
      <c r="A185" s="25" t="s">
        <v>10556</v>
      </c>
      <c r="B185" s="25" t="s">
        <v>10523</v>
      </c>
      <c r="C185" s="25" t="s">
        <v>10524</v>
      </c>
      <c r="D185" s="25" t="s">
        <v>10538</v>
      </c>
      <c r="E185" s="25" t="s">
        <v>10734</v>
      </c>
      <c r="F185" s="25">
        <v>165293</v>
      </c>
      <c r="G185" s="25">
        <v>0.89713268816379099</v>
      </c>
      <c r="H185" s="25">
        <v>160</v>
      </c>
      <c r="I185" s="25">
        <v>649.76532453006303</v>
      </c>
      <c r="J185" s="42">
        <v>0.4829779959870325</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390.32767883345662</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108.53988431503291</v>
      </c>
      <c r="BF185" s="25">
        <v>37.561304664003153</v>
      </c>
      <c r="BG185" s="25">
        <v>1.4901660226239128</v>
      </c>
      <c r="BH185" s="25">
        <v>69.488413628405837</v>
      </c>
      <c r="BI185" s="25">
        <v>0</v>
      </c>
      <c r="BJ185" s="25">
        <v>390.32767883345662</v>
      </c>
      <c r="BK185" s="25">
        <v>479.7322145827319</v>
      </c>
      <c r="BL185" s="25">
        <v>0.94836205254953665</v>
      </c>
      <c r="BM185" s="25">
        <v>0.4829779959870325</v>
      </c>
    </row>
    <row r="186" spans="1:65" x14ac:dyDescent="0.35">
      <c r="A186" s="25" t="s">
        <v>10556</v>
      </c>
      <c r="B186" s="25" t="s">
        <v>10523</v>
      </c>
      <c r="C186" s="25" t="s">
        <v>10524</v>
      </c>
      <c r="D186" s="25" t="s">
        <v>10540</v>
      </c>
      <c r="E186" s="25" t="s">
        <v>10735</v>
      </c>
      <c r="F186" s="25">
        <v>165293</v>
      </c>
      <c r="G186" s="25">
        <v>0.89713268816379099</v>
      </c>
      <c r="H186" s="25">
        <v>160</v>
      </c>
      <c r="I186" s="25">
        <v>647.47199104563776</v>
      </c>
      <c r="J186" s="42">
        <v>0.91749098578590027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435.91267174769996</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114.99537100414076</v>
      </c>
      <c r="BF186" s="25">
        <v>39.787050454186989</v>
      </c>
      <c r="BG186" s="25">
        <v>1.6022772097078448</v>
      </c>
      <c r="BH186" s="25">
        <v>73.606043340245932</v>
      </c>
      <c r="BI186" s="25">
        <v>0</v>
      </c>
      <c r="BJ186" s="25">
        <v>668.2617063788598</v>
      </c>
      <c r="BK186" s="25">
        <v>1048.8797590481213</v>
      </c>
      <c r="BL186" s="25">
        <v>0.95840742370736753</v>
      </c>
      <c r="BM186" s="25">
        <v>0.91749098578590027</v>
      </c>
    </row>
    <row r="187" spans="1:65" x14ac:dyDescent="0.35">
      <c r="A187" s="25" t="s">
        <v>10556</v>
      </c>
      <c r="B187" s="25" t="s">
        <v>10523</v>
      </c>
      <c r="C187" s="25" t="s">
        <v>10524</v>
      </c>
      <c r="D187" s="25" t="s">
        <v>10542</v>
      </c>
      <c r="E187" s="25" t="s">
        <v>10736</v>
      </c>
      <c r="F187" s="25">
        <v>165293</v>
      </c>
      <c r="G187" s="25">
        <v>0.89713268816379099</v>
      </c>
      <c r="H187" s="25">
        <v>160</v>
      </c>
      <c r="I187" s="25">
        <v>1590.3386478034256</v>
      </c>
      <c r="J187" s="42">
        <v>-7.9675455069095832E-2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670.10673217181898</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246.07489373237019</v>
      </c>
      <c r="BF187" s="25">
        <v>85.7798654465482</v>
      </c>
      <c r="BG187" s="25">
        <v>1.6022772097078448</v>
      </c>
      <c r="BH187" s="25">
        <v>158.69275107611415</v>
      </c>
      <c r="BI187" s="25">
        <v>0</v>
      </c>
      <c r="BJ187" s="25">
        <v>890.36769232571714</v>
      </c>
      <c r="BK187" s="25">
        <v>1235.8873136071536</v>
      </c>
      <c r="BL187" s="25">
        <v>-8.2947826036499223E-2</v>
      </c>
      <c r="BM187" s="25">
        <v>-7.9675455069095832E-2</v>
      </c>
    </row>
    <row r="188" spans="1:65" x14ac:dyDescent="0.35">
      <c r="A188" s="25" t="s">
        <v>10556</v>
      </c>
      <c r="B188" s="25" t="s">
        <v>10523</v>
      </c>
      <c r="C188" s="25" t="s">
        <v>10685</v>
      </c>
      <c r="D188" s="25" t="s">
        <v>9782</v>
      </c>
      <c r="E188" s="25" t="s">
        <v>10737</v>
      </c>
      <c r="F188" s="25">
        <v>165293</v>
      </c>
      <c r="G188" s="25">
        <v>0.89713268816379099</v>
      </c>
      <c r="H188" s="25">
        <v>160</v>
      </c>
      <c r="I188" s="66">
        <v>575.17114468577495</v>
      </c>
      <c r="J188" s="43">
        <v>0.82013151518723681</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433.49703749394422</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97.910213687221855</v>
      </c>
      <c r="BF188" s="25">
        <v>33.831595671788754</v>
      </c>
      <c r="BG188" s="25">
        <v>1.4901660226239128</v>
      </c>
      <c r="BH188" s="25">
        <v>62.58845199280919</v>
      </c>
      <c r="BI188" s="25">
        <v>0</v>
      </c>
      <c r="BJ188" s="25">
        <v>473.6271270688971</v>
      </c>
      <c r="BK188" s="25">
        <v>615.21798539384986</v>
      </c>
      <c r="BL188" s="25">
        <v>1.5290532242240209</v>
      </c>
      <c r="BM188" s="25">
        <v>0.82013151518723681</v>
      </c>
    </row>
    <row r="189" spans="1:65" x14ac:dyDescent="0.35">
      <c r="A189" s="25" t="s">
        <v>10556</v>
      </c>
      <c r="B189" s="25" t="s">
        <v>10523</v>
      </c>
      <c r="C189" s="25" t="s">
        <v>10525</v>
      </c>
      <c r="D189" s="25" t="s">
        <v>10530</v>
      </c>
      <c r="E189" s="25" t="s">
        <v>10738</v>
      </c>
      <c r="F189" s="25">
        <v>380159</v>
      </c>
      <c r="G189" s="25">
        <v>0.89711388605351761</v>
      </c>
      <c r="H189" s="25">
        <v>160</v>
      </c>
      <c r="I189" s="25">
        <v>449.28765031040706</v>
      </c>
      <c r="J189" s="42">
        <v>0.86518483443088101</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349.76786176397911</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79.97181573873192</v>
      </c>
      <c r="BF189" s="25">
        <v>27.537420953020355</v>
      </c>
      <c r="BG189" s="25">
        <v>1.4901660226239122</v>
      </c>
      <c r="BH189" s="25">
        <v>50.944228763087651</v>
      </c>
      <c r="BI189" s="25">
        <v>0</v>
      </c>
      <c r="BJ189" s="25">
        <v>389.93451165605609</v>
      </c>
      <c r="BK189" s="25">
        <v>531.56193029813312</v>
      </c>
      <c r="BL189" s="25">
        <v>1.2627029000930583</v>
      </c>
      <c r="BM189" s="25">
        <v>0.86518483443088101</v>
      </c>
    </row>
    <row r="190" spans="1:65" x14ac:dyDescent="0.35">
      <c r="A190" s="25" t="s">
        <v>10556</v>
      </c>
      <c r="B190" s="25" t="s">
        <v>10523</v>
      </c>
      <c r="C190" s="25" t="s">
        <v>10525</v>
      </c>
      <c r="D190" s="25" t="s">
        <v>10532</v>
      </c>
      <c r="E190" s="25" t="s">
        <v>10739</v>
      </c>
      <c r="F190" s="25">
        <v>380159</v>
      </c>
      <c r="G190" s="25">
        <v>0.89711388605351761</v>
      </c>
      <c r="H190" s="25">
        <v>160</v>
      </c>
      <c r="I190" s="25">
        <v>518.75092058821747</v>
      </c>
      <c r="J190" s="42">
        <v>0.56713207950165612</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364.88120892481174</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95.085162899564523</v>
      </c>
      <c r="BF190" s="25">
        <v>32.84034978138267</v>
      </c>
      <c r="BG190" s="25">
        <v>1.4901660226239122</v>
      </c>
      <c r="BH190" s="25">
        <v>60.754647095557935</v>
      </c>
      <c r="BI190" s="25">
        <v>0</v>
      </c>
      <c r="BJ190" s="25">
        <v>364.88120892481174</v>
      </c>
      <c r="BK190" s="25">
        <v>437.04535728907831</v>
      </c>
      <c r="BL190" s="25">
        <v>0.95567646848358045</v>
      </c>
      <c r="BM190" s="25">
        <v>0.56713207950165612</v>
      </c>
    </row>
    <row r="191" spans="1:65" x14ac:dyDescent="0.35">
      <c r="A191" s="25" t="s">
        <v>10556</v>
      </c>
      <c r="B191" s="25" t="s">
        <v>10523</v>
      </c>
      <c r="C191" s="25" t="s">
        <v>10525</v>
      </c>
      <c r="D191" s="25" t="s">
        <v>10534</v>
      </c>
      <c r="E191" s="25" t="s">
        <v>10740</v>
      </c>
      <c r="F191" s="25">
        <v>380159</v>
      </c>
      <c r="G191" s="25">
        <v>0.89711388605351761</v>
      </c>
      <c r="H191" s="25">
        <v>160</v>
      </c>
      <c r="I191" s="25">
        <v>470.58840589054313</v>
      </c>
      <c r="J191" s="42">
        <v>0.71349441253600532</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358.28060409767147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88.48455807242425</v>
      </c>
      <c r="BF191" s="25">
        <v>30.524348087649244</v>
      </c>
      <c r="BG191" s="25">
        <v>1.4901660226239122</v>
      </c>
      <c r="BH191" s="25">
        <v>56.470043962151095</v>
      </c>
      <c r="BI191" s="25">
        <v>0</v>
      </c>
      <c r="BJ191" s="25">
        <v>358.28060409767147</v>
      </c>
      <c r="BK191" s="25">
        <v>478.60726715961238</v>
      </c>
      <c r="BL191" s="25">
        <v>1.0906856470030164</v>
      </c>
      <c r="BM191" s="25">
        <v>0.71349441253600532</v>
      </c>
    </row>
    <row r="192" spans="1:65" x14ac:dyDescent="0.35">
      <c r="A192" s="25" t="s">
        <v>10556</v>
      </c>
      <c r="B192" s="25" t="s">
        <v>10523</v>
      </c>
      <c r="C192" s="25" t="s">
        <v>10525</v>
      </c>
      <c r="D192" s="25" t="s">
        <v>10536</v>
      </c>
      <c r="E192" s="25" t="s">
        <v>10741</v>
      </c>
      <c r="F192" s="25">
        <v>380159</v>
      </c>
      <c r="G192" s="25">
        <v>0.89711388605351761</v>
      </c>
      <c r="H192" s="25">
        <v>160</v>
      </c>
      <c r="I192" s="25">
        <v>469.30023859058844</v>
      </c>
      <c r="J192" s="42">
        <v>0.64531171520976371</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324.07518050383237</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82.823609568657758</v>
      </c>
      <c r="BF192" s="25">
        <v>28.538050367029424</v>
      </c>
      <c r="BG192" s="25">
        <v>1.4901660226239122</v>
      </c>
      <c r="BH192" s="25">
        <v>52.795393179004428</v>
      </c>
      <c r="BI192" s="25">
        <v>0</v>
      </c>
      <c r="BJ192" s="25">
        <v>324.07518050383237</v>
      </c>
      <c r="BK192" s="25">
        <v>408.9946867987382</v>
      </c>
      <c r="BL192" s="25">
        <v>1.1168918563472539</v>
      </c>
      <c r="BM192" s="25">
        <v>0.64531171520976371</v>
      </c>
    </row>
    <row r="193" spans="1:65" x14ac:dyDescent="0.35">
      <c r="A193" s="25" t="s">
        <v>10556</v>
      </c>
      <c r="B193" s="25" t="s">
        <v>10523</v>
      </c>
      <c r="C193" s="25" t="s">
        <v>10525</v>
      </c>
      <c r="D193" s="25" t="s">
        <v>10538</v>
      </c>
      <c r="E193" s="25" t="s">
        <v>10742</v>
      </c>
      <c r="F193" s="25">
        <v>380159</v>
      </c>
      <c r="G193" s="25">
        <v>0.89711388605351761</v>
      </c>
      <c r="H193" s="25">
        <v>160</v>
      </c>
      <c r="I193" s="25">
        <v>531.3032161939924</v>
      </c>
      <c r="J193" s="42">
        <v>0.49302531469999672</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345.17915155915591</v>
      </c>
      <c r="AV193" s="25">
        <v>130.4976278</v>
      </c>
      <c r="AW193" s="25">
        <v>130.4976278</v>
      </c>
      <c r="AX193" s="25">
        <v>0</v>
      </c>
      <c r="AY193" s="25">
        <v>0</v>
      </c>
      <c r="AZ193" s="25">
        <v>123.02248988201305</v>
      </c>
      <c r="BA193" s="25">
        <v>77.861174682099417</v>
      </c>
      <c r="BB193" s="25">
        <v>18.817214666630676</v>
      </c>
      <c r="BC193" s="25">
        <v>26.344100533282948</v>
      </c>
      <c r="BD193" s="25">
        <v>0</v>
      </c>
      <c r="BE193" s="25">
        <v>91.659033877142832</v>
      </c>
      <c r="BF193" s="25">
        <v>31.638199247199619</v>
      </c>
      <c r="BG193" s="25">
        <v>1.4901660226239122</v>
      </c>
      <c r="BH193" s="25">
        <v>58.530668607319292</v>
      </c>
      <c r="BI193" s="25">
        <v>0</v>
      </c>
      <c r="BJ193" s="25">
        <v>345.17915155915591</v>
      </c>
      <c r="BK193" s="25">
        <v>431.21974147646631</v>
      </c>
      <c r="BL193" s="25">
        <v>0.78362686688631422</v>
      </c>
      <c r="BM193" s="25">
        <v>0.49302531469999672</v>
      </c>
    </row>
    <row r="194" spans="1:65" x14ac:dyDescent="0.35">
      <c r="A194" s="25" t="s">
        <v>10556</v>
      </c>
      <c r="B194" s="25" t="s">
        <v>10523</v>
      </c>
      <c r="C194" s="25" t="s">
        <v>10525</v>
      </c>
      <c r="D194" s="25" t="s">
        <v>10540</v>
      </c>
      <c r="E194" s="25" t="s">
        <v>10743</v>
      </c>
      <c r="F194" s="25">
        <v>380159</v>
      </c>
      <c r="G194" s="25">
        <v>0.89711388605351761</v>
      </c>
      <c r="H194" s="25">
        <v>160</v>
      </c>
      <c r="I194" s="25">
        <v>621.88907099114772</v>
      </c>
      <c r="J194" s="42">
        <v>0.62689929195877447</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450.44869263420179</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117.26752848682865</v>
      </c>
      <c r="BF194" s="25">
        <v>40.584298693726602</v>
      </c>
      <c r="BG194" s="25">
        <v>1.6022772097078446</v>
      </c>
      <c r="BH194" s="25">
        <v>75.080952583394208</v>
      </c>
      <c r="BI194" s="25">
        <v>0</v>
      </c>
      <c r="BJ194" s="25">
        <v>563.68088927239819</v>
      </c>
      <c r="BK194" s="25">
        <v>866.70998879397894</v>
      </c>
      <c r="BL194" s="25">
        <v>0.60740504716219212</v>
      </c>
      <c r="BM194" s="25">
        <v>0.62689929195877447</v>
      </c>
    </row>
    <row r="195" spans="1:65" x14ac:dyDescent="0.35">
      <c r="A195" s="25" t="s">
        <v>10556</v>
      </c>
      <c r="B195" s="25" t="s">
        <v>10523</v>
      </c>
      <c r="C195" s="25" t="s">
        <v>10525</v>
      </c>
      <c r="D195" s="25" t="s">
        <v>10542</v>
      </c>
      <c r="E195" s="25" t="s">
        <v>10744</v>
      </c>
      <c r="F195" s="25">
        <v>380159</v>
      </c>
      <c r="G195" s="25">
        <v>0.89711388605351761</v>
      </c>
      <c r="H195" s="25">
        <v>160</v>
      </c>
      <c r="I195" s="25">
        <v>1475.1628670389484</v>
      </c>
      <c r="J195" s="42">
        <v>-0.21681975804300527</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574.59229832044923</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241.41113417307611</v>
      </c>
      <c r="BF195" s="25">
        <v>84.143458583637994</v>
      </c>
      <c r="BG195" s="25">
        <v>1.6022772097078446</v>
      </c>
      <c r="BH195" s="25">
        <v>155.66539837973028</v>
      </c>
      <c r="BI195" s="25">
        <v>0</v>
      </c>
      <c r="BJ195" s="25">
        <v>707.24841113353784</v>
      </c>
      <c r="BK195" s="25">
        <v>1047.6108285804376</v>
      </c>
      <c r="BL195" s="25">
        <v>-0.20871372831783558</v>
      </c>
      <c r="BM195" s="25">
        <v>-0.21681975804300527</v>
      </c>
    </row>
    <row r="196" spans="1:65" x14ac:dyDescent="0.35">
      <c r="A196" s="25" t="s">
        <v>10556</v>
      </c>
      <c r="B196" s="25" t="s">
        <v>10523</v>
      </c>
      <c r="C196" s="25" t="s">
        <v>10694</v>
      </c>
      <c r="D196" s="25" t="s">
        <v>9782</v>
      </c>
      <c r="E196" s="25" t="s">
        <v>10745</v>
      </c>
      <c r="F196" s="25">
        <v>380159</v>
      </c>
      <c r="G196" s="25">
        <v>0.89711388605351761</v>
      </c>
      <c r="H196" s="25">
        <v>160</v>
      </c>
      <c r="I196" s="40">
        <v>449.28765031040706</v>
      </c>
      <c r="J196" s="43">
        <v>0.86518483443088101</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349.76786176397911</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79.97181573873192</v>
      </c>
      <c r="BF196" s="25">
        <v>27.537420953020355</v>
      </c>
      <c r="BG196" s="25">
        <v>1.4901660226239122</v>
      </c>
      <c r="BH196" s="25">
        <v>50.944228763087651</v>
      </c>
      <c r="BI196" s="25">
        <v>0</v>
      </c>
      <c r="BJ196" s="25">
        <v>389.93451165605609</v>
      </c>
      <c r="BK196" s="25">
        <v>531.56193029813312</v>
      </c>
      <c r="BL196" s="25">
        <v>1.2627029000930583</v>
      </c>
      <c r="BM196" s="25">
        <v>0.86518483443088101</v>
      </c>
    </row>
    <row r="197" spans="1:65" x14ac:dyDescent="0.35">
      <c r="A197" s="25" t="s">
        <v>10556</v>
      </c>
      <c r="B197" s="25" t="s">
        <v>10523</v>
      </c>
      <c r="C197" s="25" t="s">
        <v>10526</v>
      </c>
      <c r="D197" s="25" t="s">
        <v>10530</v>
      </c>
      <c r="E197" s="25" t="s">
        <v>10746</v>
      </c>
      <c r="F197" s="25">
        <v>113869</v>
      </c>
      <c r="G197" s="25">
        <v>0.89714051366644942</v>
      </c>
      <c r="H197" s="25">
        <v>160</v>
      </c>
      <c r="I197" s="25">
        <v>596.9587135028645</v>
      </c>
      <c r="J197" s="42">
        <v>0.8775282971286249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481.08944026455561</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101.01494224365709</v>
      </c>
      <c r="BF197" s="25">
        <v>34.920974112643222</v>
      </c>
      <c r="BG197" s="25">
        <v>1.490166022623912</v>
      </c>
      <c r="BH197" s="25">
        <v>64.603802108389957</v>
      </c>
      <c r="BI197" s="25">
        <v>0</v>
      </c>
      <c r="BJ197" s="25">
        <v>521.44687681912785</v>
      </c>
      <c r="BK197" s="25">
        <v>663.26508212370004</v>
      </c>
      <c r="BL197" s="25">
        <v>1.7208247339486118</v>
      </c>
      <c r="BM197" s="25">
        <v>0.8775282971286249</v>
      </c>
    </row>
    <row r="198" spans="1:65" x14ac:dyDescent="0.35">
      <c r="A198" s="25" t="s">
        <v>10556</v>
      </c>
      <c r="B198" s="25" t="s">
        <v>10523</v>
      </c>
      <c r="C198" s="25" t="s">
        <v>10526</v>
      </c>
      <c r="D198" s="25" t="s">
        <v>10532</v>
      </c>
      <c r="E198" s="25" t="s">
        <v>10747</v>
      </c>
      <c r="F198" s="25">
        <v>113869</v>
      </c>
      <c r="G198" s="25">
        <v>0.89714051366644942</v>
      </c>
      <c r="H198" s="25">
        <v>160</v>
      </c>
      <c r="I198" s="25">
        <v>781.99915382713755</v>
      </c>
      <c r="J198" s="42">
        <v>0.4201252567908686</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511.17674913900561</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131.10225111810712</v>
      </c>
      <c r="BF198" s="25">
        <v>45.477924594906398</v>
      </c>
      <c r="BG198" s="25">
        <v>1.490166022623912</v>
      </c>
      <c r="BH198" s="25">
        <v>84.134160500576826</v>
      </c>
      <c r="BI198" s="25">
        <v>0</v>
      </c>
      <c r="BJ198" s="25">
        <v>511.17674913900561</v>
      </c>
      <c r="BK198" s="25">
        <v>467.95451411930475</v>
      </c>
      <c r="BL198" s="25">
        <v>1.0792356633754951</v>
      </c>
      <c r="BM198" s="25">
        <v>0.4201252567908686</v>
      </c>
    </row>
    <row r="199" spans="1:65" x14ac:dyDescent="0.35">
      <c r="A199" s="25" t="s">
        <v>10556</v>
      </c>
      <c r="B199" s="25" t="s">
        <v>10523</v>
      </c>
      <c r="C199" s="25" t="s">
        <v>10526</v>
      </c>
      <c r="D199" s="25" t="s">
        <v>10534</v>
      </c>
      <c r="E199" s="25" t="s">
        <v>10748</v>
      </c>
      <c r="F199" s="25">
        <v>113869</v>
      </c>
      <c r="G199" s="25">
        <v>0.89714051366644942</v>
      </c>
      <c r="H199" s="25">
        <v>160</v>
      </c>
      <c r="I199" s="25">
        <v>621.21026491342241</v>
      </c>
      <c r="J199" s="42">
        <v>0.75222612983333081</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489.14085830198428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109.06636028108576</v>
      </c>
      <c r="BF199" s="25">
        <v>37.74603307314451</v>
      </c>
      <c r="BG199" s="25">
        <v>1.490166022623912</v>
      </c>
      <c r="BH199" s="25">
        <v>69.830161185317337</v>
      </c>
      <c r="BI199" s="25">
        <v>0</v>
      </c>
      <c r="BJ199" s="25">
        <v>489.14085830198428</v>
      </c>
      <c r="BK199" s="25">
        <v>606.70751219599856</v>
      </c>
      <c r="BL199" s="25">
        <v>1.5350348962836502</v>
      </c>
      <c r="BM199" s="25">
        <v>0.75222612983333081</v>
      </c>
    </row>
    <row r="200" spans="1:65" x14ac:dyDescent="0.35">
      <c r="A200" s="25" t="s">
        <v>10556</v>
      </c>
      <c r="B200" s="25" t="s">
        <v>10523</v>
      </c>
      <c r="C200" s="25" t="s">
        <v>10526</v>
      </c>
      <c r="D200" s="25" t="s">
        <v>10536</v>
      </c>
      <c r="E200" s="25" t="s">
        <v>10749</v>
      </c>
      <c r="F200" s="25">
        <v>113869</v>
      </c>
      <c r="G200" s="25">
        <v>0.89714051366644942</v>
      </c>
      <c r="H200" s="25">
        <v>160</v>
      </c>
      <c r="I200" s="25">
        <v>613.18855077741819</v>
      </c>
      <c r="J200" s="42">
        <v>0.6561818029558435</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416.19171957842525</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103.327694055281</v>
      </c>
      <c r="BF200" s="25">
        <v>35.732465976370911</v>
      </c>
      <c r="BG200" s="25">
        <v>1.490166022623912</v>
      </c>
      <c r="BH200" s="25">
        <v>66.105062056286172</v>
      </c>
      <c r="BI200" s="25">
        <v>0</v>
      </c>
      <c r="BJ200" s="25">
        <v>416.19171957842525</v>
      </c>
      <c r="BK200" s="25">
        <v>504.8120697799161</v>
      </c>
      <c r="BL200" s="25">
        <v>1.5044487650848011</v>
      </c>
      <c r="BM200" s="25">
        <v>0.6561818029558435</v>
      </c>
    </row>
    <row r="201" spans="1:65" x14ac:dyDescent="0.35">
      <c r="A201" s="25" t="s">
        <v>10556</v>
      </c>
      <c r="B201" s="25" t="s">
        <v>10523</v>
      </c>
      <c r="C201" s="25" t="s">
        <v>10526</v>
      </c>
      <c r="D201" s="25" t="s">
        <v>10538</v>
      </c>
      <c r="E201" s="25" t="s">
        <v>10750</v>
      </c>
      <c r="F201" s="25">
        <v>113869</v>
      </c>
      <c r="G201" s="25">
        <v>0.89714051366644942</v>
      </c>
      <c r="H201" s="25">
        <v>160</v>
      </c>
      <c r="I201" s="25">
        <v>675.86532453006305</v>
      </c>
      <c r="J201" s="42">
        <v>0.51889286882438368</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427.20702171439058</v>
      </c>
      <c r="AV201" s="25">
        <v>130.4976278</v>
      </c>
      <c r="AW201" s="25">
        <v>130.4976278</v>
      </c>
      <c r="AX201" s="25">
        <v>0</v>
      </c>
      <c r="AY201" s="25">
        <v>0</v>
      </c>
      <c r="AZ201" s="25">
        <v>184.45025959935768</v>
      </c>
      <c r="BA201" s="25">
        <v>77.861174682099389</v>
      </c>
      <c r="BB201" s="25">
        <v>44.412118715524286</v>
      </c>
      <c r="BC201" s="25">
        <v>62.176966201733997</v>
      </c>
      <c r="BD201" s="25">
        <v>0</v>
      </c>
      <c r="BE201" s="25">
        <v>112.2591343150329</v>
      </c>
      <c r="BF201" s="25">
        <v>38.866304664003152</v>
      </c>
      <c r="BG201" s="25">
        <v>1.490166022623912</v>
      </c>
      <c r="BH201" s="25">
        <v>71.902663628405833</v>
      </c>
      <c r="BI201" s="25">
        <v>0</v>
      </c>
      <c r="BJ201" s="25">
        <v>427.20702171439058</v>
      </c>
      <c r="BK201" s="25">
        <v>516.6115574636658</v>
      </c>
      <c r="BL201" s="25">
        <v>1.0598103570811761</v>
      </c>
      <c r="BM201" s="25">
        <v>0.51889286882438368</v>
      </c>
    </row>
    <row r="202" spans="1:65" x14ac:dyDescent="0.35">
      <c r="A202" s="25" t="s">
        <v>10556</v>
      </c>
      <c r="B202" s="25" t="s">
        <v>10523</v>
      </c>
      <c r="C202" s="25" t="s">
        <v>10526</v>
      </c>
      <c r="D202" s="25" t="s">
        <v>10540</v>
      </c>
      <c r="E202" s="25" t="s">
        <v>10751</v>
      </c>
      <c r="F202" s="25">
        <v>113869</v>
      </c>
      <c r="G202" s="25">
        <v>0.89714051366644942</v>
      </c>
      <c r="H202" s="25">
        <v>160</v>
      </c>
      <c r="I202" s="25">
        <v>623.50398563552289</v>
      </c>
      <c r="J202" s="42">
        <v>1.1942325529700701</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429.69656058253145</v>
      </c>
      <c r="AE202" s="25">
        <v>11.591547449399869</v>
      </c>
      <c r="AF202" s="25">
        <v>0</v>
      </c>
      <c r="AG202" s="25">
        <v>0</v>
      </c>
      <c r="AH202" s="25">
        <v>295.1046549036891</v>
      </c>
      <c r="AI202" s="25">
        <v>123.00035822944253</v>
      </c>
      <c r="AJ202" s="25">
        <v>0</v>
      </c>
      <c r="AK202" s="25">
        <v>0</v>
      </c>
      <c r="AL202" s="25">
        <v>0</v>
      </c>
      <c r="AM202" s="25">
        <v>0</v>
      </c>
      <c r="AN202" s="25">
        <v>0.69435747739632381</v>
      </c>
      <c r="AO202" s="25">
        <v>623.50398563552289</v>
      </c>
      <c r="AP202" s="25">
        <v>306.69620235308895</v>
      </c>
      <c r="AQ202" s="25">
        <v>11.591547449399869</v>
      </c>
      <c r="AR202" s="25">
        <v>0</v>
      </c>
      <c r="AS202" s="25">
        <v>0</v>
      </c>
      <c r="AT202" s="25">
        <v>295.1046549036891</v>
      </c>
      <c r="AU202" s="25">
        <v>462.05653983495858</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107.97914621046542</v>
      </c>
      <c r="BF202" s="25">
        <v>37.325217193248271</v>
      </c>
      <c r="BG202" s="25">
        <v>1.6022772097078446</v>
      </c>
      <c r="BH202" s="25">
        <v>69.051651807509302</v>
      </c>
      <c r="BI202" s="25">
        <v>0</v>
      </c>
      <c r="BJ202" s="25">
        <v>768.75274218804748</v>
      </c>
      <c r="BK202" s="25">
        <v>1198.4493027705789</v>
      </c>
      <c r="BL202" s="25">
        <v>1.2032320136472674</v>
      </c>
      <c r="BM202" s="25">
        <v>1.1942325529700701</v>
      </c>
    </row>
    <row r="203" spans="1:65" x14ac:dyDescent="0.35">
      <c r="A203" s="25" t="s">
        <v>10556</v>
      </c>
      <c r="B203" s="25" t="s">
        <v>10523</v>
      </c>
      <c r="C203" s="25" t="s">
        <v>10526</v>
      </c>
      <c r="D203" s="25" t="s">
        <v>10542</v>
      </c>
      <c r="E203" s="25" t="s">
        <v>10752</v>
      </c>
      <c r="F203" s="25">
        <v>113869</v>
      </c>
      <c r="G203" s="25">
        <v>0.89714051366644942</v>
      </c>
      <c r="H203" s="25">
        <v>160</v>
      </c>
      <c r="I203" s="25">
        <v>1568.9840160371339</v>
      </c>
      <c r="J203" s="42">
        <v>2.319454322170143E-2</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388.20479756473924</v>
      </c>
      <c r="AE203" s="25">
        <v>31.153407825145155</v>
      </c>
      <c r="AF203" s="25">
        <v>0</v>
      </c>
      <c r="AG203" s="25">
        <v>0</v>
      </c>
      <c r="AH203" s="25">
        <v>234.05103151015166</v>
      </c>
      <c r="AI203" s="25">
        <v>123.00035822944253</v>
      </c>
      <c r="AJ203" s="25">
        <v>0</v>
      </c>
      <c r="AK203" s="25">
        <v>0</v>
      </c>
      <c r="AL203" s="25">
        <v>0</v>
      </c>
      <c r="AM203" s="25">
        <v>0</v>
      </c>
      <c r="AN203" s="25">
        <v>0.25492346486834411</v>
      </c>
      <c r="AO203" s="25">
        <v>1568.9840160371339</v>
      </c>
      <c r="AP203" s="25">
        <v>265.2044393352968</v>
      </c>
      <c r="AQ203" s="25">
        <v>31.153407825145155</v>
      </c>
      <c r="AR203" s="25">
        <v>0</v>
      </c>
      <c r="AS203" s="25">
        <v>0</v>
      </c>
      <c r="AT203" s="25">
        <v>234.05103151015166</v>
      </c>
      <c r="AU203" s="25">
        <v>740.81144427596928</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242.710050542695</v>
      </c>
      <c r="BF203" s="25">
        <v>84.599218713328824</v>
      </c>
      <c r="BG203" s="25">
        <v>1.6022772097078446</v>
      </c>
      <c r="BH203" s="25">
        <v>156.50855461965833</v>
      </c>
      <c r="BI203" s="25">
        <v>0</v>
      </c>
      <c r="BJ203" s="25">
        <v>1006.0158836112661</v>
      </c>
      <c r="BK203" s="25">
        <v>1394.2206811760052</v>
      </c>
      <c r="BL203" s="25">
        <v>2.3897543341103503E-2</v>
      </c>
      <c r="BM203" s="25">
        <v>2.319454322170143E-2</v>
      </c>
    </row>
    <row r="204" spans="1:65" x14ac:dyDescent="0.35">
      <c r="A204" s="25" t="s">
        <v>10556</v>
      </c>
      <c r="B204" s="25" t="s">
        <v>10523</v>
      </c>
      <c r="C204" s="25" t="s">
        <v>10703</v>
      </c>
      <c r="D204" s="25" t="s">
        <v>9782</v>
      </c>
      <c r="E204" s="25" t="s">
        <v>10753</v>
      </c>
      <c r="F204" s="25">
        <v>113869</v>
      </c>
      <c r="G204" s="25">
        <v>0.89714051366644942</v>
      </c>
      <c r="H204" s="25">
        <v>160</v>
      </c>
      <c r="I204" s="66">
        <v>596.9587135028645</v>
      </c>
      <c r="J204" s="43">
        <v>0.8775282971286249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481.08944026455561</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101.01494224365709</v>
      </c>
      <c r="BF204" s="25">
        <v>34.920974112643222</v>
      </c>
      <c r="BG204" s="25">
        <v>1.490166022623912</v>
      </c>
      <c r="BH204" s="25">
        <v>64.603802108389957</v>
      </c>
      <c r="BI204" s="25">
        <v>0</v>
      </c>
      <c r="BJ204" s="25">
        <v>521.44687681912785</v>
      </c>
      <c r="BK204" s="25">
        <v>663.26508212370004</v>
      </c>
      <c r="BL204" s="25">
        <v>1.7208247339486118</v>
      </c>
      <c r="BM204" s="25">
        <v>0.8775282971286249</v>
      </c>
    </row>
    <row r="205" spans="1:65" x14ac:dyDescent="0.35">
      <c r="A205" s="25" t="s">
        <v>10556</v>
      </c>
      <c r="B205" s="25" t="s">
        <v>10705</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0.85602160106038794</v>
      </c>
      <c r="K205" s="25">
        <f>K188</f>
        <v>35</v>
      </c>
      <c r="L205" s="25">
        <f t="shared" ref="L205:W205" si="11">L188+L196+L204</f>
        <v>453.26427952359359</v>
      </c>
      <c r="M205" s="25">
        <f t="shared" si="11"/>
        <v>81.88931499282404</v>
      </c>
      <c r="N205" s="25">
        <f t="shared" si="11"/>
        <v>234.07097893311609</v>
      </c>
      <c r="O205" s="25">
        <f t="shared" si="11"/>
        <v>43.629543082748697</v>
      </c>
      <c r="P205" s="25">
        <f t="shared" si="11"/>
        <v>90.630234921836887</v>
      </c>
      <c r="Q205" s="25">
        <f t="shared" si="11"/>
        <v>99.811200928530496</v>
      </c>
      <c r="R205" s="25">
        <f t="shared" si="11"/>
        <v>18.667160569916007</v>
      </c>
      <c r="S205" s="25">
        <f t="shared" si="11"/>
        <v>39.116596091173484</v>
      </c>
      <c r="T205" s="25">
        <f t="shared" si="11"/>
        <v>42.027444267440998</v>
      </c>
      <c r="U205" s="25">
        <f t="shared" si="11"/>
        <v>0</v>
      </c>
      <c r="V205" s="25">
        <f t="shared" si="11"/>
        <v>28424.549769330319</v>
      </c>
      <c r="W205" s="25">
        <f t="shared" si="11"/>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393.43966726456182</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88.103407172909186</v>
      </c>
      <c r="BF205" s="25">
        <f>(BF188*N188+BF196*N196+BF204*N204)/(N188+N196+N204)</f>
        <v>30.390610929924659</v>
      </c>
      <c r="BG205" s="25">
        <f>(BG188*N188+BG196*N196+BG204*N204)/(N188+N196+N204)</f>
        <v>1.4901660226239122</v>
      </c>
      <c r="BH205" s="25">
        <f>(BH188*N188+BH196*N196+BH204*N204)/(N188+N196+N204)</f>
        <v>56.222630220360607</v>
      </c>
      <c r="BI205" s="25">
        <f>(BI188*N188+BI196*N196+BI204*N204)/(N188+N196+N204)</f>
        <v>0</v>
      </c>
      <c r="BJ205" s="25">
        <f>(BJ188*N188+BJ196*N196+BJ204*N204)/(N188+N196+N204)</f>
        <v>433.63010204647526</v>
      </c>
      <c r="BK205" s="25">
        <f>(BK188*N188+BK196*N196+BK204*N204)/(N188+N196+N204)</f>
        <v>575.2813055783887</v>
      </c>
      <c r="BL205" s="25">
        <f>(BL188*N188+BL196*N196+BL204*N204)/(N188+N196+N204)</f>
        <v>1.4086002577737622</v>
      </c>
      <c r="BM205" s="25">
        <f>(BM188*N188+BM196*N196+BM204*N204)/(N188+N196+N204)</f>
        <v>0.85602160106038794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topLeftCell="G1" zoomScale="80" zoomScaleNormal="80" workbookViewId="0">
      <selection activeCell="G1" sqref="G1"/>
    </sheetView>
  </sheetViews>
  <sheetFormatPr defaultColWidth="25.7109375" defaultRowHeight="15" x14ac:dyDescent="0.25"/>
  <sheetData>
    <row r="1" spans="1:63" ht="66.75" thickBot="1" x14ac:dyDescent="0.3">
      <c r="A1" s="77" t="s">
        <v>10060</v>
      </c>
      <c r="B1" s="77" t="s">
        <v>10800</v>
      </c>
      <c r="C1" s="77" t="s">
        <v>10801</v>
      </c>
      <c r="D1" s="77" t="s">
        <v>10802</v>
      </c>
      <c r="E1" s="79" t="s">
        <v>10803</v>
      </c>
      <c r="F1" s="79" t="s">
        <v>10804</v>
      </c>
      <c r="G1" s="77" t="str">
        <f>AM1</f>
        <v>Nova RT | TARIFA LÍQUIDA 
(R$/t RDO)</v>
      </c>
      <c r="H1" s="77" t="str">
        <f>BK1</f>
        <v>% EF RT + CM | Ef. Valoriz. RT + Custos Mov.(sobre TARIFA LÍQUIDA)
(R$/t RDO)</v>
      </c>
      <c r="I1" s="79" t="s">
        <v>10807</v>
      </c>
      <c r="J1" s="79" t="s">
        <v>10808</v>
      </c>
      <c r="K1" s="79" t="s">
        <v>10809</v>
      </c>
      <c r="L1" s="79" t="s">
        <v>10810</v>
      </c>
      <c r="M1" s="79" t="s">
        <v>10811</v>
      </c>
      <c r="N1" s="79" t="s">
        <v>10812</v>
      </c>
      <c r="O1" s="79" t="s">
        <v>10813</v>
      </c>
      <c r="P1" s="79" t="s">
        <v>10814</v>
      </c>
      <c r="Q1" s="79" t="s">
        <v>10815</v>
      </c>
      <c r="R1" s="79" t="s">
        <v>10816</v>
      </c>
      <c r="S1" s="79" t="s">
        <v>10817</v>
      </c>
      <c r="T1" s="79" t="s">
        <v>10818</v>
      </c>
      <c r="U1" s="79" t="s">
        <v>10819</v>
      </c>
      <c r="V1" s="79" t="s">
        <v>10820</v>
      </c>
      <c r="W1" s="79" t="s">
        <v>10821</v>
      </c>
      <c r="X1" s="79" t="s">
        <v>10822</v>
      </c>
      <c r="Y1" s="79" t="s">
        <v>10823</v>
      </c>
      <c r="Z1" s="79" t="s">
        <v>10824</v>
      </c>
      <c r="AA1" s="79" t="s">
        <v>10825</v>
      </c>
      <c r="AB1" s="79" t="s">
        <v>10826</v>
      </c>
      <c r="AC1" s="79" t="s">
        <v>10827</v>
      </c>
      <c r="AD1" s="79" t="s">
        <v>10828</v>
      </c>
      <c r="AE1" s="79" t="s">
        <v>10829</v>
      </c>
      <c r="AF1" s="79" t="s">
        <v>10830</v>
      </c>
      <c r="AG1" s="79" t="s">
        <v>10831</v>
      </c>
      <c r="AH1" s="79" t="s">
        <v>10832</v>
      </c>
      <c r="AI1" s="79" t="s">
        <v>10833</v>
      </c>
      <c r="AJ1" s="79" t="s">
        <v>10834</v>
      </c>
      <c r="AK1" s="79" t="s">
        <v>10835</v>
      </c>
      <c r="AL1" s="77" t="s">
        <v>10101</v>
      </c>
      <c r="AM1" s="79" t="s">
        <v>10805</v>
      </c>
      <c r="AN1" s="79" t="s">
        <v>10836</v>
      </c>
      <c r="AO1" s="79" t="s">
        <v>10837</v>
      </c>
      <c r="AP1" s="79" t="s">
        <v>10838</v>
      </c>
      <c r="AQ1" s="79" t="s">
        <v>10839</v>
      </c>
      <c r="AR1" s="79" t="s">
        <v>10840</v>
      </c>
      <c r="AS1" s="79" t="s">
        <v>10841</v>
      </c>
      <c r="AT1" s="79" t="s">
        <v>10842</v>
      </c>
      <c r="AU1" s="79" t="s">
        <v>10843</v>
      </c>
      <c r="AV1" s="79" t="s">
        <v>10844</v>
      </c>
      <c r="AW1" s="77" t="s">
        <v>10112</v>
      </c>
      <c r="AX1" s="79" t="s">
        <v>10845</v>
      </c>
      <c r="AY1" s="79" t="s">
        <v>10846</v>
      </c>
      <c r="AZ1" s="79" t="s">
        <v>10847</v>
      </c>
      <c r="BA1" s="79" t="s">
        <v>10848</v>
      </c>
      <c r="BB1" s="77" t="s">
        <v>10117</v>
      </c>
      <c r="BC1" s="79" t="s">
        <v>10849</v>
      </c>
      <c r="BD1" s="79" t="s">
        <v>10850</v>
      </c>
      <c r="BE1" s="79" t="s">
        <v>10851</v>
      </c>
      <c r="BF1" s="79" t="s">
        <v>10852</v>
      </c>
      <c r="BG1" s="77" t="s">
        <v>10122</v>
      </c>
      <c r="BH1" s="79" t="s">
        <v>10853</v>
      </c>
      <c r="BI1" s="79" t="s">
        <v>10854</v>
      </c>
      <c r="BJ1" s="79" t="s">
        <v>10855</v>
      </c>
      <c r="BK1" s="79" t="s">
        <v>10806</v>
      </c>
    </row>
    <row r="2" spans="1:63" ht="14.25" hidden="1"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6" customFormat="1" ht="19.5" thickBot="1" x14ac:dyDescent="0.3">
      <c r="A3" s="77"/>
      <c r="B3" s="77"/>
      <c r="C3" s="77"/>
      <c r="D3" s="77" t="s">
        <v>10758</v>
      </c>
      <c r="E3" s="77" t="s">
        <v>10856</v>
      </c>
      <c r="F3" s="77" t="s">
        <v>10132</v>
      </c>
      <c r="G3" s="77" t="s">
        <v>10132</v>
      </c>
      <c r="H3" s="77" t="s">
        <v>9634</v>
      </c>
      <c r="I3" s="77" t="s">
        <v>10759</v>
      </c>
      <c r="J3" s="77" t="s">
        <v>9980</v>
      </c>
      <c r="K3" s="77" t="s">
        <v>9980</v>
      </c>
      <c r="L3" s="77" t="s">
        <v>10760</v>
      </c>
      <c r="M3" s="77" t="s">
        <v>10760</v>
      </c>
      <c r="N3" s="77" t="s">
        <v>10760</v>
      </c>
      <c r="O3" s="77" t="s">
        <v>10760</v>
      </c>
      <c r="P3" s="77" t="s">
        <v>10760</v>
      </c>
      <c r="Q3" s="77" t="s">
        <v>10760</v>
      </c>
      <c r="R3" s="77" t="s">
        <v>10760</v>
      </c>
      <c r="S3" s="77" t="s">
        <v>10761</v>
      </c>
      <c r="T3" s="77" t="s">
        <v>10761</v>
      </c>
      <c r="U3" s="77" t="s">
        <v>10762</v>
      </c>
      <c r="V3" s="77" t="s">
        <v>10857</v>
      </c>
      <c r="W3" s="77" t="s">
        <v>9700</v>
      </c>
      <c r="X3" s="77" t="s">
        <v>9700</v>
      </c>
      <c r="Y3" s="77" t="s">
        <v>9700</v>
      </c>
      <c r="Z3" s="77" t="s">
        <v>9700</v>
      </c>
      <c r="AA3" s="77" t="s">
        <v>9700</v>
      </c>
      <c r="AB3" s="77" t="s">
        <v>9700</v>
      </c>
      <c r="AC3" s="77" t="s">
        <v>9700</v>
      </c>
      <c r="AD3" s="77" t="s">
        <v>9700</v>
      </c>
      <c r="AE3" s="77" t="s">
        <v>9700</v>
      </c>
      <c r="AF3" s="77" t="s">
        <v>9700</v>
      </c>
      <c r="AG3" s="77" t="s">
        <v>9700</v>
      </c>
      <c r="AH3" s="77" t="s">
        <v>9700</v>
      </c>
      <c r="AI3" s="77" t="s">
        <v>9700</v>
      </c>
      <c r="AJ3" s="77" t="s">
        <v>9700</v>
      </c>
      <c r="AK3" s="77" t="s">
        <v>9700</v>
      </c>
      <c r="AL3" s="77" t="s">
        <v>9700</v>
      </c>
      <c r="AM3" s="77" t="s">
        <v>9700</v>
      </c>
      <c r="AN3" s="77" t="s">
        <v>9700</v>
      </c>
      <c r="AO3" s="77" t="s">
        <v>9700</v>
      </c>
      <c r="AP3" s="77" t="s">
        <v>9700</v>
      </c>
      <c r="AQ3" s="77" t="s">
        <v>9700</v>
      </c>
      <c r="AR3" s="77" t="s">
        <v>9700</v>
      </c>
      <c r="AS3" s="77" t="s">
        <v>9700</v>
      </c>
      <c r="AT3" s="77" t="s">
        <v>9700</v>
      </c>
      <c r="AU3" s="77" t="s">
        <v>9700</v>
      </c>
      <c r="AV3" s="77" t="s">
        <v>9700</v>
      </c>
      <c r="AW3" s="77" t="s">
        <v>9700</v>
      </c>
      <c r="AX3" s="77" t="s">
        <v>9700</v>
      </c>
      <c r="AY3" s="77" t="s">
        <v>9700</v>
      </c>
      <c r="AZ3" s="77" t="s">
        <v>9700</v>
      </c>
      <c r="BA3" s="77" t="s">
        <v>9700</v>
      </c>
      <c r="BB3" s="77" t="s">
        <v>9700</v>
      </c>
      <c r="BC3" s="77" t="s">
        <v>9700</v>
      </c>
      <c r="BD3" s="77" t="s">
        <v>9700</v>
      </c>
      <c r="BE3" s="77" t="s">
        <v>9700</v>
      </c>
      <c r="BF3" s="77" t="s">
        <v>9700</v>
      </c>
      <c r="BG3" s="77" t="s">
        <v>9700</v>
      </c>
      <c r="BH3" s="77" t="s">
        <v>9700</v>
      </c>
      <c r="BI3" s="77" t="s">
        <v>9700</v>
      </c>
      <c r="BJ3" s="77" t="s">
        <v>9634</v>
      </c>
      <c r="BK3" s="77"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0.63490995990351817</v>
      </c>
      <c r="I4" s="68">
        <f>IFERROR(VLOOKUP($A4,'Arranjos Consolidados'!$E$2:$BM$302,I$2,FALSE),"")</f>
        <v>35</v>
      </c>
      <c r="J4" s="70">
        <f>IFERROR(VLOOKUP($A4,'Arranjos Consolidados'!$E$2:$BM$302,J$2,FALSE),"")</f>
        <v>390.50456992442491</v>
      </c>
      <c r="K4" s="70">
        <f>IFERROR(VLOOKUP($A4,'Arranjos Consolidados'!$E$2:$BM$302,K$2,FALSE),"")</f>
        <v>45.367348140794775</v>
      </c>
      <c r="L4" s="78">
        <f>IFERROR(VLOOKUP($A4,'Arranjos Consolidados'!$E$2:$BM$302,L$2,FALSE),"")</f>
        <v>234.07097893311607</v>
      </c>
      <c r="M4" s="78">
        <f>IFERROR(VLOOKUP($A4,'Arranjos Consolidados'!$E$2:$BM$302,M$2,FALSE),"")</f>
        <v>39.047603670132972</v>
      </c>
      <c r="N4" s="78">
        <f>IFERROR(VLOOKUP($A4,'Arranjos Consolidados'!$E$2:$BM$302,N$2,FALSE),"")</f>
        <v>90.630234921836859</v>
      </c>
      <c r="O4" s="78">
        <f>IFERROR(VLOOKUP($A4,'Arranjos Consolidados'!$E$2:$BM$302,O$2,FALSE),"")</f>
        <v>104.39314034114622</v>
      </c>
      <c r="P4" s="78">
        <f>IFERROR(VLOOKUP($A4,'Arranjos Consolidados'!$E$2:$BM$302,P$2,FALSE),"")</f>
        <v>23.249099982531749</v>
      </c>
      <c r="Q4" s="78">
        <f>IFERROR(VLOOKUP($A4,'Arranjos Consolidados'!$E$2:$BM$302,Q$2,FALSE),"")</f>
        <v>39.116596091173477</v>
      </c>
      <c r="R4" s="78">
        <f>IFERROR(VLOOKUP($A4,'Arranjos Consolidados'!$E$2:$BM$302,R$2,FALSE),"")</f>
        <v>42.02744426744097</v>
      </c>
      <c r="S4" s="78">
        <f>IFERROR(VLOOKUP($A4,'Arranjos Consolidados'!$E$2:$BM$302,S$2,FALSE),"")</f>
        <v>0</v>
      </c>
      <c r="T4" s="78">
        <f>IFERROR(VLOOKUP($A4,'Arranjos Consolidados'!$E$2:$BM$302,T$2,FALSE),"")</f>
        <v>28424.549769330308</v>
      </c>
      <c r="U4" s="78">
        <f>IFERROR(VLOOKUP($A4,'Arranjos Consolidados'!$E$2:$BM$302,U$2,FALSE),"")</f>
        <v>0</v>
      </c>
      <c r="V4" s="78">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4">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281.72035985276671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88.992034921299791</v>
      </c>
      <c r="BD4" s="70">
        <f>IFERROR(VLOOKUP($A4,'Arranjos Consolidados'!$E$2:$BM$302,BD$2,FALSE),"")</f>
        <v>30.702410139886275</v>
      </c>
      <c r="BE4" s="70">
        <f>IFERROR(VLOOKUP($A4,'Arranjos Consolidados'!$E$2:$BM$302,BE$2,FALSE),"")</f>
        <v>1.4901660226239113</v>
      </c>
      <c r="BF4" s="70">
        <f>IFERROR(VLOOKUP($A4,'Arranjos Consolidados'!$E$2:$BM$302,BF$2,FALSE),"")</f>
        <v>56.799458758789605</v>
      </c>
      <c r="BG4" s="70">
        <f>IFERROR(VLOOKUP($A4,'Arranjos Consolidados'!$E$2:$BM$302,BG$2,FALSE),"")</f>
        <v>0</v>
      </c>
      <c r="BH4" s="70">
        <f>IFERROR(VLOOKUP($A4,'Arranjos Consolidados'!$E$2:$BM$302,BH$2,FALSE),"")</f>
        <v>321.92141945507808</v>
      </c>
      <c r="BI4" s="70">
        <f>IFERROR(VLOOKUP($A4,'Arranjos Consolidados'!$E$2:$BM$302,BI$2,FALSE),"")</f>
        <v>463.5832478073894</v>
      </c>
      <c r="BJ4" s="74">
        <f>IFERROR(VLOOKUP($A4,'Arranjos Consolidados'!$E$2:$BM$302,BJ$2,FALSE),"")</f>
        <v>1.0459910810759665</v>
      </c>
      <c r="BK4" s="74">
        <f>IFERROR(VLOOKUP($A4,'Arranjos Consolidados'!$E$2:$BM$302,BK$2,FALSE),"")</f>
        <v>0.63490995990351817</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0.63490995990351817</v>
      </c>
      <c r="I5" s="68">
        <f>IFERROR(VLOOKUP($A5,'Arranjos Consolidados'!$E$2:$BM$302,I$2,FALSE),"")</f>
        <v>35</v>
      </c>
      <c r="J5" s="70">
        <f>IFERROR(VLOOKUP($A5,'Arranjos Consolidados'!$E$2:$BM$302,J$2,FALSE),"")</f>
        <v>390.50456992442491</v>
      </c>
      <c r="K5" s="70">
        <f>IFERROR(VLOOKUP($A5,'Arranjos Consolidados'!$E$2:$BM$302,K$2,FALSE),"")</f>
        <v>45.367348140794775</v>
      </c>
      <c r="L5" s="78">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4">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281.72035985276671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88.992034921299791</v>
      </c>
      <c r="BD5" s="70">
        <f>IFERROR(VLOOKUP($A5,'Arranjos Consolidados'!$E$2:$BM$302,BD$2,FALSE),"")</f>
        <v>30.702410139886275</v>
      </c>
      <c r="BE5" s="70">
        <f>IFERROR(VLOOKUP($A5,'Arranjos Consolidados'!$E$2:$BM$302,BE$2,FALSE),"")</f>
        <v>1.4901660226239113</v>
      </c>
      <c r="BF5" s="70">
        <f>IFERROR(VLOOKUP($A5,'Arranjos Consolidados'!$E$2:$BM$302,BF$2,FALSE),"")</f>
        <v>56.799458758789605</v>
      </c>
      <c r="BG5" s="70">
        <f>IFERROR(VLOOKUP($A5,'Arranjos Consolidados'!$E$2:$BM$302,BG$2,FALSE),"")</f>
        <v>0</v>
      </c>
      <c r="BH5" s="70">
        <f>IFERROR(VLOOKUP($A5,'Arranjos Consolidados'!$E$2:$BM$302,BH$2,FALSE),"")</f>
        <v>321.92141945507808</v>
      </c>
      <c r="BI5" s="70">
        <f>IFERROR(VLOOKUP($A5,'Arranjos Consolidados'!$E$2:$BM$302,BI$2,FALSE),"")</f>
        <v>463.5832478073894</v>
      </c>
      <c r="BJ5" s="74">
        <f>IFERROR(VLOOKUP($A5,'Arranjos Consolidados'!$E$2:$BM$302,BJ$2,FALSE),"")</f>
        <v>1.0459910810759665</v>
      </c>
      <c r="BK5" s="74">
        <f>IFERROR(VLOOKUP($A5,'Arranjos Consolidados'!$E$2:$BM$302,BK$2,FALSE),"")</f>
        <v>0.63490995990351817</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0.77863205176244443</v>
      </c>
      <c r="I6" s="68">
        <f>IFERROR(VLOOKUP($A6,'Arranjos Consolidados'!$E$2:$BM$302,I$2,FALSE),"")</f>
        <v>35</v>
      </c>
      <c r="J6" s="70">
        <f>IFERROR(VLOOKUP($A6,'Arranjos Consolidados'!$E$2:$BM$302,J$2,FALSE),"")</f>
        <v>551.87730734566071</v>
      </c>
      <c r="K6" s="70">
        <f>IFERROR(VLOOKUP($A6,'Arranjos Consolidados'!$E$2:$BM$302,K$2,FALSE),"")</f>
        <v>76.25962457754045</v>
      </c>
      <c r="L6" s="78">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4">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354.20332497964841</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92.043597068032838</v>
      </c>
      <c r="BD6" s="70">
        <f>IFERROR(VLOOKUP($A6,'Arranjos Consolidados'!$E$2:$BM$302,BD$2,FALSE),"")</f>
        <v>31.773133700143486</v>
      </c>
      <c r="BE6" s="70">
        <f>IFERROR(VLOOKUP($A6,'Arranjos Consolidados'!$E$2:$BM$302,BE$2,FALSE),"")</f>
        <v>1.4901660226239124</v>
      </c>
      <c r="BF6" s="70">
        <f>IFERROR(VLOOKUP($A6,'Arranjos Consolidados'!$E$2:$BM$302,BF$2,FALSE),"")</f>
        <v>58.780297345265438</v>
      </c>
      <c r="BG6" s="70">
        <f>IFERROR(VLOOKUP($A6,'Arranjos Consolidados'!$E$2:$BM$302,BG$2,FALSE),"")</f>
        <v>0</v>
      </c>
      <c r="BH6" s="70">
        <f>IFERROR(VLOOKUP($A6,'Arranjos Consolidados'!$E$2:$BM$302,BH$2,FALSE),"")</f>
        <v>394.42453586954196</v>
      </c>
      <c r="BI6" s="70">
        <f>IFERROR(VLOOKUP($A6,'Arranjos Consolidados'!$E$2:$BM$302,BI$2,FALSE),"")</f>
        <v>536.10651550943533</v>
      </c>
      <c r="BJ6" s="74">
        <f>IFERROR(VLOOKUP($A6,'Arranjos Consolidados'!$E$2:$BM$302,BJ$2,FALSE),"")</f>
        <v>1.2859767557542368</v>
      </c>
      <c r="BK6" s="74">
        <f>IFERROR(VLOOKUP($A6,'Arranjos Consolidados'!$E$2:$BM$302,BK$2,FALSE),"")</f>
        <v>0.77863205176244443</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0.79997811693197274</v>
      </c>
      <c r="I7" s="68">
        <f>IFERROR(VLOOKUP($A7,'Arranjos Consolidados'!$E$2:$BM$302,I$2,FALSE),"")</f>
        <v>35</v>
      </c>
      <c r="J7" s="70">
        <f>IFERROR(VLOOKUP($A7,'Arranjos Consolidados'!$E$2:$BM$302,J$2,FALSE),"")</f>
        <v>587.16925648034157</v>
      </c>
      <c r="K7" s="70">
        <f>IFERROR(VLOOKUP($A7,'Arranjos Consolidados'!$E$2:$BM$302,K$2,FALSE),"")</f>
        <v>79.824632423838082</v>
      </c>
      <c r="L7" s="78">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4">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367.7649407693126</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92.088297107621045</v>
      </c>
      <c r="BD7" s="70">
        <f>IFERROR(VLOOKUP($A7,'Arranjos Consolidados'!$E$2:$BM$302,BD$2,FALSE),"")</f>
        <v>31.788817924560401</v>
      </c>
      <c r="BE7" s="70">
        <f>IFERROR(VLOOKUP($A7,'Arranjos Consolidados'!$E$2:$BM$302,BE$2,FALSE),"")</f>
        <v>1.4901660226239122</v>
      </c>
      <c r="BF7" s="70">
        <f>IFERROR(VLOOKUP($A7,'Arranjos Consolidados'!$E$2:$BM$302,BF$2,FALSE),"")</f>
        <v>58.809313160436737</v>
      </c>
      <c r="BG7" s="70">
        <f>IFERROR(VLOOKUP($A7,'Arranjos Consolidados'!$E$2:$BM$302,BG$2,FALSE),"")</f>
        <v>0</v>
      </c>
      <c r="BH7" s="70">
        <f>IFERROR(VLOOKUP($A7,'Arranjos Consolidados'!$E$2:$BM$302,BH$2,FALSE),"")</f>
        <v>407.9553755512261</v>
      </c>
      <c r="BI7" s="70">
        <f>IFERROR(VLOOKUP($A7,'Arranjos Consolidados'!$E$2:$BM$302,BI$2,FALSE),"")</f>
        <v>549.60657908313942</v>
      </c>
      <c r="BJ7" s="74">
        <f>IFERROR(VLOOKUP($A7,'Arranjos Consolidados'!$E$2:$BM$302,BJ$2,FALSE),"")</f>
        <v>1.3252488005489937</v>
      </c>
      <c r="BK7" s="74">
        <f>IFERROR(VLOOKUP($A7,'Arranjos Consolidados'!$E$2:$BM$302,BK$2,FALSE),"")</f>
        <v>0.79997811693197274</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0.64819326171071745</v>
      </c>
      <c r="I8" s="68">
        <f>IFERROR(VLOOKUP($A8,'Arranjos Consolidados'!$E$2:$BM$302,I$2,FALSE),"")</f>
        <v>35</v>
      </c>
      <c r="J8" s="70">
        <f>IFERROR(VLOOKUP($A8,'Arranjos Consolidados'!$E$2:$BM$302,J$2,FALSE),"")</f>
        <v>390.50456992442491</v>
      </c>
      <c r="K8" s="70">
        <f>IFERROR(VLOOKUP($A8,'Arranjos Consolidados'!$E$2:$BM$302,K$2,FALSE),"")</f>
        <v>45.367348140794775</v>
      </c>
      <c r="L8" s="78">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4">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288.90887497057145</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96.18055003910456</v>
      </c>
      <c r="BD8" s="70">
        <f>IFERROR(VLOOKUP($A8,'Arranjos Consolidados'!$E$2:$BM$302,BD$2,FALSE),"")</f>
        <v>33.22469614613356</v>
      </c>
      <c r="BE8" s="70">
        <f>IFERROR(VLOOKUP($A8,'Arranjos Consolidados'!$E$2:$BM$302,BE$2,FALSE),"")</f>
        <v>1.4901660226239113</v>
      </c>
      <c r="BF8" s="70">
        <f>IFERROR(VLOOKUP($A8,'Arranjos Consolidados'!$E$2:$BM$302,BF$2,FALSE),"")</f>
        <v>61.465687870347089</v>
      </c>
      <c r="BG8" s="70">
        <f>IFERROR(VLOOKUP($A8,'Arranjos Consolidados'!$E$2:$BM$302,BG$2,FALSE),"")</f>
        <v>0</v>
      </c>
      <c r="BH8" s="70">
        <f>IFERROR(VLOOKUP($A8,'Arranjos Consolidados'!$E$2:$BM$302,BH$2,FALSE),"")</f>
        <v>288.90887497057145</v>
      </c>
      <c r="BI8" s="70">
        <f>IFERROR(VLOOKUP($A8,'Arranjos Consolidados'!$E$2:$BM$302,BI$2,FALSE),"")</f>
        <v>454.67941771515507</v>
      </c>
      <c r="BJ8" s="74">
        <f>IFERROR(VLOOKUP($A8,'Arranjos Consolidados'!$E$2:$BM$302,BJ$2,FALSE),"")</f>
        <v>1.0170097854088103</v>
      </c>
      <c r="BK8" s="74">
        <f>IFERROR(VLOOKUP($A8,'Arranjos Consolidados'!$E$2:$BM$302,BK$2,FALSE),"")</f>
        <v>0.64819326171071745</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0.64819326171071745</v>
      </c>
      <c r="I9" s="68">
        <f>IFERROR(VLOOKUP($A9,'Arranjos Consolidados'!$E$2:$BM$302,I$2,FALSE),"")</f>
        <v>35</v>
      </c>
      <c r="J9" s="70">
        <f>IFERROR(VLOOKUP($A9,'Arranjos Consolidados'!$E$2:$BM$302,J$2,FALSE),"")</f>
        <v>390.50456992442491</v>
      </c>
      <c r="K9" s="70">
        <f>IFERROR(VLOOKUP($A9,'Arranjos Consolidados'!$E$2:$BM$302,K$2,FALSE),"")</f>
        <v>45.367348140794775</v>
      </c>
      <c r="L9" s="78">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4">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288.90887497057145</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96.18055003910456</v>
      </c>
      <c r="BD9" s="70">
        <f>IFERROR(VLOOKUP($A9,'Arranjos Consolidados'!$E$2:$BM$302,BD$2,FALSE),"")</f>
        <v>33.22469614613356</v>
      </c>
      <c r="BE9" s="70">
        <f>IFERROR(VLOOKUP($A9,'Arranjos Consolidados'!$E$2:$BM$302,BE$2,FALSE),"")</f>
        <v>1.4901660226239113</v>
      </c>
      <c r="BF9" s="70">
        <f>IFERROR(VLOOKUP($A9,'Arranjos Consolidados'!$E$2:$BM$302,BF$2,FALSE),"")</f>
        <v>61.465687870347089</v>
      </c>
      <c r="BG9" s="70">
        <f>IFERROR(VLOOKUP($A9,'Arranjos Consolidados'!$E$2:$BM$302,BG$2,FALSE),"")</f>
        <v>0</v>
      </c>
      <c r="BH9" s="70">
        <f>IFERROR(VLOOKUP($A9,'Arranjos Consolidados'!$E$2:$BM$302,BH$2,FALSE),"")</f>
        <v>288.90887497057145</v>
      </c>
      <c r="BI9" s="70">
        <f>IFERROR(VLOOKUP($A9,'Arranjos Consolidados'!$E$2:$BM$302,BI$2,FALSE),"")</f>
        <v>454.67941771515507</v>
      </c>
      <c r="BJ9" s="74">
        <f>IFERROR(VLOOKUP($A9,'Arranjos Consolidados'!$E$2:$BM$302,BJ$2,FALSE),"")</f>
        <v>1.0170097854088103</v>
      </c>
      <c r="BK9" s="74">
        <f>IFERROR(VLOOKUP($A9,'Arranjos Consolidados'!$E$2:$BM$302,BK$2,FALSE),"")</f>
        <v>0.64819326171071745</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0.91224065552339884</v>
      </c>
      <c r="I10" s="68">
        <f>IFERROR(VLOOKUP($A10,'Arranjos Consolidados'!$E$2:$BM$302,I$2,FALSE),"")</f>
        <v>35</v>
      </c>
      <c r="J10" s="70">
        <f>IFERROR(VLOOKUP($A10,'Arranjos Consolidados'!$E$2:$BM$302,J$2,FALSE),"")</f>
        <v>551.87730734566071</v>
      </c>
      <c r="K10" s="70">
        <f>IFERROR(VLOOKUP($A10,'Arranjos Consolidados'!$E$2:$BM$302,K$2,FALSE),"")</f>
        <v>76.25962457754045</v>
      </c>
      <c r="L10" s="78">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4">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358.86106575851477</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96.701337846899079</v>
      </c>
      <c r="BD10" s="70">
        <f>IFERROR(VLOOKUP($A10,'Arranjos Consolidados'!$E$2:$BM$302,BD$2,FALSE),"")</f>
        <v>33.407428710271986</v>
      </c>
      <c r="BE10" s="70">
        <f>IFERROR(VLOOKUP($A10,'Arranjos Consolidados'!$E$2:$BM$302,BE$2,FALSE),"")</f>
        <v>1.4901660226239124</v>
      </c>
      <c r="BF10" s="70">
        <f>IFERROR(VLOOKUP($A10,'Arranjos Consolidados'!$E$2:$BM$302,BF$2,FALSE),"")</f>
        <v>61.803743114003176</v>
      </c>
      <c r="BG10" s="70">
        <f>IFERROR(VLOOKUP($A10,'Arranjos Consolidados'!$E$2:$BM$302,BG$2,FALSE),"")</f>
        <v>0</v>
      </c>
      <c r="BH10" s="70">
        <f>IFERROR(VLOOKUP($A10,'Arranjos Consolidados'!$E$2:$BM$302,BH$2,FALSE),"")</f>
        <v>358.86106575851477</v>
      </c>
      <c r="BI10" s="70">
        <f>IFERROR(VLOOKUP($A10,'Arranjos Consolidados'!$E$2:$BM$302,BI$2,FALSE),"")</f>
        <v>553.77561786613899</v>
      </c>
      <c r="BJ10" s="74">
        <f>IFERROR(VLOOKUP($A10,'Arranjos Consolidados'!$E$2:$BM$302,BJ$2,FALSE),"")</f>
        <v>1.3436177132799083</v>
      </c>
      <c r="BK10" s="74">
        <f>IFERROR(VLOOKUP($A10,'Arranjos Consolidados'!$E$2:$BM$302,BK$2,FALSE),"")</f>
        <v>0.91224065552339884</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0.93273172317399555</v>
      </c>
      <c r="I11" s="68">
        <f>IFERROR(VLOOKUP($A11,'Arranjos Consolidados'!$E$2:$BM$302,I$2,FALSE),"")</f>
        <v>35</v>
      </c>
      <c r="J11" s="70">
        <f>IFERROR(VLOOKUP($A11,'Arranjos Consolidados'!$E$2:$BM$302,J$2,FALSE),"")</f>
        <v>587.16925648034157</v>
      </c>
      <c r="K11" s="70">
        <f>IFERROR(VLOOKUP($A11,'Arranjos Consolidados'!$E$2:$BM$302,K$2,FALSE),"")</f>
        <v>79.824632423838082</v>
      </c>
      <c r="L11" s="78">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4">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372.49709852350588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96.820454861814312</v>
      </c>
      <c r="BD11" s="70">
        <f>IFERROR(VLOOKUP($A11,'Arranjos Consolidados'!$E$2:$BM$302,BD$2,FALSE),"")</f>
        <v>33.449224154101898</v>
      </c>
      <c r="BE11" s="70">
        <f>IFERROR(VLOOKUP($A11,'Arranjos Consolidados'!$E$2:$BM$302,BE$2,FALSE),"")</f>
        <v>1.4901660226239122</v>
      </c>
      <c r="BF11" s="70">
        <f>IFERROR(VLOOKUP($A11,'Arranjos Consolidados'!$E$2:$BM$302,BF$2,FALSE),"")</f>
        <v>61.881064685088504</v>
      </c>
      <c r="BG11" s="70">
        <f>IFERROR(VLOOKUP($A11,'Arranjos Consolidados'!$E$2:$BM$302,BG$2,FALSE),"")</f>
        <v>0</v>
      </c>
      <c r="BH11" s="70">
        <f>IFERROR(VLOOKUP($A11,'Arranjos Consolidados'!$E$2:$BM$302,BH$2,FALSE),"")</f>
        <v>372.49709852350588</v>
      </c>
      <c r="BI11" s="70">
        <f>IFERROR(VLOOKUP($A11,'Arranjos Consolidados'!$E$2:$BM$302,BI$2,FALSE),"")</f>
        <v>566.85865013489035</v>
      </c>
      <c r="BJ11" s="74">
        <f>IFERROR(VLOOKUP($A11,'Arranjos Consolidados'!$E$2:$BM$302,BJ$2,FALSE),"")</f>
        <v>1.3813817754102113</v>
      </c>
      <c r="BK11" s="74">
        <f>IFERROR(VLOOKUP($A11,'Arranjos Consolidados'!$E$2:$BM$302,BK$2,FALSE),"")</f>
        <v>0.93273172317399555</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0.73991483266725</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4">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334.8680458983124</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88.073980904859042</v>
      </c>
      <c r="BD12" s="70">
        <f>IFERROR(VLOOKUP($A12,'Arranjos Consolidados'!$E$2:$BM$302,BD$2,FALSE),"")</f>
        <v>30.380285923591277</v>
      </c>
      <c r="BE12" s="70">
        <f>IFERROR(VLOOKUP($A12,'Arranjos Consolidados'!$E$2:$BM$302,BE$2,FALSE),"")</f>
        <v>1.4901660226239113</v>
      </c>
      <c r="BF12" s="70">
        <f>IFERROR(VLOOKUP($A12,'Arranjos Consolidados'!$E$2:$BM$302,BF$2,FALSE),"")</f>
        <v>56.203528958643858</v>
      </c>
      <c r="BG12" s="70">
        <f>IFERROR(VLOOKUP($A12,'Arranjos Consolidados'!$E$2:$BM$302,BG$2,FALSE),"")</f>
        <v>0</v>
      </c>
      <c r="BH12" s="70">
        <f>IFERROR(VLOOKUP($A12,'Arranjos Consolidados'!$E$2:$BM$302,BH$2,FALSE),"")</f>
        <v>375.06910550062372</v>
      </c>
      <c r="BI12" s="70">
        <f>IFERROR(VLOOKUP($A12,'Arranjos Consolidados'!$E$2:$BM$302,BI$2,FALSE),"")</f>
        <v>516.7309338529351</v>
      </c>
      <c r="BJ12" s="74">
        <f>IFERROR(VLOOKUP($A12,'Arranjos Consolidados'!$E$2:$BM$302,BJ$2,FALSE),"")</f>
        <v>1.2189827922109919</v>
      </c>
      <c r="BK12" s="74">
        <f>IFERROR(VLOOKUP($A12,'Arranjos Consolidados'!$E$2:$BM$302,BK$2,FALSE),"")</f>
        <v>0.73991483266725</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0.73991483266725</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4">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334.8680458983124</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88.073980904859042</v>
      </c>
      <c r="BD13" s="70">
        <f>IFERROR(VLOOKUP($A13,'Arranjos Consolidados'!$E$2:$BM$302,BD$2,FALSE),"")</f>
        <v>30.380285923591277</v>
      </c>
      <c r="BE13" s="70">
        <f>IFERROR(VLOOKUP($A13,'Arranjos Consolidados'!$E$2:$BM$302,BE$2,FALSE),"")</f>
        <v>1.4901660226239113</v>
      </c>
      <c r="BF13" s="70">
        <f>IFERROR(VLOOKUP($A13,'Arranjos Consolidados'!$E$2:$BM$302,BF$2,FALSE),"")</f>
        <v>56.203528958643858</v>
      </c>
      <c r="BG13" s="70">
        <f>IFERROR(VLOOKUP($A13,'Arranjos Consolidados'!$E$2:$BM$302,BG$2,FALSE),"")</f>
        <v>0</v>
      </c>
      <c r="BH13" s="70">
        <f>IFERROR(VLOOKUP($A13,'Arranjos Consolidados'!$E$2:$BM$302,BH$2,FALSE),"")</f>
        <v>375.06910550062372</v>
      </c>
      <c r="BI13" s="70">
        <f>IFERROR(VLOOKUP($A13,'Arranjos Consolidados'!$E$2:$BM$302,BI$2,FALSE),"")</f>
        <v>516.7309338529351</v>
      </c>
      <c r="BJ13" s="74">
        <f>IFERROR(VLOOKUP($A13,'Arranjos Consolidados'!$E$2:$BM$302,BJ$2,FALSE),"")</f>
        <v>1.2189827922109919</v>
      </c>
      <c r="BK13" s="74">
        <f>IFERROR(VLOOKUP($A13,'Arranjos Consolidados'!$E$2:$BM$302,BK$2,FALSE),"")</f>
        <v>0.73991483266725</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505.05741492490785</v>
      </c>
      <c r="H14" s="73">
        <f>IFERROR(VLOOKUP($A14,'Arranjos Consolidados'!$E$2:$BM$302,H$2,FALSE),"")</f>
        <v>0.9254787206275179</v>
      </c>
      <c r="I14" s="68">
        <f>IFERROR(VLOOKUP($A14,'Arranjos Consolidados'!$E$2:$BM$302,I$2,FALSE),"")</f>
        <v>35</v>
      </c>
      <c r="J14" s="70">
        <f>IFERROR(VLOOKUP($A14,'Arranjos Consolidados'!$E$2:$BM$302,J$2,FALSE),"")</f>
        <v>412.29162375586878</v>
      </c>
      <c r="K14" s="70">
        <f>IFERROR(VLOOKUP($A14,'Arranjos Consolidados'!$E$2:$BM$302,K$2,FALSE),"")</f>
        <v>76.431475843266782</v>
      </c>
      <c r="L14" s="70">
        <f>IFERROR(VLOOKUP($A14,'Arranjos Consolidados'!$E$2:$BM$302,L$2,FALSE),"")</f>
        <v>234.07097893311612</v>
      </c>
      <c r="M14" s="70">
        <f>IFERROR(VLOOKUP($A14,'Arranjos Consolidados'!$E$2:$BM$302,M$2,FALSE),"")</f>
        <v>62.35070149913723</v>
      </c>
      <c r="N14" s="70">
        <f>IFERROR(VLOOKUP($A14,'Arranjos Consolidados'!$E$2:$BM$302,N$2,FALSE),"")</f>
        <v>83.644557439874774</v>
      </c>
      <c r="O14" s="70">
        <f>IFERROR(VLOOKUP($A14,'Arranjos Consolidados'!$E$2:$BM$302,O$2,FALSE),"")</f>
        <v>88.075719994104162</v>
      </c>
      <c r="P14" s="70">
        <f>IFERROR(VLOOKUP($A14,'Arranjos Consolidados'!$E$2:$BM$302,P$2,FALSE),"")</f>
        <v>18.852865731500675</v>
      </c>
      <c r="Q14" s="70">
        <f>IFERROR(VLOOKUP($A14,'Arranjos Consolidados'!$E$2:$BM$302,Q$2,FALSE),"")</f>
        <v>33.369825048167741</v>
      </c>
      <c r="R14" s="70">
        <f>IFERROR(VLOOKUP($A14,'Arranjos Consolidados'!$E$2:$BM$302,R$2,FALSE),"")</f>
        <v>35.85302921443575</v>
      </c>
      <c r="S14" s="70">
        <f>IFERROR(VLOOKUP($A14,'Arranjos Consolidados'!$E$2:$BM$302,S$2,FALSE),"")</f>
        <v>21804.537156049621</v>
      </c>
      <c r="T14" s="70">
        <f>IFERROR(VLOOKUP($A14,'Arranjos Consolidados'!$E$2:$BM$302,T$2,FALSE),"")</f>
        <v>24248.588774561584</v>
      </c>
      <c r="U14" s="70">
        <f>IFERROR(VLOOKUP($A14,'Arranjos Consolidados'!$E$2:$BM$302,U$2,FALSE),"")</f>
        <v>0</v>
      </c>
      <c r="V14" s="70">
        <f>IFERROR(VLOOKUP($A14,'Arranjos Consolidados'!$E$2:$BM$302,V$2,FALSE),"")</f>
        <v>0</v>
      </c>
      <c r="W14" s="70">
        <f>IFERROR(VLOOKUP($A14,'Arranjos Consolidados'!$E$2:$BM$302,W$2,FALSE),"")</f>
        <v>694.19693348684712</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353.61615137201557</v>
      </c>
      <c r="AB14" s="70">
        <f>IFERROR(VLOOKUP($A14,'Arranjos Consolidados'!$E$2:$BM$302,AB$2,FALSE),"")</f>
        <v>189.1395185619393</v>
      </c>
      <c r="AC14" s="70">
        <f>IFERROR(VLOOKUP($A14,'Arranjos Consolidados'!$E$2:$BM$302,AC$2,FALSE),"")</f>
        <v>16.621480078443938</v>
      </c>
      <c r="AD14" s="70">
        <f>IFERROR(VLOOKUP($A14,'Arranjos Consolidados'!$E$2:$BM$302,AD$2,FALSE),"")</f>
        <v>0</v>
      </c>
      <c r="AE14" s="70">
        <f>IFERROR(VLOOKUP($A14,'Arranjos Consolidados'!$E$2:$BM$302,AE$2,FALSE),"")</f>
        <v>0</v>
      </c>
      <c r="AF14" s="70">
        <f>IFERROR(VLOOKUP($A14,'Arranjos Consolidados'!$E$2:$BM$302,AF$2,FALSE),"")</f>
        <v>67.892804993000709</v>
      </c>
      <c r="AG14" s="70">
        <f>IFERROR(VLOOKUP($A14,'Arranjos Consolidados'!$E$2:$BM$302,AG$2,FALSE),"")</f>
        <v>104.62523349049471</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4">
        <f>IFERROR(VLOOKUP($A14,'Arranjos Consolidados'!$E$2:$BM$302,AL$2,FALSE),"")</f>
        <v>0.50271100181283768</v>
      </c>
      <c r="AM14" s="70">
        <f>IFERROR(VLOOKUP($A14,'Arranjos Consolidados'!$E$2:$BM$302,AM$2,FALSE),"")</f>
        <v>505.05741492490785</v>
      </c>
      <c r="AN14" s="70">
        <f>IFERROR(VLOOKUP($A14,'Arranjos Consolidados'!$E$2:$BM$302,AN$2,FALSE),"")</f>
        <v>84.514285071444661</v>
      </c>
      <c r="AO14" s="70">
        <f>IFERROR(VLOOKUP($A14,'Arranjos Consolidados'!$E$2:$BM$302,AO$2,FALSE),"")</f>
        <v>16.621480078443938</v>
      </c>
      <c r="AP14" s="70">
        <f>IFERROR(VLOOKUP($A14,'Arranjos Consolidados'!$E$2:$BM$302,AP$2,FALSE),"")</f>
        <v>0</v>
      </c>
      <c r="AQ14" s="70">
        <f>IFERROR(VLOOKUP($A14,'Arranjos Consolidados'!$E$2:$BM$302,AQ$2,FALSE),"")</f>
        <v>0</v>
      </c>
      <c r="AR14" s="70">
        <f>IFERROR(VLOOKUP($A14,'Arranjos Consolidados'!$E$2:$BM$302,AR$2,FALSE),"")</f>
        <v>67.892804993000709</v>
      </c>
      <c r="AS14" s="70">
        <f>IFERROR(VLOOKUP($A14,'Arranjos Consolidados'!$E$2:$BM$302,AS$2,FALSE),"")</f>
        <v>386.52984440462171</v>
      </c>
      <c r="AT14" s="70">
        <f>IFERROR(VLOOKUP($A14,'Arranjos Consolidados'!$E$2:$BM$302,AT$2,FALSE),"")</f>
        <v>128.98688763349691</v>
      </c>
      <c r="AU14" s="70">
        <f>IFERROR(VLOOKUP($A14,'Arranjos Consolidados'!$E$2:$BM$302,AU$2,FALSE),"")</f>
        <v>128.98688763349691</v>
      </c>
      <c r="AV14" s="70">
        <f>IFERROR(VLOOKUP($A14,'Arranjos Consolidados'!$E$2:$BM$302,AV$2,FALSE),"")</f>
        <v>0</v>
      </c>
      <c r="AW14" s="70">
        <f>IFERROR(VLOOKUP($A14,'Arranjos Consolidados'!$E$2:$BM$302,AW$2,FALSE),"")</f>
        <v>0</v>
      </c>
      <c r="AX14" s="70">
        <f>IFERROR(VLOOKUP($A14,'Arranjos Consolidados'!$E$2:$BM$302,AX$2,FALSE),"")</f>
        <v>169.1565426594222</v>
      </c>
      <c r="AY14" s="70">
        <f>IFERROR(VLOOKUP($A14,'Arranjos Consolidados'!$E$2:$BM$302,AY$2,FALSE),"")</f>
        <v>78.721768228532454</v>
      </c>
      <c r="AZ14" s="70">
        <f>IFERROR(VLOOKUP($A14,'Arranjos Consolidados'!$E$2:$BM$302,AZ$2,FALSE),"")</f>
        <v>37.681156012870716</v>
      </c>
      <c r="BA14" s="70">
        <f>IFERROR(VLOOKUP($A14,'Arranjos Consolidados'!$E$2:$BM$302,BA$2,FALSE),"")</f>
        <v>52.753618418019009</v>
      </c>
      <c r="BB14" s="70">
        <f>IFERROR(VLOOKUP($A14,'Arranjos Consolidados'!$E$2:$BM$302,BB$2,FALSE),"")</f>
        <v>0</v>
      </c>
      <c r="BC14" s="70">
        <f>IFERROR(VLOOKUP($A14,'Arranjos Consolidados'!$E$2:$BM$302,BC$2,FALSE),"")</f>
        <v>88.386414111702649</v>
      </c>
      <c r="BD14" s="70">
        <f>IFERROR(VLOOKUP($A14,'Arranjos Consolidados'!$E$2:$BM$302,BD$2,FALSE),"")</f>
        <v>30.484132420770131</v>
      </c>
      <c r="BE14" s="70">
        <f>IFERROR(VLOOKUP($A14,'Arranjos Consolidados'!$E$2:$BM$302,BE$2,FALSE),"")</f>
        <v>1.5066367125077984</v>
      </c>
      <c r="BF14" s="70">
        <f>IFERROR(VLOOKUP($A14,'Arranjos Consolidados'!$E$2:$BM$302,BF$2,FALSE),"")</f>
        <v>56.395644978424734</v>
      </c>
      <c r="BG14" s="70">
        <f>IFERROR(VLOOKUP($A14,'Arranjos Consolidados'!$E$2:$BM$302,BG$2,FALSE),"")</f>
        <v>0</v>
      </c>
      <c r="BH14" s="70">
        <f>IFERROR(VLOOKUP($A14,'Arranjos Consolidados'!$E$2:$BM$302,BH$2,FALSE),"")</f>
        <v>471.04412947606647</v>
      </c>
      <c r="BI14" s="70">
        <f>IFERROR(VLOOKUP($A14,'Arranjos Consolidados'!$E$2:$BM$302,BI$2,FALSE),"")</f>
        <v>660.18364803800569</v>
      </c>
      <c r="BJ14" s="74">
        <f>IFERROR(VLOOKUP($A14,'Arranjos Consolidados'!$E$2:$BM$302,BJ$2,FALSE),"")</f>
        <v>1.3322733223606871</v>
      </c>
      <c r="BK14" s="74">
        <f>IFERROR(VLOOKUP($A14,'Arranjos Consolidados'!$E$2:$BM$302,BK$2,FALSE),"")</f>
        <v>0.9254787206275179</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0.85602160106038794</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4">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393.43966726456182</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88.103407172909186</v>
      </c>
      <c r="BD15" s="70">
        <f>IFERROR(VLOOKUP($A15,'Arranjos Consolidados'!$E$2:$BM$302,BD$2,FALSE),"")</f>
        <v>30.390610929924659</v>
      </c>
      <c r="BE15" s="70">
        <f>IFERROR(VLOOKUP($A15,'Arranjos Consolidados'!$E$2:$BM$302,BE$2,FALSE),"")</f>
        <v>1.4901660226239122</v>
      </c>
      <c r="BF15" s="70">
        <f>IFERROR(VLOOKUP($A15,'Arranjos Consolidados'!$E$2:$BM$302,BF$2,FALSE),"")</f>
        <v>56.222630220360607</v>
      </c>
      <c r="BG15" s="70">
        <f>IFERROR(VLOOKUP($A15,'Arranjos Consolidados'!$E$2:$BM$302,BG$2,FALSE),"")</f>
        <v>0</v>
      </c>
      <c r="BH15" s="70">
        <f>IFERROR(VLOOKUP($A15,'Arranjos Consolidados'!$E$2:$BM$302,BH$2,FALSE),"")</f>
        <v>433.63010204647526</v>
      </c>
      <c r="BI15" s="70">
        <f>IFERROR(VLOOKUP($A15,'Arranjos Consolidados'!$E$2:$BM$302,BI$2,FALSE),"")</f>
        <v>575.2813055783887</v>
      </c>
      <c r="BJ15" s="74">
        <f>IFERROR(VLOOKUP($A15,'Arranjos Consolidados'!$E$2:$BM$302,BJ$2,FALSE),"")</f>
        <v>1.4086002577737622</v>
      </c>
      <c r="BK15" s="74">
        <f>IFERROR(VLOOKUP($A15,'Arranjos Consolidados'!$E$2:$BM$302,BK$2,FALSE),"")</f>
        <v>0.85602160106038794</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FB18A1E5-75EA-4B9E-9165-FB2D8440366D}">
  <ds:schemaRefs>
    <ds:schemaRef ds:uri="http://schemas.microsoft.com/DataMashup"/>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6.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2022-08-18T02:36:33Z</dcterms:modified>
</cp:coreProperties>
</file>