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-8655" yWindow="2280" windowWidth="7485" windowHeight="3780" tabRatio="661"/>
  </bookViews>
  <sheets>
    <sheet name="Gaji Bulan Februari 2018" sheetId="19" r:id="rId1"/>
  </sheets>
  <definedNames>
    <definedName name="af">'Gaji Bulan Februari 2018'!$X$4</definedName>
    <definedName name="aw">'Gaji Bulan Februari 2018'!$BN$4</definedName>
    <definedName name="_xlnm.Print_Area" localSheetId="0">'Gaji Bulan Februari 2018'!$A$1:$AS$35</definedName>
    <definedName name="Query2">#REF!</definedName>
    <definedName name="Results" localSheetId="0">'Gaji Bulan Februari 2018'!#REF!</definedName>
    <definedName name="Results">#REF!</definedName>
  </definedNames>
  <calcPr calcId="125725" iterate="1"/>
  <fileRecoveryPr repairLoad="1"/>
</workbook>
</file>

<file path=xl/calcChain.xml><?xml version="1.0" encoding="utf-8"?>
<calcChain xmlns="http://schemas.openxmlformats.org/spreadsheetml/2006/main">
  <c r="AF9" i="19"/>
  <c r="Q4"/>
  <c r="P4"/>
  <c r="AA4"/>
  <c r="BB4"/>
  <c r="AI4" l="1"/>
  <c r="BA4" s="1"/>
  <c r="AD4"/>
  <c r="AE4"/>
  <c r="AF4"/>
  <c r="AG4"/>
  <c r="AR4"/>
  <c r="AS4"/>
  <c r="AY4"/>
  <c r="AZ4"/>
  <c r="BC4"/>
  <c r="BD4"/>
  <c r="BE4"/>
  <c r="BF4"/>
  <c r="BG4"/>
  <c r="BH4"/>
  <c r="BJ4"/>
  <c r="BK4"/>
  <c r="BL4"/>
  <c r="BN4"/>
  <c r="AD6"/>
  <c r="AE6"/>
  <c r="AF6"/>
  <c r="AG6"/>
  <c r="AE7"/>
  <c r="AF10"/>
</calcChain>
</file>

<file path=xl/sharedStrings.xml><?xml version="1.0" encoding="utf-8"?>
<sst xmlns="http://schemas.openxmlformats.org/spreadsheetml/2006/main" count="85" uniqueCount="75">
  <si>
    <t>ABSENSI</t>
  </si>
  <si>
    <t>NAMA</t>
  </si>
  <si>
    <t>S</t>
  </si>
  <si>
    <t>I</t>
  </si>
  <si>
    <t>A</t>
  </si>
  <si>
    <t>L</t>
  </si>
  <si>
    <t>C</t>
  </si>
  <si>
    <t>ISTRI</t>
  </si>
  <si>
    <t>JABATAN</t>
  </si>
  <si>
    <t>PERUMAHAN</t>
  </si>
  <si>
    <t>SHIFT</t>
  </si>
  <si>
    <t>REK-AIR</t>
  </si>
  <si>
    <t>ZAKAT</t>
  </si>
  <si>
    <t>EMPID</t>
  </si>
  <si>
    <t>ANAK</t>
  </si>
  <si>
    <t>PRESTASI</t>
  </si>
  <si>
    <t>TRANSPORT</t>
  </si>
  <si>
    <t>TPP</t>
  </si>
  <si>
    <t>ASTEK</t>
  </si>
  <si>
    <t>BERAS</t>
  </si>
  <si>
    <t>LEMBUR</t>
  </si>
  <si>
    <t>TTPP</t>
  </si>
  <si>
    <t>ASPEN</t>
  </si>
  <si>
    <t>AIR</t>
  </si>
  <si>
    <t>KHUSUS</t>
  </si>
  <si>
    <t>MAKAN</t>
  </si>
  <si>
    <t>FKP</t>
  </si>
  <si>
    <t>TPTGR</t>
  </si>
  <si>
    <t>GAJI KOTOR</t>
  </si>
  <si>
    <t>Staf Day Shift</t>
  </si>
  <si>
    <t>PENDAPATAN</t>
  </si>
  <si>
    <t>GAJI DITERIMA</t>
  </si>
  <si>
    <t>UNIT KERJA</t>
  </si>
  <si>
    <t>STATUS</t>
  </si>
  <si>
    <t>PERIODE</t>
  </si>
  <si>
    <t>GAJI</t>
  </si>
  <si>
    <t>TUNJANGAN</t>
  </si>
  <si>
    <t>POTONGAN</t>
  </si>
  <si>
    <t>JUMLAH</t>
  </si>
  <si>
    <t>BL</t>
  </si>
  <si>
    <t>TH</t>
  </si>
  <si>
    <t>POKOK</t>
  </si>
  <si>
    <t>PPh 21</t>
  </si>
  <si>
    <t>KOPERASI</t>
  </si>
  <si>
    <t>KOP-WAJIB</t>
  </si>
  <si>
    <t>SHODAQOH</t>
  </si>
  <si>
    <t>DW</t>
  </si>
  <si>
    <t>PENGURANGAN</t>
  </si>
  <si>
    <t>NO</t>
  </si>
  <si>
    <t>SIM</t>
  </si>
  <si>
    <t>Gaji</t>
  </si>
  <si>
    <t>Bruto</t>
  </si>
  <si>
    <t>Potongan</t>
  </si>
  <si>
    <t>Astek</t>
  </si>
  <si>
    <t xml:space="preserve">Potongan </t>
  </si>
  <si>
    <t>Aspen</t>
  </si>
  <si>
    <t>Biaya</t>
  </si>
  <si>
    <t>Jabatan</t>
  </si>
  <si>
    <t>Total</t>
  </si>
  <si>
    <t>Pajak</t>
  </si>
  <si>
    <t>Pengurang</t>
  </si>
  <si>
    <t>Netto</t>
  </si>
  <si>
    <t>Disetahunkan</t>
  </si>
  <si>
    <t>PTKP</t>
  </si>
  <si>
    <t>Nilai</t>
  </si>
  <si>
    <t>Kena Pajak</t>
  </si>
  <si>
    <t>Setahun</t>
  </si>
  <si>
    <t>Perbulan</t>
  </si>
  <si>
    <t>ASKES</t>
  </si>
  <si>
    <t xml:space="preserve">Askes </t>
  </si>
  <si>
    <t>Nur Ilham</t>
  </si>
  <si>
    <t>Menikah</t>
  </si>
  <si>
    <t>0519</t>
  </si>
  <si>
    <t>Astek + Aspe + Askes</t>
  </si>
  <si>
    <t>K3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</si>
</sst>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>
    <font>
      <sz val="10"/>
      <color indexed="8"/>
      <name val="MS Sans Serif"/>
    </font>
    <font>
      <b/>
      <sz val="9.9499999999999993"/>
      <color indexed="8"/>
      <name val="Arial"/>
    </font>
    <font>
      <sz val="10"/>
      <name val="MS Sans Serif"/>
      <family val="2"/>
    </font>
    <font>
      <sz val="1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color theme="1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2" fillId="0" borderId="0"/>
  </cellStyleXfs>
  <cellXfs count="64">
    <xf numFmtId="0" fontId="0" fillId="0" borderId="0" xfId="0" applyNumberFormat="1" applyFill="1" applyBorder="1" applyAlignment="1" applyProtection="1"/>
    <xf numFmtId="0" fontId="2" fillId="0" borderId="1" xfId="12" applyNumberFormat="1" applyFont="1" applyFill="1" applyBorder="1" applyAlignment="1">
      <alignment horizontal="center" vertical="center"/>
    </xf>
    <xf numFmtId="41" fontId="2" fillId="0" borderId="1" xfId="3" applyFont="1" applyFill="1" applyBorder="1" applyAlignment="1">
      <alignment horizontal="center" vertical="center"/>
    </xf>
    <xf numFmtId="41" fontId="2" fillId="0" borderId="1" xfId="3" applyNumberFormat="1" applyFont="1" applyFill="1" applyBorder="1" applyAlignment="1">
      <alignment horizontal="center" vertical="center"/>
    </xf>
    <xf numFmtId="0" fontId="2" fillId="0" borderId="0" xfId="12" applyFont="1" applyFill="1" applyAlignment="1">
      <alignment vertical="center"/>
    </xf>
    <xf numFmtId="41" fontId="2" fillId="0" borderId="0" xfId="3" applyFont="1" applyFill="1" applyAlignment="1">
      <alignment vertical="center"/>
    </xf>
    <xf numFmtId="41" fontId="2" fillId="0" borderId="0" xfId="3" applyNumberFormat="1" applyFont="1" applyFill="1" applyAlignment="1">
      <alignment vertical="center"/>
    </xf>
    <xf numFmtId="41" fontId="2" fillId="0" borderId="2" xfId="3" applyFont="1" applyFill="1" applyBorder="1" applyAlignment="1">
      <alignment horizontal="center" vertical="center"/>
    </xf>
    <xf numFmtId="41" fontId="2" fillId="0" borderId="3" xfId="3" applyFont="1" applyFill="1" applyBorder="1" applyAlignment="1">
      <alignment horizontal="center" vertical="center"/>
    </xf>
    <xf numFmtId="43" fontId="2" fillId="0" borderId="0" xfId="1" applyFont="1" applyFill="1" applyAlignment="1">
      <alignment vertical="center"/>
    </xf>
    <xf numFmtId="0" fontId="2" fillId="0" borderId="1" xfId="12" quotePrefix="1" applyNumberFormat="1" applyFont="1" applyFill="1" applyBorder="1" applyAlignment="1">
      <alignment horizontal="center" vertical="center"/>
    </xf>
    <xf numFmtId="164" fontId="2" fillId="0" borderId="0" xfId="6" applyNumberFormat="1" applyFont="1" applyFill="1" applyBorder="1" applyAlignment="1">
      <alignment vertical="center"/>
    </xf>
    <xf numFmtId="41" fontId="2" fillId="0" borderId="0" xfId="3" quotePrefix="1" applyFont="1" applyFill="1" applyBorder="1" applyAlignment="1">
      <alignment vertical="center"/>
    </xf>
    <xf numFmtId="0" fontId="2" fillId="0" borderId="0" xfId="12" applyFont="1" applyFill="1" applyBorder="1" applyAlignment="1">
      <alignment vertical="center"/>
    </xf>
    <xf numFmtId="0" fontId="3" fillId="0" borderId="1" xfId="11" quotePrefix="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vertical="center"/>
    </xf>
    <xf numFmtId="41" fontId="2" fillId="0" borderId="1" xfId="3" applyFont="1" applyFill="1" applyBorder="1" applyAlignment="1">
      <alignment vertical="center"/>
    </xf>
    <xf numFmtId="41" fontId="2" fillId="0" borderId="1" xfId="3" quotePrefix="1" applyFont="1" applyFill="1" applyBorder="1" applyAlignment="1">
      <alignment vertical="center"/>
    </xf>
    <xf numFmtId="0" fontId="2" fillId="0" borderId="1" xfId="12" applyFont="1" applyFill="1" applyBorder="1" applyAlignment="1">
      <alignment horizontal="center" vertical="center"/>
    </xf>
    <xf numFmtId="0" fontId="2" fillId="0" borderId="1" xfId="12" applyFont="1" applyFill="1" applyBorder="1" applyAlignment="1">
      <alignment vertical="center"/>
    </xf>
    <xf numFmtId="41" fontId="2" fillId="0" borderId="0" xfId="2" applyFont="1" applyFill="1" applyAlignment="1">
      <alignment vertical="center"/>
    </xf>
    <xf numFmtId="0" fontId="2" fillId="0" borderId="1" xfId="12" quotePrefix="1" applyFont="1" applyFill="1" applyBorder="1" applyAlignment="1">
      <alignment horizontal="center" vertical="center"/>
    </xf>
    <xf numFmtId="0" fontId="3" fillId="0" borderId="2" xfId="11" applyFont="1" applyFill="1" applyBorder="1" applyAlignment="1">
      <alignment vertical="center"/>
    </xf>
    <xf numFmtId="0" fontId="2" fillId="0" borderId="0" xfId="12" applyFont="1" applyFill="1" applyAlignment="1">
      <alignment horizontal="center" vertical="center"/>
    </xf>
    <xf numFmtId="0" fontId="6" fillId="0" borderId="1" xfId="12" quotePrefix="1" applyNumberFormat="1" applyFont="1" applyFill="1" applyBorder="1" applyAlignment="1">
      <alignment horizontal="center" vertical="center"/>
    </xf>
    <xf numFmtId="0" fontId="2" fillId="0" borderId="0" xfId="12" applyNumberFormat="1" applyFont="1" applyFill="1" applyAlignment="1">
      <alignment vertical="center"/>
    </xf>
    <xf numFmtId="3" fontId="2" fillId="0" borderId="0" xfId="12" applyNumberFormat="1" applyFont="1" applyFill="1" applyAlignment="1">
      <alignment vertical="center"/>
    </xf>
    <xf numFmtId="1" fontId="2" fillId="0" borderId="0" xfId="6" applyNumberFormat="1" applyFont="1" applyFill="1" applyBorder="1" applyAlignment="1">
      <alignment vertical="center"/>
    </xf>
    <xf numFmtId="1" fontId="2" fillId="0" borderId="0" xfId="12" applyNumberFormat="1" applyFont="1" applyFill="1" applyAlignment="1">
      <alignment vertical="center"/>
    </xf>
    <xf numFmtId="1" fontId="4" fillId="0" borderId="0" xfId="12" applyNumberFormat="1" applyFont="1" applyFill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2" fillId="2" borderId="0" xfId="6" applyNumberFormat="1" applyFont="1" applyFill="1" applyBorder="1" applyAlignment="1">
      <alignment vertical="center"/>
    </xf>
    <xf numFmtId="164" fontId="3" fillId="2" borderId="0" xfId="6" applyNumberFormat="1" applyFont="1" applyFill="1" applyBorder="1" applyAlignment="1" applyProtection="1">
      <alignment vertical="center"/>
    </xf>
    <xf numFmtId="0" fontId="2" fillId="2" borderId="0" xfId="12" applyFont="1" applyFill="1" applyAlignment="1">
      <alignment vertical="center"/>
    </xf>
    <xf numFmtId="41" fontId="2" fillId="2" borderId="0" xfId="3" applyFont="1" applyFill="1" applyAlignment="1">
      <alignment vertical="center"/>
    </xf>
    <xf numFmtId="164" fontId="4" fillId="2" borderId="0" xfId="6" applyNumberFormat="1" applyFont="1" applyFill="1" applyBorder="1" applyAlignment="1">
      <alignment horizontal="center" vertical="center"/>
    </xf>
    <xf numFmtId="164" fontId="5" fillId="2" borderId="0" xfId="6" applyNumberFormat="1" applyFont="1" applyFill="1" applyBorder="1" applyAlignment="1" applyProtection="1">
      <alignment horizontal="center" vertical="center"/>
    </xf>
    <xf numFmtId="0" fontId="3" fillId="2" borderId="1" xfId="11" quotePrefix="1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vertical="center"/>
    </xf>
    <xf numFmtId="0" fontId="2" fillId="2" borderId="1" xfId="12" quotePrefix="1" applyNumberFormat="1" applyFont="1" applyFill="1" applyBorder="1" applyAlignment="1">
      <alignment horizontal="center" vertical="center"/>
    </xf>
    <xf numFmtId="41" fontId="2" fillId="2" borderId="1" xfId="3" applyFont="1" applyFill="1" applyBorder="1" applyAlignment="1">
      <alignment vertical="center"/>
    </xf>
    <xf numFmtId="41" fontId="2" fillId="2" borderId="1" xfId="3" quotePrefix="1" applyFont="1" applyFill="1" applyBorder="1" applyAlignment="1">
      <alignment vertical="center"/>
    </xf>
    <xf numFmtId="0" fontId="2" fillId="0" borderId="1" xfId="12" applyNumberFormat="1" applyFont="1" applyFill="1" applyBorder="1" applyAlignment="1">
      <alignment horizontal="center" vertical="center"/>
    </xf>
    <xf numFmtId="0" fontId="2" fillId="0" borderId="1" xfId="12" quotePrefix="1" applyNumberFormat="1" applyFont="1" applyFill="1" applyBorder="1" applyAlignment="1">
      <alignment horizontal="center" vertical="center"/>
    </xf>
    <xf numFmtId="0" fontId="2" fillId="0" borderId="2" xfId="12" applyNumberFormat="1" applyFont="1" applyFill="1" applyBorder="1" applyAlignment="1">
      <alignment horizontal="center" vertical="center"/>
    </xf>
    <xf numFmtId="0" fontId="2" fillId="0" borderId="4" xfId="12" applyNumberFormat="1" applyFont="1" applyFill="1" applyBorder="1" applyAlignment="1">
      <alignment horizontal="center" vertical="center"/>
    </xf>
    <xf numFmtId="0" fontId="2" fillId="0" borderId="3" xfId="12" applyNumberFormat="1" applyFont="1" applyFill="1" applyBorder="1" applyAlignment="1">
      <alignment horizontal="center" vertical="center"/>
    </xf>
    <xf numFmtId="0" fontId="2" fillId="0" borderId="8" xfId="12" applyFont="1" applyFill="1" applyBorder="1" applyAlignment="1">
      <alignment horizontal="center" vertical="center"/>
    </xf>
    <xf numFmtId="0" fontId="2" fillId="0" borderId="9" xfId="12" applyFont="1" applyFill="1" applyBorder="1" applyAlignment="1">
      <alignment horizontal="center" vertical="center"/>
    </xf>
    <xf numFmtId="0" fontId="2" fillId="0" borderId="10" xfId="12" applyFont="1" applyFill="1" applyBorder="1" applyAlignment="1">
      <alignment horizontal="center" vertical="center"/>
    </xf>
    <xf numFmtId="0" fontId="2" fillId="0" borderId="11" xfId="12" applyFont="1" applyFill="1" applyBorder="1" applyAlignment="1">
      <alignment horizontal="center" vertical="center"/>
    </xf>
    <xf numFmtId="0" fontId="2" fillId="0" borderId="12" xfId="12" applyFont="1" applyFill="1" applyBorder="1" applyAlignment="1">
      <alignment horizontal="center" vertical="center"/>
    </xf>
    <xf numFmtId="0" fontId="2" fillId="0" borderId="13" xfId="12" applyFont="1" applyFill="1" applyBorder="1" applyAlignment="1">
      <alignment horizontal="center" vertical="center"/>
    </xf>
    <xf numFmtId="41" fontId="2" fillId="0" borderId="1" xfId="3" applyFont="1" applyFill="1" applyBorder="1" applyAlignment="1">
      <alignment horizontal="center" vertical="center"/>
    </xf>
    <xf numFmtId="41" fontId="2" fillId="0" borderId="1" xfId="3" applyFont="1" applyFill="1" applyBorder="1" applyAlignment="1">
      <alignment horizontal="center" vertical="center" wrapText="1"/>
    </xf>
    <xf numFmtId="41" fontId="2" fillId="0" borderId="2" xfId="3" applyFont="1" applyFill="1" applyBorder="1" applyAlignment="1">
      <alignment horizontal="center" vertical="center"/>
    </xf>
    <xf numFmtId="41" fontId="2" fillId="0" borderId="4" xfId="3" applyFont="1" applyFill="1" applyBorder="1" applyAlignment="1">
      <alignment horizontal="center" vertical="center"/>
    </xf>
    <xf numFmtId="41" fontId="2" fillId="0" borderId="3" xfId="3" applyFont="1" applyFill="1" applyBorder="1" applyAlignment="1">
      <alignment horizontal="center" vertical="center"/>
    </xf>
    <xf numFmtId="41" fontId="2" fillId="0" borderId="5" xfId="3" applyFont="1" applyFill="1" applyBorder="1" applyAlignment="1">
      <alignment horizontal="center" vertical="center"/>
    </xf>
    <xf numFmtId="41" fontId="2" fillId="0" borderId="6" xfId="3" applyFont="1" applyFill="1" applyBorder="1" applyAlignment="1">
      <alignment horizontal="center" vertical="center"/>
    </xf>
    <xf numFmtId="41" fontId="2" fillId="0" borderId="7" xfId="3" applyFont="1" applyFill="1" applyBorder="1" applyAlignment="1">
      <alignment horizontal="center" vertical="center"/>
    </xf>
  </cellXfs>
  <cellStyles count="13">
    <cellStyle name="Comma" xfId="1" builtinId="3"/>
    <cellStyle name="Comma [0]" xfId="2" builtinId="6"/>
    <cellStyle name="Comma [0] 2" xfId="3"/>
    <cellStyle name="Comma [0] 3" xfId="4"/>
    <cellStyle name="Comma [0] 4" xfId="5"/>
    <cellStyle name="Comma 2" xfId="6"/>
    <cellStyle name="Comma 3" xfId="7"/>
    <cellStyle name="Comma 4" xfId="8"/>
    <cellStyle name="Normal" xfId="0" builtinId="0"/>
    <cellStyle name="Normal 2" xfId="9"/>
    <cellStyle name="Normal 3" xfId="10"/>
    <cellStyle name="Normal_Gaji_Mar_2011 Utk Revisi RKAP_Labul-2012" xfId="11"/>
    <cellStyle name="Normal_Manual Gaji Direksi dan DP_Labul-2012" xfId="1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36"/>
  <sheetViews>
    <sheetView tabSelected="1" zoomScaleNormal="100" workbookViewId="0">
      <pane xSplit="4" ySplit="3" topLeftCell="AC4" activePane="bottomRight" state="frozen"/>
      <selection pane="topRight" activeCell="E1" sqref="E1"/>
      <selection pane="bottomLeft" activeCell="A4" sqref="A4"/>
      <selection pane="bottomRight" activeCell="AF6" sqref="AF6"/>
    </sheetView>
  </sheetViews>
  <sheetFormatPr defaultRowHeight="12.75"/>
  <cols>
    <col min="1" max="1" width="7.5703125" style="4" bestFit="1" customWidth="1"/>
    <col min="2" max="2" width="11.7109375" style="4" customWidth="1"/>
    <col min="3" max="3" width="27.85546875" style="4" bestFit="1" customWidth="1"/>
    <col min="4" max="4" width="17.85546875" style="4" customWidth="1"/>
    <col min="5" max="5" width="27.140625" style="4" customWidth="1"/>
    <col min="6" max="6" width="8.85546875" style="4" customWidth="1"/>
    <col min="7" max="7" width="8" style="4" bestFit="1" customWidth="1"/>
    <col min="8" max="8" width="4" style="4" customWidth="1"/>
    <col min="9" max="9" width="5.85546875" style="4" customWidth="1"/>
    <col min="10" max="14" width="3.7109375" style="4" customWidth="1"/>
    <col min="15" max="30" width="15.7109375" style="5" customWidth="1"/>
    <col min="31" max="31" width="14.28515625" style="5" customWidth="1"/>
    <col min="32" max="33" width="15.7109375" style="5" customWidth="1"/>
    <col min="34" max="35" width="15.7109375" style="6" customWidth="1"/>
    <col min="36" max="44" width="15.7109375" style="5" customWidth="1"/>
    <col min="45" max="45" width="15.28515625" style="5" bestFit="1" customWidth="1"/>
    <col min="46" max="46" width="14.5703125" style="29" bestFit="1" customWidth="1"/>
    <col min="47" max="47" width="13.7109375" style="4" bestFit="1" customWidth="1"/>
    <col min="48" max="48" width="13.28515625" style="4" bestFit="1" customWidth="1"/>
    <col min="49" max="49" width="12.5703125" style="5" bestFit="1" customWidth="1"/>
    <col min="50" max="50" width="15.28515625" style="4" bestFit="1" customWidth="1"/>
    <col min="51" max="51" width="18.42578125" style="36" bestFit="1" customWidth="1"/>
    <col min="52" max="52" width="14.5703125" style="36" bestFit="1" customWidth="1"/>
    <col min="53" max="54" width="14" style="36" customWidth="1"/>
    <col min="55" max="56" width="14.140625" style="36" bestFit="1" customWidth="1"/>
    <col min="57" max="57" width="24.5703125" style="36" bestFit="1" customWidth="1"/>
    <col min="58" max="58" width="15.5703125" style="36" customWidth="1"/>
    <col min="59" max="59" width="14.140625" style="36" bestFit="1" customWidth="1"/>
    <col min="60" max="60" width="17.42578125" style="36" customWidth="1"/>
    <col min="61" max="61" width="14.140625" style="36" bestFit="1" customWidth="1"/>
    <col min="62" max="62" width="14.7109375" style="35" bestFit="1" customWidth="1"/>
    <col min="63" max="63" width="15.140625" style="35" bestFit="1" customWidth="1"/>
    <col min="64" max="64" width="12.5703125" style="35" bestFit="1" customWidth="1"/>
    <col min="65" max="65" width="11" style="4" bestFit="1" customWidth="1"/>
    <col min="66" max="66" width="14.42578125" style="4" bestFit="1" customWidth="1"/>
    <col min="67" max="16384" width="9.140625" style="4"/>
  </cols>
  <sheetData>
    <row r="1" spans="1:67">
      <c r="A1" s="45" t="s">
        <v>48</v>
      </c>
      <c r="B1" s="45" t="s">
        <v>13</v>
      </c>
      <c r="C1" s="45" t="s">
        <v>1</v>
      </c>
      <c r="D1" s="47" t="s">
        <v>8</v>
      </c>
      <c r="E1" s="47" t="s">
        <v>32</v>
      </c>
      <c r="F1" s="47" t="s">
        <v>33</v>
      </c>
      <c r="G1" s="47"/>
      <c r="H1" s="50" t="s">
        <v>34</v>
      </c>
      <c r="I1" s="51"/>
      <c r="J1" s="50" t="s">
        <v>0</v>
      </c>
      <c r="K1" s="54"/>
      <c r="L1" s="54"/>
      <c r="M1" s="54"/>
      <c r="N1" s="51"/>
      <c r="O1" s="56" t="s">
        <v>30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8" t="s">
        <v>28</v>
      </c>
      <c r="AF1" s="61" t="s">
        <v>47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3"/>
      <c r="AS1" s="57" t="s">
        <v>31</v>
      </c>
      <c r="AT1" s="28"/>
      <c r="AU1" s="11"/>
      <c r="AV1" s="11"/>
      <c r="AW1" s="12"/>
      <c r="AX1" s="11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8"/>
      <c r="BL1" s="37"/>
      <c r="BM1" s="11"/>
      <c r="BN1" s="11"/>
      <c r="BO1" s="13"/>
    </row>
    <row r="2" spans="1:67">
      <c r="A2" s="46"/>
      <c r="B2" s="45"/>
      <c r="C2" s="45"/>
      <c r="D2" s="48"/>
      <c r="E2" s="48"/>
      <c r="F2" s="48"/>
      <c r="G2" s="48"/>
      <c r="H2" s="52"/>
      <c r="I2" s="53"/>
      <c r="J2" s="52"/>
      <c r="K2" s="55"/>
      <c r="L2" s="55"/>
      <c r="M2" s="55"/>
      <c r="N2" s="53"/>
      <c r="O2" s="7" t="s">
        <v>35</v>
      </c>
      <c r="P2" s="56" t="s">
        <v>36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9"/>
      <c r="AF2" s="61" t="s">
        <v>37</v>
      </c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2" t="s">
        <v>38</v>
      </c>
      <c r="AS2" s="57"/>
      <c r="AT2" s="28"/>
      <c r="AU2" s="11"/>
      <c r="AV2" s="11"/>
      <c r="AW2" s="12"/>
      <c r="AX2" s="11"/>
      <c r="AY2" s="37" t="s">
        <v>50</v>
      </c>
      <c r="AZ2" s="37" t="s">
        <v>52</v>
      </c>
      <c r="BA2" s="37" t="s">
        <v>54</v>
      </c>
      <c r="BB2" s="37" t="s">
        <v>54</v>
      </c>
      <c r="BC2" s="37" t="s">
        <v>59</v>
      </c>
      <c r="BD2" s="37" t="s">
        <v>56</v>
      </c>
      <c r="BE2" s="37" t="s">
        <v>56</v>
      </c>
      <c r="BF2" s="37" t="s">
        <v>58</v>
      </c>
      <c r="BG2" s="37" t="s">
        <v>59</v>
      </c>
      <c r="BH2" s="37" t="s">
        <v>59</v>
      </c>
      <c r="BI2" s="37" t="s">
        <v>63</v>
      </c>
      <c r="BJ2" s="37" t="s">
        <v>64</v>
      </c>
      <c r="BK2" s="38" t="s">
        <v>59</v>
      </c>
      <c r="BL2" s="37" t="s">
        <v>59</v>
      </c>
      <c r="BM2" s="11"/>
      <c r="BN2" s="11"/>
      <c r="BO2" s="13"/>
    </row>
    <row r="3" spans="1:67">
      <c r="A3" s="46"/>
      <c r="B3" s="45"/>
      <c r="C3" s="45"/>
      <c r="D3" s="49"/>
      <c r="E3" s="49"/>
      <c r="F3" s="49"/>
      <c r="G3" s="49"/>
      <c r="H3" s="1" t="s">
        <v>39</v>
      </c>
      <c r="I3" s="1" t="s">
        <v>40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8" t="s">
        <v>41</v>
      </c>
      <c r="P3" s="2" t="s">
        <v>7</v>
      </c>
      <c r="Q3" s="2" t="s">
        <v>14</v>
      </c>
      <c r="R3" s="2" t="s">
        <v>19</v>
      </c>
      <c r="S3" s="2" t="s">
        <v>23</v>
      </c>
      <c r="T3" s="2" t="s">
        <v>8</v>
      </c>
      <c r="U3" s="2" t="s">
        <v>15</v>
      </c>
      <c r="V3" s="2" t="s">
        <v>20</v>
      </c>
      <c r="W3" s="2" t="s">
        <v>24</v>
      </c>
      <c r="X3" s="2" t="s">
        <v>9</v>
      </c>
      <c r="Y3" s="2" t="s">
        <v>16</v>
      </c>
      <c r="Z3" s="2" t="s">
        <v>21</v>
      </c>
      <c r="AA3" s="2" t="s">
        <v>25</v>
      </c>
      <c r="AB3" s="2" t="s">
        <v>10</v>
      </c>
      <c r="AC3" s="2" t="s">
        <v>17</v>
      </c>
      <c r="AD3" s="2" t="s">
        <v>42</v>
      </c>
      <c r="AE3" s="60"/>
      <c r="AF3" s="2" t="s">
        <v>42</v>
      </c>
      <c r="AG3" s="2" t="s">
        <v>18</v>
      </c>
      <c r="AH3" s="3" t="s">
        <v>68</v>
      </c>
      <c r="AI3" s="3" t="s">
        <v>22</v>
      </c>
      <c r="AJ3" s="2" t="s">
        <v>26</v>
      </c>
      <c r="AK3" s="2" t="s">
        <v>43</v>
      </c>
      <c r="AL3" s="2" t="s">
        <v>44</v>
      </c>
      <c r="AM3" s="2" t="s">
        <v>46</v>
      </c>
      <c r="AN3" s="2" t="s">
        <v>27</v>
      </c>
      <c r="AO3" s="2" t="s">
        <v>11</v>
      </c>
      <c r="AP3" s="2" t="s">
        <v>12</v>
      </c>
      <c r="AQ3" s="2" t="s">
        <v>45</v>
      </c>
      <c r="AR3" s="2" t="s">
        <v>37</v>
      </c>
      <c r="AS3" s="57"/>
      <c r="AT3" s="28"/>
      <c r="AU3" s="11"/>
      <c r="AV3" s="11"/>
      <c r="AW3" s="12"/>
      <c r="AX3" s="11"/>
      <c r="AY3" s="37" t="s">
        <v>51</v>
      </c>
      <c r="AZ3" s="37" t="s">
        <v>53</v>
      </c>
      <c r="BA3" s="37" t="s">
        <v>55</v>
      </c>
      <c r="BB3" s="37" t="s">
        <v>69</v>
      </c>
      <c r="BC3" s="37" t="s">
        <v>51</v>
      </c>
      <c r="BD3" s="37" t="s">
        <v>57</v>
      </c>
      <c r="BE3" s="37" t="s">
        <v>73</v>
      </c>
      <c r="BF3" s="37" t="s">
        <v>60</v>
      </c>
      <c r="BG3" s="37" t="s">
        <v>61</v>
      </c>
      <c r="BH3" s="37" t="s">
        <v>62</v>
      </c>
      <c r="BI3" s="37"/>
      <c r="BJ3" s="37" t="s">
        <v>65</v>
      </c>
      <c r="BK3" s="38" t="s">
        <v>66</v>
      </c>
      <c r="BL3" s="37" t="s">
        <v>67</v>
      </c>
      <c r="BM3" s="11"/>
      <c r="BN3" s="11"/>
      <c r="BO3" s="13"/>
    </row>
    <row r="4" spans="1:67">
      <c r="A4" s="39">
        <v>1</v>
      </c>
      <c r="B4" s="39" t="s">
        <v>72</v>
      </c>
      <c r="C4" s="41" t="s">
        <v>70</v>
      </c>
      <c r="D4" s="41" t="s">
        <v>29</v>
      </c>
      <c r="E4" s="40" t="s">
        <v>49</v>
      </c>
      <c r="F4" s="40" t="s">
        <v>74</v>
      </c>
      <c r="G4" s="40" t="s">
        <v>71</v>
      </c>
      <c r="H4" s="42">
        <v>1</v>
      </c>
      <c r="I4" s="42">
        <v>2019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3">
        <v>3393916</v>
      </c>
      <c r="P4" s="43">
        <f>O4*15%</f>
        <v>509087.39999999997</v>
      </c>
      <c r="Q4" s="43">
        <f>O4*10%*3</f>
        <v>1018174.8</v>
      </c>
      <c r="R4" s="43">
        <v>500000</v>
      </c>
      <c r="S4" s="43">
        <v>82500</v>
      </c>
      <c r="T4" s="43">
        <v>2250000</v>
      </c>
      <c r="U4" s="43">
        <v>2202651</v>
      </c>
      <c r="V4" s="44">
        <v>0</v>
      </c>
      <c r="W4" s="43">
        <v>0</v>
      </c>
      <c r="X4" s="43">
        <v>550000</v>
      </c>
      <c r="Y4" s="43">
        <v>660000</v>
      </c>
      <c r="Z4" s="43">
        <v>2370000</v>
      </c>
      <c r="AA4" s="43">
        <f>Y4</f>
        <v>660000</v>
      </c>
      <c r="AB4" s="43">
        <v>0</v>
      </c>
      <c r="AC4" s="43">
        <v>0</v>
      </c>
      <c r="AD4" s="44">
        <f ca="1">BL4</f>
        <v>867979.66666666663</v>
      </c>
      <c r="AE4" s="44">
        <f ca="1">SUM(O4:AD4)</f>
        <v>15064308.866666665</v>
      </c>
      <c r="AF4" s="44">
        <f ca="1">AD4</f>
        <v>867979.66666666663</v>
      </c>
      <c r="AG4" s="44">
        <f ca="1">(AE4-Z4)*2%</f>
        <v>253886.17733333333</v>
      </c>
      <c r="AH4" s="44">
        <v>47250</v>
      </c>
      <c r="AI4" s="44">
        <f>(SUM(O4:Q4)+X4)*5%</f>
        <v>273558.91000000003</v>
      </c>
      <c r="AJ4" s="44">
        <v>10000</v>
      </c>
      <c r="AK4" s="44"/>
      <c r="AL4" s="44">
        <v>0</v>
      </c>
      <c r="AM4" s="44">
        <v>0</v>
      </c>
      <c r="AN4" s="44">
        <v>0</v>
      </c>
      <c r="AO4" s="44">
        <v>0</v>
      </c>
      <c r="AP4" s="44">
        <v>376608</v>
      </c>
      <c r="AQ4" s="44">
        <v>0</v>
      </c>
      <c r="AR4" s="43">
        <f ca="1">SUM(AF4:AQ4)</f>
        <v>1829282.7540000002</v>
      </c>
      <c r="AS4" s="43">
        <f ca="1">AE4-AR4</f>
        <v>13235026.112666665</v>
      </c>
      <c r="AT4" s="31"/>
      <c r="AU4" s="11"/>
      <c r="AV4" s="11"/>
      <c r="AW4" s="12">
        <v>0</v>
      </c>
      <c r="AX4" s="11"/>
      <c r="AY4" s="33">
        <f ca="1">AE4</f>
        <v>15064308.866666665</v>
      </c>
      <c r="AZ4" s="33">
        <f ca="1">AG4</f>
        <v>253886.17733333333</v>
      </c>
      <c r="BA4" s="33">
        <f>AI4</f>
        <v>273558.91000000003</v>
      </c>
      <c r="BB4" s="33">
        <f>AH4</f>
        <v>47250</v>
      </c>
      <c r="BC4" s="33">
        <f ca="1">SUM(AY4:BB4)</f>
        <v>15639003.953999998</v>
      </c>
      <c r="BD4" s="33">
        <f ca="1">IF((5%*BC4)&lt;=500000,BC4*5%,500000)</f>
        <v>500000</v>
      </c>
      <c r="BE4" s="33">
        <f ca="1">SUM(AZ4:BB4)</f>
        <v>574695.08733333333</v>
      </c>
      <c r="BF4" s="33">
        <f ca="1">SUM(BD4:BE4)</f>
        <v>1074695.0873333332</v>
      </c>
      <c r="BG4" s="33">
        <f ca="1">BC4-BF4</f>
        <v>14564308.866666665</v>
      </c>
      <c r="BH4" s="33">
        <f ca="1">BG4*12</f>
        <v>174771706.39999998</v>
      </c>
      <c r="BI4" s="33">
        <v>72000000</v>
      </c>
      <c r="BJ4" s="33">
        <f ca="1">IF(BH4-BI4&gt;0,BH4-BI4,0)</f>
        <v>102771706.39999998</v>
      </c>
      <c r="BK4" s="34">
        <f ca="1">ROUND(IF(BJ4&lt;=0,0,IF(BJ4&lt;=50000000,(BJ4*5%),IF(BJ4&gt;500000000,((BJ4-500000000)*30%)+95000000,IF(BJ4&gt;250000000,((BJ4-250000000)*25%)+32500000,IF(BJ4&gt;50000000,(((BJ4-50000000)*15%)+2500000)))))),0)</f>
        <v>10415756</v>
      </c>
      <c r="BL4" s="33">
        <f ca="1">BK4/12</f>
        <v>867979.66666666663</v>
      </c>
      <c r="BM4" s="11"/>
      <c r="BN4" s="11">
        <f ca="1">AS4-AW4</f>
        <v>13235026.112666665</v>
      </c>
      <c r="BO4" s="13"/>
    </row>
    <row r="5" spans="1:67" ht="14.25" customHeight="1">
      <c r="A5" s="15"/>
      <c r="B5" s="15"/>
      <c r="C5" s="16"/>
      <c r="D5" s="16"/>
      <c r="E5" s="15"/>
      <c r="F5" s="15"/>
      <c r="G5" s="15"/>
      <c r="H5" s="10"/>
      <c r="I5" s="10"/>
      <c r="J5" s="10"/>
      <c r="K5" s="10"/>
      <c r="L5" s="10"/>
      <c r="M5" s="10"/>
      <c r="N5" s="10"/>
      <c r="O5" s="17"/>
      <c r="P5" s="17"/>
      <c r="Q5" s="17"/>
      <c r="R5" s="17"/>
      <c r="S5" s="17"/>
      <c r="T5" s="17"/>
      <c r="U5" s="17"/>
      <c r="V5" s="18"/>
      <c r="W5" s="17"/>
      <c r="X5" s="17"/>
      <c r="Y5" s="17"/>
      <c r="Z5" s="17"/>
      <c r="AA5" s="17"/>
      <c r="AB5" s="17"/>
      <c r="AC5" s="17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7"/>
      <c r="AS5" s="17"/>
      <c r="AT5" s="31"/>
      <c r="AU5" s="11"/>
      <c r="AV5" s="11"/>
      <c r="AW5" s="12"/>
      <c r="AX5" s="11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4"/>
      <c r="BL5" s="33"/>
      <c r="BM5" s="11"/>
      <c r="BN5" s="11"/>
      <c r="BO5" s="13"/>
    </row>
    <row r="6" spans="1:67">
      <c r="A6" s="14"/>
      <c r="B6" s="15"/>
      <c r="C6" s="16"/>
      <c r="D6" s="16"/>
      <c r="E6" s="15"/>
      <c r="F6" s="15"/>
      <c r="G6" s="15"/>
      <c r="H6" s="10"/>
      <c r="I6" s="10"/>
      <c r="J6" s="10"/>
      <c r="K6" s="10"/>
      <c r="L6" s="10"/>
      <c r="M6" s="10"/>
      <c r="N6" s="10"/>
      <c r="O6" s="17"/>
      <c r="P6" s="17"/>
      <c r="Q6" s="17"/>
      <c r="R6" s="17"/>
      <c r="S6" s="17"/>
      <c r="T6" s="17"/>
      <c r="U6" s="17"/>
      <c r="V6" s="18"/>
      <c r="W6" s="17"/>
      <c r="X6" s="17"/>
      <c r="Y6" s="17"/>
      <c r="Z6" s="17"/>
      <c r="AA6" s="17"/>
      <c r="AB6" s="17"/>
      <c r="AC6" s="17"/>
      <c r="AD6" s="18">
        <f ca="1">AE4-14451904</f>
        <v>612404.8666666653</v>
      </c>
      <c r="AE6" s="18">
        <f ca="1">AE4-AD4</f>
        <v>14196329.199999999</v>
      </c>
      <c r="AF6" s="18">
        <f ca="1">AE6*2.5</f>
        <v>35490823</v>
      </c>
      <c r="AG6" s="18">
        <f ca="1">AF6*35%</f>
        <v>12421788.049999999</v>
      </c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7"/>
      <c r="AS6" s="17"/>
      <c r="AT6" s="31"/>
      <c r="AU6" s="11"/>
      <c r="AV6" s="11"/>
      <c r="AW6" s="12"/>
      <c r="AX6" s="11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4"/>
      <c r="BL6" s="33"/>
      <c r="BM6" s="11"/>
      <c r="BN6" s="11"/>
      <c r="BO6" s="13"/>
    </row>
    <row r="7" spans="1:67">
      <c r="A7" s="15"/>
      <c r="B7" s="15"/>
      <c r="C7" s="16"/>
      <c r="D7" s="16"/>
      <c r="E7" s="15"/>
      <c r="F7" s="15"/>
      <c r="G7" s="15"/>
      <c r="H7" s="10"/>
      <c r="I7" s="10"/>
      <c r="J7" s="10"/>
      <c r="K7" s="10"/>
      <c r="L7" s="10"/>
      <c r="M7" s="10"/>
      <c r="N7" s="10"/>
      <c r="O7" s="17"/>
      <c r="P7" s="17"/>
      <c r="Q7" s="17"/>
      <c r="R7" s="17"/>
      <c r="S7" s="17"/>
      <c r="T7" s="17"/>
      <c r="U7" s="17"/>
      <c r="V7" s="18"/>
      <c r="W7" s="17"/>
      <c r="X7" s="17"/>
      <c r="Y7" s="17"/>
      <c r="Z7" s="17"/>
      <c r="AA7" s="17"/>
      <c r="AB7" s="17"/>
      <c r="AC7" s="17"/>
      <c r="AD7" s="18"/>
      <c r="AE7" s="18">
        <f ca="1">AE6*2.5</f>
        <v>35490823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7"/>
      <c r="AS7" s="17"/>
      <c r="AT7" s="31"/>
      <c r="AU7" s="11"/>
      <c r="AV7" s="11"/>
      <c r="AW7" s="12"/>
      <c r="AX7" s="11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L7" s="33"/>
      <c r="BM7" s="11"/>
      <c r="BN7" s="11"/>
      <c r="BO7" s="13"/>
    </row>
    <row r="8" spans="1:67">
      <c r="A8" s="14"/>
      <c r="B8" s="15"/>
      <c r="C8" s="16"/>
      <c r="D8" s="16"/>
      <c r="E8" s="15"/>
      <c r="F8" s="15"/>
      <c r="G8" s="15"/>
      <c r="H8" s="10"/>
      <c r="I8" s="10"/>
      <c r="J8" s="10"/>
      <c r="K8" s="10"/>
      <c r="L8" s="10"/>
      <c r="M8" s="10"/>
      <c r="N8" s="10"/>
      <c r="O8" s="17"/>
      <c r="P8" s="17"/>
      <c r="Q8" s="17"/>
      <c r="R8" s="17"/>
      <c r="S8" s="17"/>
      <c r="T8" s="17"/>
      <c r="U8" s="17"/>
      <c r="V8" s="18"/>
      <c r="W8" s="17"/>
      <c r="X8" s="17"/>
      <c r="Y8" s="17"/>
      <c r="Z8" s="17"/>
      <c r="AA8" s="17"/>
      <c r="AB8" s="17"/>
      <c r="AC8" s="17"/>
      <c r="AD8" s="18"/>
      <c r="AE8" s="18">
        <v>36129760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7"/>
      <c r="AS8" s="17"/>
      <c r="AT8" s="31"/>
      <c r="AU8" s="11"/>
      <c r="AV8" s="11"/>
      <c r="AW8" s="12"/>
      <c r="AX8" s="11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4"/>
      <c r="BL8" s="33"/>
      <c r="BM8" s="11"/>
      <c r="BN8" s="11"/>
      <c r="BO8" s="13"/>
    </row>
    <row r="9" spans="1:67">
      <c r="A9" s="15"/>
      <c r="B9" s="15"/>
      <c r="C9" s="16"/>
      <c r="D9" s="16"/>
      <c r="E9" s="15"/>
      <c r="F9" s="15"/>
      <c r="G9" s="15"/>
      <c r="H9" s="10"/>
      <c r="I9" s="10"/>
      <c r="J9" s="10"/>
      <c r="K9" s="10"/>
      <c r="L9" s="10"/>
      <c r="M9" s="10"/>
      <c r="N9" s="10"/>
      <c r="O9" s="17"/>
      <c r="P9" s="17"/>
      <c r="Q9" s="17"/>
      <c r="R9" s="17"/>
      <c r="S9" s="17"/>
      <c r="T9" s="17"/>
      <c r="U9" s="17"/>
      <c r="V9" s="18"/>
      <c r="W9" s="17"/>
      <c r="X9" s="17"/>
      <c r="Y9" s="17"/>
      <c r="Z9" s="17"/>
      <c r="AA9" s="17"/>
      <c r="AB9" s="17"/>
      <c r="AC9" s="17"/>
      <c r="AD9" s="18"/>
      <c r="AE9" s="18"/>
      <c r="AF9" s="18">
        <f>AE8/2.5</f>
        <v>14451904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7"/>
      <c r="AS9" s="17"/>
      <c r="AT9" s="31"/>
      <c r="AU9" s="11"/>
      <c r="AV9" s="11"/>
      <c r="AW9" s="12"/>
      <c r="AX9" s="11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4"/>
      <c r="BL9" s="33"/>
      <c r="BM9" s="11"/>
      <c r="BN9" s="11"/>
      <c r="BO9" s="13"/>
    </row>
    <row r="10" spans="1:67">
      <c r="A10" s="14"/>
      <c r="B10" s="15"/>
      <c r="C10" s="16"/>
      <c r="D10" s="16"/>
      <c r="E10" s="15"/>
      <c r="F10" s="15"/>
      <c r="G10" s="15"/>
      <c r="H10" s="10"/>
      <c r="I10" s="10"/>
      <c r="J10" s="10"/>
      <c r="K10" s="10"/>
      <c r="L10" s="10"/>
      <c r="M10" s="10"/>
      <c r="N10" s="10"/>
      <c r="O10" s="17"/>
      <c r="P10" s="17"/>
      <c r="Q10" s="17"/>
      <c r="R10" s="17"/>
      <c r="S10" s="17"/>
      <c r="T10" s="17"/>
      <c r="U10" s="17"/>
      <c r="V10" s="18"/>
      <c r="W10" s="17"/>
      <c r="X10" s="17"/>
      <c r="Y10" s="17"/>
      <c r="Z10" s="17"/>
      <c r="AA10" s="17"/>
      <c r="AB10" s="17"/>
      <c r="AC10" s="17"/>
      <c r="AD10" s="18"/>
      <c r="AE10" s="18"/>
      <c r="AF10" s="18">
        <f ca="1">AF9-AE6</f>
        <v>255574.80000000075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31"/>
      <c r="AU10" s="11"/>
      <c r="AV10" s="11"/>
      <c r="AW10" s="12"/>
      <c r="AX10" s="11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4"/>
      <c r="BL10" s="33"/>
      <c r="BM10" s="11"/>
      <c r="BN10" s="11"/>
      <c r="BO10" s="13"/>
    </row>
    <row r="11" spans="1:67">
      <c r="A11" s="15"/>
      <c r="B11" s="15"/>
      <c r="C11" s="16"/>
      <c r="D11" s="16"/>
      <c r="E11" s="15"/>
      <c r="F11" s="15"/>
      <c r="G11" s="15"/>
      <c r="H11" s="10"/>
      <c r="I11" s="10"/>
      <c r="J11" s="10"/>
      <c r="K11" s="10"/>
      <c r="L11" s="10"/>
      <c r="M11" s="10"/>
      <c r="N11" s="10"/>
      <c r="O11" s="17"/>
      <c r="P11" s="17"/>
      <c r="Q11" s="17"/>
      <c r="R11" s="17"/>
      <c r="S11" s="17"/>
      <c r="T11" s="17"/>
      <c r="U11" s="17"/>
      <c r="V11" s="18"/>
      <c r="W11" s="17"/>
      <c r="X11" s="17"/>
      <c r="Y11" s="17"/>
      <c r="Z11" s="17"/>
      <c r="AA11" s="17"/>
      <c r="AB11" s="17"/>
      <c r="AC11" s="17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31"/>
      <c r="AU11" s="11"/>
      <c r="AV11" s="11"/>
      <c r="AW11" s="12"/>
      <c r="AX11" s="11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4"/>
      <c r="BL11" s="33"/>
      <c r="BM11" s="11"/>
      <c r="BN11" s="11"/>
      <c r="BO11" s="13"/>
    </row>
    <row r="12" spans="1:67">
      <c r="A12" s="14"/>
      <c r="B12" s="15"/>
      <c r="C12" s="16"/>
      <c r="D12" s="16"/>
      <c r="E12" s="15"/>
      <c r="F12" s="15"/>
      <c r="G12" s="15"/>
      <c r="H12" s="10"/>
      <c r="I12" s="10"/>
      <c r="J12" s="10"/>
      <c r="K12" s="10"/>
      <c r="L12" s="10"/>
      <c r="M12" s="10"/>
      <c r="N12" s="10"/>
      <c r="O12" s="17"/>
      <c r="P12" s="17"/>
      <c r="Q12" s="17"/>
      <c r="R12" s="17"/>
      <c r="S12" s="17"/>
      <c r="T12" s="17"/>
      <c r="U12" s="17"/>
      <c r="V12" s="18"/>
      <c r="W12" s="17"/>
      <c r="X12" s="17"/>
      <c r="Y12" s="17"/>
      <c r="Z12" s="17"/>
      <c r="AA12" s="17"/>
      <c r="AB12" s="17"/>
      <c r="AC12" s="17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31"/>
      <c r="AU12" s="11"/>
      <c r="AV12" s="11"/>
      <c r="AW12" s="12"/>
      <c r="AX12" s="11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4"/>
      <c r="BL12" s="33"/>
      <c r="BM12" s="11"/>
      <c r="BN12" s="11"/>
      <c r="BO12" s="13"/>
    </row>
    <row r="13" spans="1:67">
      <c r="A13" s="15"/>
      <c r="B13" s="19"/>
      <c r="C13" s="20"/>
      <c r="D13" s="16"/>
      <c r="E13" s="19"/>
      <c r="F13" s="15"/>
      <c r="G13" s="15"/>
      <c r="H13" s="10"/>
      <c r="I13" s="10"/>
      <c r="J13" s="10"/>
      <c r="K13" s="10"/>
      <c r="L13" s="10"/>
      <c r="M13" s="10"/>
      <c r="N13" s="10"/>
      <c r="O13" s="17"/>
      <c r="P13" s="17"/>
      <c r="Q13" s="17"/>
      <c r="R13" s="17"/>
      <c r="S13" s="17"/>
      <c r="T13" s="17"/>
      <c r="U13" s="17"/>
      <c r="W13" s="17"/>
      <c r="X13" s="17"/>
      <c r="Y13" s="17"/>
      <c r="Z13" s="17"/>
      <c r="AA13" s="17"/>
      <c r="AB13" s="17"/>
      <c r="AC13" s="17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31"/>
      <c r="AU13" s="11"/>
      <c r="AV13" s="11"/>
      <c r="AW13" s="12"/>
      <c r="AX13" s="11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4"/>
      <c r="BL13" s="33"/>
      <c r="BM13" s="11"/>
      <c r="BN13" s="11"/>
      <c r="BO13" s="13"/>
    </row>
    <row r="14" spans="1:67">
      <c r="A14" s="14"/>
      <c r="B14" s="19"/>
      <c r="C14" s="20"/>
      <c r="D14" s="16"/>
      <c r="E14" s="19"/>
      <c r="F14" s="15"/>
      <c r="G14" s="15"/>
      <c r="H14" s="10"/>
      <c r="I14" s="10"/>
      <c r="J14" s="10"/>
      <c r="K14" s="10"/>
      <c r="L14" s="10"/>
      <c r="M14" s="10"/>
      <c r="N14" s="10"/>
      <c r="O14" s="17"/>
      <c r="P14" s="17"/>
      <c r="Q14" s="17"/>
      <c r="R14" s="17"/>
      <c r="S14" s="17"/>
      <c r="T14" s="17"/>
      <c r="U14" s="17"/>
      <c r="V14" s="18"/>
      <c r="W14" s="17"/>
      <c r="X14" s="17"/>
      <c r="Y14" s="17"/>
      <c r="Z14" s="17"/>
      <c r="AA14" s="17"/>
      <c r="AB14" s="17"/>
      <c r="AC14" s="17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7"/>
      <c r="AS14" s="17"/>
      <c r="AT14" s="31"/>
      <c r="AU14" s="11"/>
      <c r="AV14" s="11"/>
      <c r="AW14" s="12"/>
      <c r="AX14" s="11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4"/>
      <c r="BL14" s="33"/>
      <c r="BM14" s="11"/>
      <c r="BN14" s="11"/>
      <c r="BO14" s="13"/>
    </row>
    <row r="15" spans="1:67">
      <c r="A15" s="15"/>
      <c r="B15" s="19"/>
      <c r="C15" s="20"/>
      <c r="D15" s="16"/>
      <c r="E15" s="19"/>
      <c r="F15" s="15"/>
      <c r="G15" s="15"/>
      <c r="H15" s="10"/>
      <c r="I15" s="10"/>
      <c r="J15" s="10"/>
      <c r="K15" s="10"/>
      <c r="L15" s="10"/>
      <c r="M15" s="10"/>
      <c r="N15" s="10"/>
      <c r="O15" s="17"/>
      <c r="P15" s="17"/>
      <c r="Q15" s="17"/>
      <c r="R15" s="17"/>
      <c r="S15" s="17"/>
      <c r="T15" s="17"/>
      <c r="U15" s="17"/>
      <c r="V15" s="18"/>
      <c r="W15" s="17"/>
      <c r="X15" s="17"/>
      <c r="Y15" s="17"/>
      <c r="Z15" s="17"/>
      <c r="AA15" s="17"/>
      <c r="AB15" s="17"/>
      <c r="AC15" s="17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7"/>
      <c r="AS15" s="17"/>
      <c r="AT15" s="31"/>
      <c r="AU15" s="11"/>
      <c r="AV15" s="11"/>
      <c r="AW15" s="12"/>
      <c r="AX15" s="11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4"/>
      <c r="BL15" s="33"/>
      <c r="BM15" s="11"/>
      <c r="BN15" s="11"/>
      <c r="BO15" s="13"/>
    </row>
    <row r="16" spans="1:67">
      <c r="A16" s="14"/>
      <c r="B16" s="15"/>
      <c r="C16" s="16"/>
      <c r="D16" s="16"/>
      <c r="E16" s="15"/>
      <c r="F16" s="15"/>
      <c r="G16" s="15"/>
      <c r="H16" s="10"/>
      <c r="I16" s="10"/>
      <c r="J16" s="10"/>
      <c r="K16" s="10"/>
      <c r="L16" s="10"/>
      <c r="M16" s="10"/>
      <c r="N16" s="10"/>
      <c r="O16" s="17"/>
      <c r="P16" s="17"/>
      <c r="Q16" s="17"/>
      <c r="R16" s="17"/>
      <c r="S16" s="17"/>
      <c r="T16" s="17"/>
      <c r="U16" s="17"/>
      <c r="V16" s="18"/>
      <c r="W16" s="17"/>
      <c r="X16" s="17"/>
      <c r="Y16" s="17"/>
      <c r="Z16" s="17"/>
      <c r="AA16" s="17"/>
      <c r="AB16" s="17"/>
      <c r="AC16" s="17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7"/>
      <c r="AS16" s="17"/>
      <c r="AT16" s="31"/>
      <c r="AU16" s="11"/>
      <c r="AV16" s="11"/>
      <c r="AW16" s="12"/>
      <c r="AX16" s="11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4"/>
      <c r="BL16" s="33"/>
      <c r="BM16" s="11"/>
      <c r="BN16" s="11"/>
      <c r="BO16" s="13"/>
    </row>
    <row r="17" spans="1:67">
      <c r="A17" s="15"/>
      <c r="B17" s="15"/>
      <c r="C17" s="20"/>
      <c r="D17" s="16"/>
      <c r="E17" s="15"/>
      <c r="F17" s="15"/>
      <c r="G17" s="15"/>
      <c r="H17" s="10"/>
      <c r="I17" s="10"/>
      <c r="J17" s="10"/>
      <c r="K17" s="10"/>
      <c r="L17" s="10"/>
      <c r="M17" s="10"/>
      <c r="N17" s="10"/>
      <c r="O17" s="17"/>
      <c r="P17" s="17"/>
      <c r="Q17" s="17"/>
      <c r="R17" s="17"/>
      <c r="S17" s="17"/>
      <c r="T17" s="17"/>
      <c r="U17" s="17"/>
      <c r="V17" s="18"/>
      <c r="W17" s="17"/>
      <c r="X17" s="17"/>
      <c r="Y17" s="17"/>
      <c r="Z17" s="17"/>
      <c r="AA17" s="17"/>
      <c r="AB17" s="17"/>
      <c r="AC17" s="17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7"/>
      <c r="AS17" s="17"/>
      <c r="AT17" s="31"/>
      <c r="AU17" s="11"/>
      <c r="AV17" s="11"/>
      <c r="AW17" s="12"/>
      <c r="AX17" s="11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4"/>
      <c r="BL17" s="33"/>
      <c r="BM17" s="11"/>
      <c r="BN17" s="11"/>
      <c r="BO17" s="13"/>
    </row>
    <row r="18" spans="1:67">
      <c r="A18" s="14"/>
      <c r="B18" s="19"/>
      <c r="C18" s="20"/>
      <c r="D18" s="16"/>
      <c r="E18" s="19"/>
      <c r="F18" s="15"/>
      <c r="G18" s="15"/>
      <c r="H18" s="10"/>
      <c r="I18" s="10"/>
      <c r="J18" s="10"/>
      <c r="K18" s="10"/>
      <c r="L18" s="10"/>
      <c r="M18" s="10"/>
      <c r="N18" s="10"/>
      <c r="O18" s="17"/>
      <c r="P18" s="17"/>
      <c r="Q18" s="17"/>
      <c r="R18" s="17"/>
      <c r="S18" s="17"/>
      <c r="T18" s="17"/>
      <c r="U18" s="17"/>
      <c r="V18" s="18"/>
      <c r="W18" s="17"/>
      <c r="X18" s="17"/>
      <c r="Y18" s="17"/>
      <c r="Z18" s="17"/>
      <c r="AA18" s="17"/>
      <c r="AB18" s="17"/>
      <c r="AC18" s="17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7"/>
      <c r="AS18" s="17"/>
      <c r="AT18" s="31"/>
      <c r="AU18" s="11"/>
      <c r="AV18" s="11"/>
      <c r="AW18" s="12"/>
      <c r="AX18" s="11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4"/>
      <c r="BL18" s="33"/>
      <c r="BM18" s="11"/>
      <c r="BN18" s="11"/>
      <c r="BO18" s="13"/>
    </row>
    <row r="19" spans="1:67">
      <c r="A19" s="15"/>
      <c r="B19" s="15"/>
      <c r="C19" s="16"/>
      <c r="D19" s="16"/>
      <c r="E19" s="15"/>
      <c r="F19" s="15"/>
      <c r="G19" s="15"/>
      <c r="H19" s="10"/>
      <c r="I19" s="10"/>
      <c r="J19" s="10"/>
      <c r="K19" s="10"/>
      <c r="L19" s="10"/>
      <c r="M19" s="10"/>
      <c r="N19" s="10"/>
      <c r="O19" s="17"/>
      <c r="P19" s="17"/>
      <c r="Q19" s="17"/>
      <c r="R19" s="17"/>
      <c r="S19" s="17"/>
      <c r="T19" s="17"/>
      <c r="U19" s="17"/>
      <c r="V19" s="18"/>
      <c r="W19" s="17"/>
      <c r="X19" s="17"/>
      <c r="Y19" s="17"/>
      <c r="Z19" s="17"/>
      <c r="AA19" s="17"/>
      <c r="AB19" s="17"/>
      <c r="AC19" s="17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7"/>
      <c r="AS19" s="17"/>
      <c r="AT19" s="31"/>
      <c r="AU19" s="11"/>
      <c r="AV19" s="11"/>
      <c r="AW19" s="12"/>
      <c r="AX19" s="11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4"/>
      <c r="BL19" s="33"/>
      <c r="BM19" s="11"/>
      <c r="BN19" s="11"/>
      <c r="BO19" s="13"/>
    </row>
    <row r="20" spans="1:67">
      <c r="A20" s="14"/>
      <c r="B20" s="15"/>
      <c r="C20" s="16"/>
      <c r="D20" s="16"/>
      <c r="E20" s="15"/>
      <c r="F20" s="15"/>
      <c r="G20" s="15"/>
      <c r="H20" s="10"/>
      <c r="I20" s="10"/>
      <c r="J20" s="10"/>
      <c r="K20" s="10"/>
      <c r="L20" s="10"/>
      <c r="M20" s="10"/>
      <c r="N20" s="10"/>
      <c r="O20" s="17"/>
      <c r="P20" s="17"/>
      <c r="Q20" s="17"/>
      <c r="R20" s="17"/>
      <c r="S20" s="17"/>
      <c r="T20" s="17"/>
      <c r="U20" s="17"/>
      <c r="V20" s="18"/>
      <c r="W20" s="17"/>
      <c r="X20" s="17"/>
      <c r="Y20" s="17"/>
      <c r="Z20" s="17"/>
      <c r="AA20" s="17"/>
      <c r="AB20" s="17"/>
      <c r="AC20" s="17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7"/>
      <c r="AS20" s="17"/>
      <c r="AT20" s="31"/>
      <c r="AU20" s="11"/>
      <c r="AV20" s="11"/>
      <c r="AW20" s="12"/>
      <c r="AX20" s="11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4"/>
      <c r="BL20" s="33"/>
      <c r="BM20" s="11"/>
      <c r="BN20" s="11"/>
      <c r="BO20" s="13"/>
    </row>
    <row r="21" spans="1:67">
      <c r="A21" s="15"/>
      <c r="B21" s="15"/>
      <c r="C21" s="16"/>
      <c r="D21" s="16"/>
      <c r="E21" s="15"/>
      <c r="F21" s="15"/>
      <c r="G21" s="15"/>
      <c r="H21" s="10"/>
      <c r="I21" s="10"/>
      <c r="J21" s="10"/>
      <c r="K21" s="10"/>
      <c r="L21" s="10"/>
      <c r="M21" s="10"/>
      <c r="N21" s="10"/>
      <c r="O21" s="17"/>
      <c r="P21" s="17"/>
      <c r="Q21" s="17"/>
      <c r="R21" s="17"/>
      <c r="S21" s="17"/>
      <c r="T21" s="17"/>
      <c r="U21" s="17"/>
      <c r="V21" s="18"/>
      <c r="W21" s="17"/>
      <c r="X21" s="17"/>
      <c r="Y21" s="17"/>
      <c r="Z21" s="17"/>
      <c r="AA21" s="17"/>
      <c r="AB21" s="17"/>
      <c r="AC21" s="17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7"/>
      <c r="AS21" s="17"/>
      <c r="AT21" s="31"/>
      <c r="AU21" s="11"/>
      <c r="AV21" s="11"/>
      <c r="AW21" s="12"/>
      <c r="AX21" s="11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4"/>
      <c r="BL21" s="33"/>
      <c r="BM21" s="11"/>
      <c r="BN21" s="11"/>
      <c r="BO21" s="13"/>
    </row>
    <row r="22" spans="1:67">
      <c r="A22" s="14"/>
      <c r="B22" s="19"/>
      <c r="C22" s="20"/>
      <c r="D22" s="16"/>
      <c r="E22" s="19"/>
      <c r="F22" s="15"/>
      <c r="G22" s="15"/>
      <c r="H22" s="10"/>
      <c r="I22" s="10"/>
      <c r="J22" s="10"/>
      <c r="K22" s="10"/>
      <c r="L22" s="10"/>
      <c r="M22" s="10"/>
      <c r="N22" s="10"/>
      <c r="O22" s="17"/>
      <c r="P22" s="17"/>
      <c r="Q22" s="17"/>
      <c r="R22" s="17"/>
      <c r="S22" s="17"/>
      <c r="T22" s="17"/>
      <c r="U22" s="17"/>
      <c r="V22" s="18"/>
      <c r="W22" s="17"/>
      <c r="X22" s="17"/>
      <c r="Y22" s="17"/>
      <c r="Z22" s="17"/>
      <c r="AA22" s="17"/>
      <c r="AB22" s="17"/>
      <c r="AC22" s="17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7"/>
      <c r="AS22" s="17"/>
      <c r="AT22" s="31"/>
      <c r="AU22" s="11"/>
      <c r="AV22" s="11"/>
      <c r="AW22" s="12"/>
      <c r="AX22" s="11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4"/>
      <c r="BL22" s="33"/>
      <c r="BM22" s="11"/>
      <c r="BN22" s="11"/>
      <c r="BO22" s="13"/>
    </row>
    <row r="23" spans="1:67">
      <c r="A23" s="15"/>
      <c r="B23" s="19"/>
      <c r="C23" s="20"/>
      <c r="D23" s="16"/>
      <c r="E23" s="19"/>
      <c r="F23" s="15"/>
      <c r="G23" s="15"/>
      <c r="H23" s="10"/>
      <c r="I23" s="10"/>
      <c r="J23" s="10"/>
      <c r="K23" s="10"/>
      <c r="L23" s="10"/>
      <c r="M23" s="10"/>
      <c r="N23" s="10"/>
      <c r="O23" s="17"/>
      <c r="P23" s="17"/>
      <c r="Q23" s="17"/>
      <c r="R23" s="17"/>
      <c r="S23" s="17"/>
      <c r="T23" s="17"/>
      <c r="U23" s="17"/>
      <c r="V23" s="18"/>
      <c r="W23" s="17"/>
      <c r="X23" s="17"/>
      <c r="Y23" s="17"/>
      <c r="Z23" s="17"/>
      <c r="AA23" s="17"/>
      <c r="AB23" s="17"/>
      <c r="AC23" s="17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7"/>
      <c r="AS23" s="17"/>
      <c r="AT23" s="31"/>
      <c r="AU23" s="11"/>
      <c r="AV23" s="11"/>
      <c r="AW23" s="12"/>
      <c r="AX23" s="11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4"/>
      <c r="BL23" s="33"/>
      <c r="BM23" s="11"/>
      <c r="BN23" s="11"/>
      <c r="BO23" s="13"/>
    </row>
    <row r="24" spans="1:67">
      <c r="A24" s="14"/>
      <c r="B24" s="19"/>
      <c r="C24" s="20"/>
      <c r="D24" s="16"/>
      <c r="E24" s="19"/>
      <c r="F24" s="15"/>
      <c r="G24" s="15"/>
      <c r="H24" s="10"/>
      <c r="I24" s="10"/>
      <c r="J24" s="10"/>
      <c r="K24" s="25"/>
      <c r="L24" s="10"/>
      <c r="M24" s="10"/>
      <c r="N24" s="10"/>
      <c r="O24" s="17"/>
      <c r="P24" s="17"/>
      <c r="Q24" s="17"/>
      <c r="R24" s="17"/>
      <c r="S24" s="17"/>
      <c r="T24" s="17"/>
      <c r="U24" s="17"/>
      <c r="V24" s="18"/>
      <c r="W24" s="17"/>
      <c r="X24" s="17"/>
      <c r="Y24" s="17"/>
      <c r="Z24" s="17"/>
      <c r="AA24" s="17"/>
      <c r="AB24" s="17"/>
      <c r="AC24" s="17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7"/>
      <c r="AS24" s="17"/>
      <c r="AT24" s="31"/>
      <c r="AU24" s="11"/>
      <c r="AV24" s="11"/>
      <c r="AW24" s="12"/>
      <c r="AX24" s="11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4"/>
      <c r="BL24" s="33"/>
      <c r="BM24" s="11"/>
      <c r="BN24" s="11"/>
      <c r="BO24" s="13"/>
    </row>
    <row r="25" spans="1:67">
      <c r="A25" s="15"/>
      <c r="B25" s="19"/>
      <c r="C25" s="20"/>
      <c r="D25" s="16"/>
      <c r="E25" s="19"/>
      <c r="F25" s="15"/>
      <c r="G25" s="15"/>
      <c r="H25" s="10"/>
      <c r="I25" s="10"/>
      <c r="J25" s="10"/>
      <c r="K25" s="10"/>
      <c r="L25" s="10"/>
      <c r="M25" s="10"/>
      <c r="N25" s="10"/>
      <c r="O25" s="17"/>
      <c r="P25" s="17"/>
      <c r="Q25" s="17"/>
      <c r="R25" s="17"/>
      <c r="S25" s="17"/>
      <c r="T25" s="17"/>
      <c r="U25" s="17"/>
      <c r="V25" s="18"/>
      <c r="W25" s="17"/>
      <c r="X25" s="17"/>
      <c r="Y25" s="17"/>
      <c r="Z25" s="17"/>
      <c r="AA25" s="17"/>
      <c r="AB25" s="17"/>
      <c r="AC25" s="17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7"/>
      <c r="AS25" s="17"/>
      <c r="AT25" s="31"/>
      <c r="AU25" s="11"/>
      <c r="AV25" s="11"/>
      <c r="AW25" s="12"/>
      <c r="AX25" s="11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4"/>
      <c r="BL25" s="33"/>
      <c r="BM25" s="11"/>
      <c r="BN25" s="11"/>
      <c r="BO25" s="13"/>
    </row>
    <row r="26" spans="1:67">
      <c r="A26" s="14"/>
      <c r="B26" s="19"/>
      <c r="C26" s="20"/>
      <c r="D26" s="16"/>
      <c r="E26" s="19"/>
      <c r="F26" s="15"/>
      <c r="G26" s="15"/>
      <c r="H26" s="10"/>
      <c r="I26" s="10"/>
      <c r="J26" s="10"/>
      <c r="K26" s="10"/>
      <c r="L26" s="10"/>
      <c r="M26" s="10"/>
      <c r="N26" s="10"/>
      <c r="O26" s="17"/>
      <c r="P26" s="17"/>
      <c r="Q26" s="17"/>
      <c r="R26" s="17"/>
      <c r="S26" s="17"/>
      <c r="T26" s="17"/>
      <c r="U26" s="17"/>
      <c r="V26" s="18"/>
      <c r="W26" s="17"/>
      <c r="X26" s="17"/>
      <c r="Y26" s="17"/>
      <c r="Z26" s="17"/>
      <c r="AA26" s="17"/>
      <c r="AB26" s="17"/>
      <c r="AC26" s="17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7"/>
      <c r="AS26" s="17"/>
      <c r="AT26" s="31"/>
      <c r="AU26" s="11"/>
      <c r="AV26" s="11"/>
      <c r="AW26" s="12"/>
      <c r="AX26" s="11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4"/>
      <c r="BL26" s="33"/>
      <c r="BM26" s="11"/>
      <c r="BN26" s="11"/>
      <c r="BO26" s="13"/>
    </row>
    <row r="27" spans="1:67">
      <c r="A27" s="15"/>
      <c r="B27" s="19"/>
      <c r="C27" s="20"/>
      <c r="D27" s="16"/>
      <c r="E27" s="19"/>
      <c r="F27" s="15"/>
      <c r="G27" s="15"/>
      <c r="H27" s="10"/>
      <c r="I27" s="10"/>
      <c r="J27" s="10"/>
      <c r="K27" s="10"/>
      <c r="L27" s="10"/>
      <c r="M27" s="10"/>
      <c r="N27" s="10"/>
      <c r="O27" s="17"/>
      <c r="P27" s="17"/>
      <c r="Q27" s="17"/>
      <c r="R27" s="17"/>
      <c r="S27" s="17"/>
      <c r="T27" s="17"/>
      <c r="U27" s="17"/>
      <c r="V27" s="18"/>
      <c r="W27" s="17"/>
      <c r="X27" s="17"/>
      <c r="Y27" s="17"/>
      <c r="Z27" s="17"/>
      <c r="AA27" s="17"/>
      <c r="AB27" s="17"/>
      <c r="AC27" s="17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7"/>
      <c r="AS27" s="17"/>
      <c r="AT27" s="31"/>
      <c r="AU27" s="11"/>
      <c r="AV27" s="11"/>
      <c r="AW27" s="12"/>
      <c r="AX27" s="11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4"/>
      <c r="BL27" s="33"/>
      <c r="BM27" s="11"/>
      <c r="BN27" s="11"/>
      <c r="BO27" s="13"/>
    </row>
    <row r="28" spans="1:67">
      <c r="A28" s="14"/>
      <c r="B28" s="19"/>
      <c r="C28" s="20"/>
      <c r="D28" s="16"/>
      <c r="E28" s="19"/>
      <c r="F28" s="15"/>
      <c r="G28" s="15"/>
      <c r="H28" s="10"/>
      <c r="I28" s="10"/>
      <c r="J28" s="10"/>
      <c r="K28" s="10"/>
      <c r="L28" s="10"/>
      <c r="M28" s="10"/>
      <c r="N28" s="10"/>
      <c r="O28" s="17"/>
      <c r="P28" s="17"/>
      <c r="Q28" s="17"/>
      <c r="R28" s="17"/>
      <c r="S28" s="17"/>
      <c r="T28" s="17"/>
      <c r="U28" s="17"/>
      <c r="V28" s="18"/>
      <c r="W28" s="17"/>
      <c r="X28" s="17"/>
      <c r="Y28" s="17"/>
      <c r="Z28" s="17"/>
      <c r="AA28" s="17"/>
      <c r="AB28" s="17"/>
      <c r="AC28" s="17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7"/>
      <c r="AS28" s="17"/>
      <c r="AT28" s="31"/>
      <c r="AU28" s="11"/>
      <c r="AV28" s="11"/>
      <c r="AW28" s="12"/>
      <c r="AX28" s="11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4"/>
      <c r="BL28" s="33"/>
      <c r="BM28" s="11"/>
      <c r="BN28" s="11"/>
      <c r="BO28" s="13"/>
    </row>
    <row r="29" spans="1:67">
      <c r="A29" s="15"/>
      <c r="B29" s="19"/>
      <c r="C29" s="20"/>
      <c r="D29" s="16"/>
      <c r="E29" s="19"/>
      <c r="F29" s="15"/>
      <c r="G29" s="15"/>
      <c r="H29" s="10"/>
      <c r="I29" s="10"/>
      <c r="J29" s="10"/>
      <c r="K29" s="10"/>
      <c r="L29" s="10"/>
      <c r="M29" s="10"/>
      <c r="N29" s="10"/>
      <c r="O29" s="17"/>
      <c r="P29" s="17"/>
      <c r="Q29" s="17"/>
      <c r="R29" s="17"/>
      <c r="S29" s="17"/>
      <c r="T29" s="17"/>
      <c r="U29" s="17"/>
      <c r="V29" s="18"/>
      <c r="W29" s="17"/>
      <c r="X29" s="17"/>
      <c r="Y29" s="17"/>
      <c r="Z29" s="17"/>
      <c r="AA29" s="17"/>
      <c r="AB29" s="17"/>
      <c r="AC29" s="17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7"/>
      <c r="AS29" s="17"/>
      <c r="AT29" s="31"/>
      <c r="AU29" s="11"/>
      <c r="AV29" s="11"/>
      <c r="AW29" s="12"/>
      <c r="AX29" s="11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4"/>
      <c r="BL29" s="33"/>
      <c r="BM29" s="11"/>
      <c r="BN29" s="11"/>
      <c r="BO29" s="13"/>
    </row>
    <row r="30" spans="1:67">
      <c r="A30" s="14"/>
      <c r="B30" s="19"/>
      <c r="C30" s="20"/>
      <c r="D30" s="16"/>
      <c r="E30" s="19"/>
      <c r="F30" s="15"/>
      <c r="G30" s="15"/>
      <c r="H30" s="10"/>
      <c r="I30" s="10"/>
      <c r="J30" s="10"/>
      <c r="K30" s="10"/>
      <c r="L30" s="10"/>
      <c r="M30" s="10"/>
      <c r="N30" s="10"/>
      <c r="O30" s="17"/>
      <c r="P30" s="17"/>
      <c r="Q30" s="17"/>
      <c r="R30" s="17"/>
      <c r="S30" s="17"/>
      <c r="T30" s="17"/>
      <c r="U30" s="17"/>
      <c r="V30" s="18"/>
      <c r="W30" s="17"/>
      <c r="X30" s="17"/>
      <c r="Y30" s="17"/>
      <c r="Z30" s="17"/>
      <c r="AA30" s="17"/>
      <c r="AB30" s="17"/>
      <c r="AC30" s="17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7"/>
      <c r="AS30" s="17"/>
      <c r="AT30" s="31"/>
      <c r="AU30" s="11"/>
      <c r="AV30" s="11"/>
      <c r="AW30" s="12"/>
      <c r="AX30" s="11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4"/>
      <c r="BL30" s="33"/>
      <c r="BM30" s="11"/>
      <c r="BN30" s="11"/>
      <c r="BO30" s="13"/>
    </row>
    <row r="31" spans="1:67">
      <c r="A31" s="15"/>
      <c r="B31" s="19"/>
      <c r="C31" s="20"/>
      <c r="D31" s="16"/>
      <c r="E31" s="19"/>
      <c r="F31" s="15"/>
      <c r="G31" s="15"/>
      <c r="H31" s="10"/>
      <c r="I31" s="10"/>
      <c r="J31" s="10"/>
      <c r="K31" s="10"/>
      <c r="L31" s="10"/>
      <c r="M31" s="10"/>
      <c r="N31" s="10"/>
      <c r="O31" s="17"/>
      <c r="P31" s="17"/>
      <c r="Q31" s="17"/>
      <c r="R31" s="17"/>
      <c r="S31" s="17"/>
      <c r="T31" s="17"/>
      <c r="U31" s="17"/>
      <c r="V31" s="18"/>
      <c r="W31" s="17"/>
      <c r="X31" s="17"/>
      <c r="Y31" s="17"/>
      <c r="Z31" s="17"/>
      <c r="AA31" s="17"/>
      <c r="AB31" s="17"/>
      <c r="AC31" s="17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7"/>
      <c r="AS31" s="17"/>
      <c r="AT31" s="31"/>
      <c r="AU31" s="11"/>
      <c r="AV31" s="11"/>
      <c r="AW31" s="12"/>
      <c r="AX31" s="11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4"/>
      <c r="BL31" s="33"/>
      <c r="BM31" s="11"/>
      <c r="BN31" s="11"/>
      <c r="BO31" s="13"/>
    </row>
    <row r="32" spans="1:67">
      <c r="A32" s="14"/>
      <c r="B32" s="19"/>
      <c r="C32" s="20"/>
      <c r="D32" s="16"/>
      <c r="E32" s="20"/>
      <c r="F32" s="15"/>
      <c r="G32" s="15"/>
      <c r="H32" s="10"/>
      <c r="I32" s="10"/>
      <c r="J32" s="10"/>
      <c r="K32" s="10"/>
      <c r="L32" s="10"/>
      <c r="M32" s="10"/>
      <c r="N32" s="10"/>
      <c r="O32" s="17"/>
      <c r="P32" s="17"/>
      <c r="Q32" s="17"/>
      <c r="R32" s="17"/>
      <c r="S32" s="17"/>
      <c r="T32" s="17"/>
      <c r="U32" s="17"/>
      <c r="V32" s="18"/>
      <c r="W32" s="17"/>
      <c r="X32" s="17"/>
      <c r="Y32" s="17"/>
      <c r="Z32" s="17"/>
      <c r="AA32" s="17"/>
      <c r="AB32" s="17"/>
      <c r="AC32" s="17"/>
      <c r="AD32" s="18"/>
      <c r="AE32" s="18"/>
      <c r="AF32" s="18"/>
      <c r="AG32" s="18"/>
      <c r="AH32" s="17"/>
      <c r="AI32" s="17"/>
      <c r="AJ32" s="17"/>
      <c r="AK32" s="17"/>
      <c r="AL32" s="17"/>
      <c r="AM32" s="17"/>
      <c r="AN32" s="17"/>
      <c r="AO32" s="18"/>
      <c r="AP32" s="18"/>
      <c r="AQ32" s="18"/>
      <c r="AR32" s="17"/>
      <c r="AS32" s="17"/>
      <c r="AT32" s="32"/>
      <c r="AU32" s="21"/>
      <c r="AW32" s="12"/>
      <c r="AX32" s="11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4"/>
      <c r="BL32" s="33"/>
    </row>
    <row r="33" spans="1:64">
      <c r="A33" s="15"/>
      <c r="B33" s="22"/>
      <c r="D33" s="23"/>
      <c r="E33" s="24"/>
      <c r="F33" s="15"/>
      <c r="G33" s="15"/>
      <c r="H33" s="10"/>
      <c r="I33" s="10"/>
      <c r="J33" s="10"/>
      <c r="K33" s="10"/>
      <c r="L33" s="10"/>
      <c r="M33" s="10"/>
      <c r="N33" s="10"/>
      <c r="O33" s="17"/>
      <c r="P33" s="17"/>
      <c r="Q33" s="17"/>
      <c r="R33" s="17"/>
      <c r="S33" s="17"/>
      <c r="T33" s="17"/>
      <c r="U33" s="17"/>
      <c r="V33" s="18"/>
      <c r="W33" s="17"/>
      <c r="X33" s="17"/>
      <c r="Y33" s="17"/>
      <c r="Z33" s="17"/>
      <c r="AA33" s="17"/>
      <c r="AB33" s="17"/>
      <c r="AC33" s="17"/>
      <c r="AD33" s="18"/>
      <c r="AE33" s="18"/>
      <c r="AF33" s="18"/>
      <c r="AG33" s="18"/>
      <c r="AH33" s="17"/>
      <c r="AI33" s="17"/>
      <c r="AJ33" s="17"/>
      <c r="AK33" s="17"/>
      <c r="AL33" s="17"/>
      <c r="AM33" s="17"/>
      <c r="AN33" s="17"/>
      <c r="AO33" s="18"/>
      <c r="AP33" s="18"/>
      <c r="AQ33" s="18"/>
      <c r="AR33" s="17"/>
      <c r="AS33" s="17"/>
      <c r="AT33" s="32"/>
      <c r="AU33" s="21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4"/>
      <c r="BL33" s="33"/>
    </row>
    <row r="34" spans="1:64">
      <c r="A34" s="14"/>
      <c r="B34" s="19"/>
      <c r="C34" s="20"/>
      <c r="D34" s="16"/>
      <c r="E34" s="19"/>
      <c r="F34" s="15"/>
      <c r="G34" s="15"/>
      <c r="H34" s="10"/>
      <c r="I34" s="10"/>
      <c r="J34" s="10"/>
      <c r="K34" s="10"/>
      <c r="L34" s="10"/>
      <c r="M34" s="10"/>
      <c r="N34" s="10"/>
      <c r="O34" s="17"/>
      <c r="P34" s="17"/>
      <c r="Q34" s="17"/>
      <c r="R34" s="17"/>
      <c r="S34" s="17"/>
      <c r="T34" s="17"/>
      <c r="U34" s="17"/>
      <c r="V34" s="18"/>
      <c r="W34" s="17"/>
      <c r="X34" s="17"/>
      <c r="Y34" s="17"/>
      <c r="Z34" s="17"/>
      <c r="AA34" s="17"/>
      <c r="AB34" s="17"/>
      <c r="AC34" s="17"/>
      <c r="AD34" s="18"/>
      <c r="AE34" s="18"/>
      <c r="AF34" s="18"/>
      <c r="AG34" s="18"/>
      <c r="AH34" s="17"/>
      <c r="AI34" s="17"/>
      <c r="AJ34" s="17"/>
      <c r="AK34" s="17"/>
      <c r="AL34" s="17"/>
      <c r="AM34" s="17"/>
      <c r="AN34" s="17"/>
      <c r="AO34" s="18"/>
      <c r="AP34" s="18"/>
      <c r="AQ34" s="18"/>
      <c r="AR34" s="17"/>
      <c r="AS34" s="17"/>
      <c r="AT34" s="32"/>
      <c r="AU34" s="21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4"/>
      <c r="BL34" s="33"/>
    </row>
    <row r="35" spans="1:64">
      <c r="D35" s="9"/>
      <c r="N35" s="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1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30"/>
      <c r="AV35" s="5"/>
      <c r="AW35" s="4"/>
      <c r="AX35" s="5"/>
      <c r="BI35" s="35"/>
    </row>
    <row r="36" spans="1:64">
      <c r="N36" s="5"/>
      <c r="AG36" s="6"/>
      <c r="AH36" s="5"/>
      <c r="AI36" s="5"/>
      <c r="AS36" s="26"/>
      <c r="AV36" s="5"/>
      <c r="AW36" s="4"/>
      <c r="AX36" s="5"/>
      <c r="BI36" s="35"/>
    </row>
  </sheetData>
  <mergeCells count="15">
    <mergeCell ref="AS1:AS3"/>
    <mergeCell ref="P2:AD2"/>
    <mergeCell ref="AE1:AE3"/>
    <mergeCell ref="AF1:AR1"/>
    <mergeCell ref="AF2:AQ2"/>
    <mergeCell ref="F1:F3"/>
    <mergeCell ref="G1:G3"/>
    <mergeCell ref="H1:I2"/>
    <mergeCell ref="J1:N2"/>
    <mergeCell ref="O1:AD1"/>
    <mergeCell ref="A1:A3"/>
    <mergeCell ref="B1:B3"/>
    <mergeCell ref="C1:C3"/>
    <mergeCell ref="D1:D3"/>
    <mergeCell ref="E1:E3"/>
  </mergeCells>
  <printOptions horizontalCentered="1"/>
  <pageMargins left="0.5" right="0.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Gaji Bulan Februari 2018</vt:lpstr>
      <vt:lpstr>af</vt:lpstr>
      <vt:lpstr>aw</vt:lpstr>
      <vt:lpstr>'Gaji Bulan Februari 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POKJA ULP</dc:creator>
  <cp:lastModifiedBy>DANSKY</cp:lastModifiedBy>
  <cp:lastPrinted>2018-02-26T10:57:56Z</cp:lastPrinted>
  <dcterms:created xsi:type="dcterms:W3CDTF">2014-07-22T14:08:51Z</dcterms:created>
  <dcterms:modified xsi:type="dcterms:W3CDTF">2019-03-25T18:54:03Z</dcterms:modified>
</cp:coreProperties>
</file>