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francisca.novoa/Desktop/Personal/UNAB/Estadistica/"/>
    </mc:Choice>
  </mc:AlternateContent>
  <xr:revisionPtr revIDLastSave="0" documentId="13_ncr:1_{2C871E7B-8789-BF43-84B5-772E68678A17}" xr6:coauthVersionLast="47" xr6:coauthVersionMax="47" xr10:uidLastSave="{00000000-0000-0000-0000-000000000000}"/>
  <bookViews>
    <workbookView xWindow="1680" yWindow="500" windowWidth="33440" windowHeight="18620" xr2:uid="{00000000-000D-0000-FFFF-FFFF00000000}"/>
  </bookViews>
  <sheets>
    <sheet name="EjemploClases" sheetId="3" r:id="rId1"/>
    <sheet name="Ejercicio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" l="1"/>
  <c r="N45" i="3" s="1"/>
  <c r="K33" i="3"/>
  <c r="K32" i="3"/>
  <c r="L37" i="1"/>
  <c r="L31" i="1"/>
  <c r="L38" i="1" s="1"/>
  <c r="L39" i="1" s="1"/>
  <c r="K31" i="1"/>
  <c r="L33" i="1" s="1"/>
  <c r="H31" i="1"/>
  <c r="G31" i="1"/>
  <c r="L52" i="3" l="1"/>
  <c r="L51" i="3"/>
  <c r="G29" i="3" l="1"/>
  <c r="H29" i="3" l="1"/>
  <c r="K29" i="3"/>
  <c r="K31" i="3" s="1"/>
  <c r="L29" i="3" l="1"/>
  <c r="K37" i="3" s="1"/>
  <c r="K38" i="3" s="1"/>
  <c r="K40" i="3" s="1"/>
  <c r="N46" i="3" l="1"/>
  <c r="K62" i="3"/>
</calcChain>
</file>

<file path=xl/sharedStrings.xml><?xml version="1.0" encoding="utf-8"?>
<sst xmlns="http://schemas.openxmlformats.org/spreadsheetml/2006/main" count="151" uniqueCount="109">
  <si>
    <t>Los siguientes datos corresponden al sueldo (en miles de pesos) de 40 trabajadores de una empresa</t>
  </si>
  <si>
    <t>Datos no Agrupados</t>
  </si>
  <si>
    <t>Media</t>
  </si>
  <si>
    <t>Mediana</t>
  </si>
  <si>
    <t>Moda</t>
  </si>
  <si>
    <t>Rango ®</t>
  </si>
  <si>
    <t>Varianza</t>
  </si>
  <si>
    <t>Fórmula</t>
  </si>
  <si>
    <t>Desviación Estandar</t>
  </si>
  <si>
    <t>n</t>
  </si>
  <si>
    <t>contar</t>
  </si>
  <si>
    <t>Màximo Valor</t>
  </si>
  <si>
    <t>max</t>
  </si>
  <si>
    <t>xi</t>
  </si>
  <si>
    <t>Marca de clase</t>
  </si>
  <si>
    <t>Mìnimo Valor</t>
  </si>
  <si>
    <t>min</t>
  </si>
  <si>
    <t>fi</t>
  </si>
  <si>
    <t>Frecuencia Absoluta</t>
  </si>
  <si>
    <r>
      <rPr>
        <sz val="11"/>
        <color theme="1"/>
        <rFont val="Calibri"/>
        <family val="2"/>
        <scheme val="minor"/>
      </rPr>
      <t>Rango o Recorrido (</t>
    </r>
    <r>
      <rPr>
        <b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</si>
  <si>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maximo - minimo</t>
  </si>
  <si>
    <t>hi</t>
  </si>
  <si>
    <t>Frecuencia relativa</t>
  </si>
  <si>
    <r>
      <rPr>
        <sz val="11"/>
        <color theme="1"/>
        <rFont val="Calibri"/>
        <family val="2"/>
        <scheme val="minor"/>
      </rPr>
      <t>Nùmero de Intervalos de Clase (</t>
    </r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</si>
  <si>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t>1+3.322*log10(n)</t>
  </si>
  <si>
    <t>Sturges</t>
  </si>
  <si>
    <t>Fi</t>
  </si>
  <si>
    <t>Frecuencia absoluta acumulada</t>
  </si>
  <si>
    <r>
      <rPr>
        <sz val="11"/>
        <color theme="1"/>
        <rFont val="Calibri"/>
        <family val="2"/>
        <scheme val="minor"/>
      </rPr>
      <t>Amplitud del Intervalo (</t>
    </r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</si>
  <si>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Recorrido/nùmero de Clases</t>
  </si>
  <si>
    <t>Hi</t>
  </si>
  <si>
    <t>Frecuencia relativa acumulada</t>
  </si>
  <si>
    <t>Tabla de Distribuciòn de Frecuencia</t>
  </si>
  <si>
    <t>Límite Aparente Inferior</t>
  </si>
  <si>
    <t>Limite Aparente Superior</t>
  </si>
  <si>
    <t>Límite Real Inferior</t>
  </si>
  <si>
    <t>Límite Real Superior</t>
  </si>
  <si>
    <t>hi (fi/n)</t>
  </si>
  <si>
    <t>Cálculo de la Mediana</t>
  </si>
  <si>
    <t>1.- n/2 (dividir el número de elementos de la muestra por 2)</t>
  </si>
  <si>
    <t>2.- Encontrar Fi inmediatamente mayor a n/2 (ese es el intervalo de la mediana)</t>
  </si>
  <si>
    <t>3.- Encontrar LRI dentro del intervalo de la mediana</t>
  </si>
  <si>
    <t>4.- Encontrar Fi anterior al intervalo de la mediana</t>
  </si>
  <si>
    <t>5.- Encontrar la fi del intervalo de la mediana</t>
  </si>
  <si>
    <t>6.- Recordar la amplitud del intervalo</t>
  </si>
  <si>
    <t>Total</t>
  </si>
  <si>
    <t>¿En qué clase se encuentra el mayor número de trabajadores?.</t>
  </si>
  <si>
    <t>¿Qué porcentaje de trabajadores gana entre $ 149 y $ 168 ?.</t>
  </si>
  <si>
    <t>Mo</t>
  </si>
  <si>
    <t>¿Cuántos trabajadores ganan a lo menos $ 159 ?.</t>
  </si>
  <si>
    <t>Me=paso 3+((paso1-paso4)/paso 5)*paso 6</t>
  </si>
  <si>
    <t>¿Cuántos trabajadores ganan a lo más $ 148 ?.</t>
  </si>
  <si>
    <t>Rango®</t>
  </si>
  <si>
    <t>Me</t>
  </si>
  <si>
    <t>Var</t>
  </si>
  <si>
    <t>S</t>
  </si>
  <si>
    <t>Cálculo de la Moda</t>
  </si>
  <si>
    <t>1.- Encontrar intervalo con mayor fi (intervalo moda)</t>
  </si>
  <si>
    <t>CV</t>
  </si>
  <si>
    <t>2.- LRI intervalo moda</t>
  </si>
  <si>
    <t>3.- Encontrar la fi del intervalo anterior al intervalo de la moda</t>
  </si>
  <si>
    <t>Criterios de homogeneidad</t>
  </si>
  <si>
    <t>4.- Encontrar la fi posterior al intervalo de la moda</t>
  </si>
  <si>
    <t>5.- Recordar al amplitud</t>
  </si>
  <si>
    <t>Usando la desviación estándar</t>
  </si>
  <si>
    <t>1.- Obtener el rango</t>
  </si>
  <si>
    <t>2.- Obtener la S</t>
  </si>
  <si>
    <t>3.- Dividir el rango por 4 y por 5 (osea obtener la cuarta y quinta parte del rango)</t>
  </si>
  <si>
    <t xml:space="preserve">4.- Si la S está entre a 4 y 5 parte del rango, entonces la variable es homogenea, </t>
  </si>
  <si>
    <t xml:space="preserve">      de lo contrario la variable es heterogena</t>
  </si>
  <si>
    <t>Mo=paso2+(paso 4/(paso3+paso4))*paso 5</t>
  </si>
  <si>
    <t>1.- dividir R por 4</t>
  </si>
  <si>
    <t>2.- dividir R por 5</t>
  </si>
  <si>
    <t>3.- Ordenar la 5 y 4 parte del rango en un intervalo cerrado</t>
  </si>
  <si>
    <t>Cálculo de la Varianza</t>
  </si>
  <si>
    <t>1.- Calcular la media aritmética (MA)</t>
  </si>
  <si>
    <t>Media = mediana=moda</t>
  </si>
  <si>
    <t>---&gt; la varible tiene una curva de distribución perfecta</t>
  </si>
  <si>
    <t>2.- Calcular (potencia(xi-MA;2)*fi)</t>
  </si>
  <si>
    <t>Coeficiente de variación</t>
  </si>
  <si>
    <t>Investigar</t>
  </si>
  <si>
    <t>coeficiente es &lt;=30 la variable es homogenea</t>
  </si>
  <si>
    <t>3.- Calcular n-1</t>
  </si>
  <si>
    <t>coeficiente es &gt; 30 la variable es heterogenea</t>
  </si>
  <si>
    <t>desviación estandar/media aritmética</t>
  </si>
  <si>
    <t>Var= Suma de la columna (potencia(xi-MA;2)*fi)/paso 3</t>
  </si>
  <si>
    <t>Tabulación de variable continua  o discreta (que toma un gran conjunto de datos distintos)</t>
  </si>
  <si>
    <t>Notas Obtenidas por 100 alumnos en un curso de estadìstica</t>
  </si>
  <si>
    <t>Rango o Recorrido R</t>
  </si>
  <si>
    <t>Nùmero de Intervalos de Clase m</t>
  </si>
  <si>
    <t>1+3,3*log10(n)</t>
  </si>
  <si>
    <t>Amplitud del Intervalo a</t>
  </si>
  <si>
    <t>xi*fi</t>
  </si>
  <si>
    <t>(xi-media )**2*fi</t>
  </si>
  <si>
    <t>3.- LRI intervalo mediana</t>
  </si>
  <si>
    <t>¿En qué clase se concentra el mayor número de notas?</t>
  </si>
  <si>
    <t>media</t>
  </si>
  <si>
    <t>¿Cuál es la frecuencia absoluta del cuarto intervalo?. Interprete el resultado .</t>
  </si>
  <si>
    <t>mediana</t>
  </si>
  <si>
    <t>¿Qué porcentaje de los alumnos tienen una nota inferior a 60?</t>
  </si>
  <si>
    <t>moda</t>
  </si>
  <si>
    <t>¿Cuántos alumnos tienen una nota superior a 72?</t>
  </si>
  <si>
    <t>Interprete la frecuencia absoluta acumulada del sexto intervalo.</t>
  </si>
  <si>
    <t>Rango</t>
  </si>
  <si>
    <t>Interprete la frecuencia relativa acumulada del quinto intervalo.</t>
  </si>
  <si>
    <t>Interprete la frecuencia acumulada del tercer intervalo</t>
  </si>
  <si>
    <t>Interprete la frecuencia absoluta acumulada del cuarto intervalo</t>
  </si>
  <si>
    <t>En cuáles intervalos están las mejores y peores notas?</t>
  </si>
  <si>
    <t>Coeficiente de 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</si>
</sst>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%"/>
  </numFmts>
  <fonts count="15" x14ac:knownFonts="1">
    <font>
      <sz val="11"/>
      <color theme="1"/>
      <name val="Calibri"/>
      <charset val="134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4" xfId="0" applyFill="1" applyBorder="1"/>
    <xf numFmtId="0" fontId="0" fillId="2" borderId="5" xfId="0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10" xfId="0" applyFont="1" applyFill="1" applyBorder="1"/>
    <xf numFmtId="0" fontId="4" fillId="2" borderId="11" xfId="0" applyFont="1" applyFill="1" applyBorder="1"/>
    <xf numFmtId="0" fontId="2" fillId="2" borderId="0" xfId="0" applyFont="1" applyFill="1" applyAlignment="1">
      <alignment horizontal="center" vertical="center" wrapText="1"/>
    </xf>
    <xf numFmtId="0" fontId="6" fillId="2" borderId="11" xfId="0" applyFont="1" applyFill="1" applyBorder="1"/>
    <xf numFmtId="0" fontId="5" fillId="2" borderId="0" xfId="0" applyFont="1" applyFill="1"/>
    <xf numFmtId="0" fontId="7" fillId="2" borderId="11" xfId="0" applyFont="1" applyFill="1" applyBorder="1"/>
    <xf numFmtId="0" fontId="8" fillId="2" borderId="1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9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9" fillId="2" borderId="0" xfId="0" applyFont="1" applyFill="1" applyAlignment="1">
      <alignment horizontal="right"/>
    </xf>
    <xf numFmtId="0" fontId="2" fillId="2" borderId="1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right" vertical="center" wrapText="1"/>
    </xf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1" xfId="0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12" fillId="2" borderId="1" xfId="0" applyFont="1" applyFill="1" applyBorder="1"/>
    <xf numFmtId="165" fontId="0" fillId="2" borderId="0" xfId="1" applyNumberFormat="1" applyFont="1" applyFill="1"/>
    <xf numFmtId="0" fontId="3" fillId="2" borderId="1" xfId="0" applyFont="1" applyFill="1" applyBorder="1"/>
    <xf numFmtId="164" fontId="0" fillId="2" borderId="1" xfId="0" applyNumberFormat="1" applyFill="1" applyBorder="1"/>
    <xf numFmtId="0" fontId="2" fillId="2" borderId="0" xfId="0" applyFont="1" applyFill="1" applyAlignment="1">
      <alignment horizontal="right" vertical="center" wrapText="1"/>
    </xf>
    <xf numFmtId="0" fontId="9" fillId="2" borderId="10" xfId="0" applyFont="1" applyFill="1" applyBorder="1"/>
    <xf numFmtId="0" fontId="0" fillId="2" borderId="12" xfId="0" applyFill="1" applyBorder="1"/>
    <xf numFmtId="0" fontId="0" fillId="2" borderId="0" xfId="0" quotePrefix="1" applyFill="1"/>
    <xf numFmtId="0" fontId="13" fillId="2" borderId="0" xfId="0" applyFont="1" applyFill="1" applyAlignment="1">
      <alignment horizontal="right"/>
    </xf>
    <xf numFmtId="0" fontId="9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3" xfId="0" applyFill="1" applyBorder="1"/>
    <xf numFmtId="0" fontId="0" fillId="2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>
        <c:manualLayout>
          <c:layoutTarget val="inner"/>
          <c:xMode val="edge"/>
          <c:yMode val="edge"/>
          <c:x val="4.8597376387487401E-2"/>
          <c:y val="0.151460942158617"/>
          <c:w val="0.93081735620585304"/>
          <c:h val="0.7528125621148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EjemploClases!$G$22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EjemploClases!$G$23:$G$28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1E1-1744-B75A-22A0BD03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5725393"/>
        <c:axId val="615839604"/>
      </c:barChart>
      <c:catAx>
        <c:axId val="8557253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15839604"/>
        <c:crosses val="autoZero"/>
        <c:auto val="1"/>
        <c:lblAlgn val="ctr"/>
        <c:lblOffset val="100"/>
        <c:noMultiLvlLbl val="0"/>
      </c:catAx>
      <c:valAx>
        <c:axId val="615839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8557253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Ejercicio1!$G$22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Ejercicio1!$G$23:$G$30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DE3-414C-AE4D-8C9BF28B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02504"/>
        <c:axId val="25856885"/>
      </c:barChart>
      <c:catAx>
        <c:axId val="48730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5856885"/>
        <c:crosses val="autoZero"/>
        <c:auto val="1"/>
        <c:lblAlgn val="ctr"/>
        <c:lblOffset val="100"/>
        <c:noMultiLvlLbl val="0"/>
      </c:catAx>
      <c:valAx>
        <c:axId val="25856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4873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15875</xdr:colOff>
      <xdr:row>28</xdr:row>
      <xdr:rowOff>62230</xdr:rowOff>
    </xdr:from>
    <xdr:to>
      <xdr:col>18</xdr:col>
      <xdr:colOff>1373505</xdr:colOff>
      <xdr:row>32</xdr:row>
      <xdr:rowOff>29845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646650" y="5557520"/>
          <a:ext cx="2386965" cy="678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113030</xdr:colOff>
      <xdr:row>44</xdr:row>
      <xdr:rowOff>175895</xdr:rowOff>
    </xdr:from>
    <xdr:to>
      <xdr:col>18</xdr:col>
      <xdr:colOff>1175385</xdr:colOff>
      <xdr:row>47</xdr:row>
      <xdr:rowOff>144145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43805" y="8806180"/>
          <a:ext cx="2091690" cy="50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619125</xdr:colOff>
      <xdr:row>55</xdr:row>
      <xdr:rowOff>171450</xdr:rowOff>
    </xdr:from>
    <xdr:to>
      <xdr:col>18</xdr:col>
      <xdr:colOff>2241550</xdr:colOff>
      <xdr:row>62</xdr:row>
      <xdr:rowOff>24765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49900" y="11047730"/>
          <a:ext cx="2651760" cy="1097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40005</xdr:colOff>
      <xdr:row>37</xdr:row>
      <xdr:rowOff>13335</xdr:rowOff>
    </xdr:from>
    <xdr:to>
      <xdr:col>7</xdr:col>
      <xdr:colOff>57150</xdr:colOff>
      <xdr:row>52</xdr:row>
      <xdr:rowOff>242570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731520</xdr:colOff>
      <xdr:row>25</xdr:row>
      <xdr:rowOff>114300</xdr:rowOff>
    </xdr:from>
    <xdr:to>
      <xdr:col>15</xdr:col>
      <xdr:colOff>1156335</xdr:colOff>
      <xdr:row>29</xdr:row>
      <xdr:rowOff>81915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86635" y="5337810"/>
          <a:ext cx="2388870" cy="678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113665</xdr:colOff>
      <xdr:row>41</xdr:row>
      <xdr:rowOff>0</xdr:rowOff>
    </xdr:from>
    <xdr:to>
      <xdr:col>15</xdr:col>
      <xdr:colOff>1475740</xdr:colOff>
      <xdr:row>43</xdr:row>
      <xdr:rowOff>146050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601315" y="8495665"/>
          <a:ext cx="2093595" cy="50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276860</xdr:colOff>
      <xdr:row>42</xdr:row>
      <xdr:rowOff>91440</xdr:rowOff>
    </xdr:from>
    <xdr:to>
      <xdr:col>10</xdr:col>
      <xdr:colOff>343535</xdr:colOff>
      <xdr:row>57</xdr:row>
      <xdr:rowOff>100330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zoomScaleNormal="100" workbookViewId="0">
      <selection activeCell="K22" sqref="K22"/>
    </sheetView>
  </sheetViews>
  <sheetFormatPr baseColWidth="10" defaultColWidth="9" defaultRowHeight="15" x14ac:dyDescent="0.2"/>
  <cols>
    <col min="1" max="1" width="9" style="1"/>
    <col min="2" max="2" width="11.83203125" style="1" customWidth="1"/>
    <col min="3" max="3" width="10.5" style="1" customWidth="1"/>
    <col min="4" max="4" width="12.5" style="1" customWidth="1"/>
    <col min="5" max="5" width="11.5" style="1" customWidth="1"/>
    <col min="6" max="6" width="15.83203125" style="1" customWidth="1"/>
    <col min="7" max="7" width="15.1640625" style="1" customWidth="1"/>
    <col min="8" max="8" width="12.6640625" style="1"/>
    <col min="9" max="10" width="9" style="1"/>
    <col min="11" max="11" width="18" style="1" customWidth="1"/>
    <col min="12" max="12" width="21.33203125" style="1" customWidth="1"/>
    <col min="13" max="13" width="23.6640625" style="1" customWidth="1"/>
    <col min="14" max="14" width="14.33203125" style="1" customWidth="1"/>
    <col min="15" max="15" width="12.6640625" style="1"/>
    <col min="16" max="16" width="4.1640625" style="1" customWidth="1"/>
    <col min="17" max="18" width="12.6640625" style="1"/>
    <col min="19" max="19" width="35.83203125" style="1" customWidth="1"/>
    <col min="20" max="20" width="10.6640625" style="1" customWidth="1"/>
    <col min="21" max="21" width="14.1640625" style="1" customWidth="1"/>
    <col min="22" max="16384" width="9" style="1"/>
  </cols>
  <sheetData>
    <row r="1" spans="1:14" x14ac:dyDescent="0.2">
      <c r="A1" s="6"/>
    </row>
    <row r="3" spans="1:14" x14ac:dyDescent="0.2">
      <c r="B3" s="6" t="s">
        <v>0</v>
      </c>
    </row>
    <row r="4" spans="1:14" x14ac:dyDescent="0.2">
      <c r="L4" s="6" t="s">
        <v>1</v>
      </c>
    </row>
    <row r="5" spans="1:14" x14ac:dyDescent="0.2">
      <c r="B5" s="49">
        <v>119</v>
      </c>
      <c r="C5" s="1">
        <v>135</v>
      </c>
      <c r="D5" s="1">
        <v>138</v>
      </c>
      <c r="E5" s="1">
        <v>144</v>
      </c>
      <c r="F5" s="1">
        <v>146</v>
      </c>
      <c r="G5" s="1">
        <v>150</v>
      </c>
      <c r="H5" s="1">
        <v>156</v>
      </c>
      <c r="I5" s="1">
        <v>164</v>
      </c>
      <c r="L5" s="56" t="s">
        <v>2</v>
      </c>
      <c r="M5" s="57"/>
    </row>
    <row r="6" spans="1:14" x14ac:dyDescent="0.2">
      <c r="B6" s="1">
        <v>125</v>
      </c>
      <c r="C6" s="1">
        <v>135</v>
      </c>
      <c r="D6" s="1">
        <v>140</v>
      </c>
      <c r="E6" s="1">
        <v>144</v>
      </c>
      <c r="F6" s="1">
        <v>147</v>
      </c>
      <c r="G6" s="1">
        <v>150</v>
      </c>
      <c r="H6" s="1">
        <v>157</v>
      </c>
      <c r="I6" s="1">
        <v>165</v>
      </c>
      <c r="L6" s="56" t="s">
        <v>3</v>
      </c>
      <c r="M6" s="4"/>
    </row>
    <row r="7" spans="1:14" x14ac:dyDescent="0.2">
      <c r="B7" s="1">
        <v>126</v>
      </c>
      <c r="C7" s="1">
        <v>135</v>
      </c>
      <c r="D7" s="1">
        <v>140</v>
      </c>
      <c r="E7" s="1">
        <v>145</v>
      </c>
      <c r="F7" s="1">
        <v>147</v>
      </c>
      <c r="G7" s="1">
        <v>152</v>
      </c>
      <c r="H7" s="1">
        <v>158</v>
      </c>
      <c r="I7" s="1">
        <v>168</v>
      </c>
      <c r="L7" s="56" t="s">
        <v>4</v>
      </c>
      <c r="M7" s="4"/>
    </row>
    <row r="8" spans="1:14" x14ac:dyDescent="0.2">
      <c r="B8" s="1">
        <v>128</v>
      </c>
      <c r="C8" s="1">
        <v>136</v>
      </c>
      <c r="D8" s="1">
        <v>142</v>
      </c>
      <c r="E8" s="1">
        <v>145</v>
      </c>
      <c r="F8" s="1">
        <v>148</v>
      </c>
      <c r="G8" s="1">
        <v>153</v>
      </c>
      <c r="H8" s="1">
        <v>161</v>
      </c>
      <c r="I8" s="1">
        <v>173</v>
      </c>
    </row>
    <row r="9" spans="1:14" x14ac:dyDescent="0.2">
      <c r="B9" s="1">
        <v>132</v>
      </c>
      <c r="C9" s="1">
        <v>138</v>
      </c>
      <c r="D9" s="1">
        <v>142</v>
      </c>
      <c r="E9" s="1">
        <v>146</v>
      </c>
      <c r="F9" s="1">
        <v>149</v>
      </c>
      <c r="G9" s="1">
        <v>154</v>
      </c>
      <c r="H9" s="1">
        <v>163</v>
      </c>
      <c r="I9" s="49">
        <v>176</v>
      </c>
      <c r="L9" s="56" t="s">
        <v>5</v>
      </c>
      <c r="M9" s="4"/>
    </row>
    <row r="10" spans="1:14" x14ac:dyDescent="0.2">
      <c r="L10" s="56" t="s">
        <v>6</v>
      </c>
      <c r="M10" s="4"/>
    </row>
    <row r="11" spans="1:14" x14ac:dyDescent="0.2">
      <c r="G11" s="1" t="s">
        <v>7</v>
      </c>
      <c r="L11" s="56" t="s">
        <v>8</v>
      </c>
      <c r="M11" s="4"/>
    </row>
    <row r="12" spans="1:14" ht="19" x14ac:dyDescent="0.25">
      <c r="B12" s="50" t="s">
        <v>9</v>
      </c>
      <c r="E12" s="20"/>
      <c r="F12" s="8"/>
      <c r="J12" s="1" t="s">
        <v>10</v>
      </c>
    </row>
    <row r="13" spans="1:14" x14ac:dyDescent="0.2">
      <c r="B13" s="1" t="s">
        <v>11</v>
      </c>
      <c r="E13" s="4"/>
      <c r="F13" s="8"/>
      <c r="J13" s="1" t="s">
        <v>12</v>
      </c>
      <c r="L13" s="4" t="s">
        <v>13</v>
      </c>
      <c r="M13" s="66" t="s">
        <v>14</v>
      </c>
      <c r="N13" s="67"/>
    </row>
    <row r="14" spans="1:14" x14ac:dyDescent="0.2">
      <c r="B14" s="1" t="s">
        <v>15</v>
      </c>
      <c r="E14" s="4"/>
      <c r="F14" s="8"/>
      <c r="J14" s="1" t="s">
        <v>16</v>
      </c>
      <c r="L14" s="4" t="s">
        <v>17</v>
      </c>
      <c r="M14" s="66" t="s">
        <v>18</v>
      </c>
      <c r="N14" s="67"/>
    </row>
    <row r="15" spans="1:14" x14ac:dyDescent="0.2">
      <c r="B15" s="1" t="s">
        <v>19</v>
      </c>
      <c r="E15" s="4"/>
      <c r="F15" s="8"/>
      <c r="G15" s="1" t="s">
        <v>20</v>
      </c>
      <c r="L15" s="4" t="s">
        <v>21</v>
      </c>
      <c r="M15" s="66" t="s">
        <v>22</v>
      </c>
      <c r="N15" s="67"/>
    </row>
    <row r="16" spans="1:14" x14ac:dyDescent="0.2">
      <c r="B16" s="1" t="s">
        <v>23</v>
      </c>
      <c r="E16" s="52"/>
      <c r="F16" s="8"/>
      <c r="G16" s="53" t="s">
        <v>24</v>
      </c>
      <c r="H16" s="1" t="s">
        <v>25</v>
      </c>
      <c r="L16" s="4" t="s">
        <v>26</v>
      </c>
      <c r="M16" s="4" t="s">
        <v>27</v>
      </c>
      <c r="N16" s="4"/>
    </row>
    <row r="17" spans="2:20" x14ac:dyDescent="0.2">
      <c r="B17" s="1" t="s">
        <v>28</v>
      </c>
      <c r="E17" s="4"/>
      <c r="F17" s="8"/>
      <c r="G17" s="1" t="s">
        <v>29</v>
      </c>
      <c r="L17" s="4" t="s">
        <v>30</v>
      </c>
      <c r="M17" s="4" t="s">
        <v>31</v>
      </c>
      <c r="N17" s="4"/>
    </row>
    <row r="20" spans="2:20" ht="16" x14ac:dyDescent="0.2">
      <c r="B20" s="3" t="s">
        <v>32</v>
      </c>
    </row>
    <row r="21" spans="2:20" x14ac:dyDescent="0.2">
      <c r="L21" s="24"/>
    </row>
    <row r="22" spans="2:20" ht="51" x14ac:dyDescent="0.2">
      <c r="B22" s="7" t="s">
        <v>33</v>
      </c>
      <c r="C22" s="7" t="s">
        <v>34</v>
      </c>
      <c r="D22" s="7" t="s">
        <v>35</v>
      </c>
      <c r="E22" s="7" t="s">
        <v>36</v>
      </c>
      <c r="F22" s="7" t="s">
        <v>13</v>
      </c>
      <c r="G22" s="7" t="s">
        <v>17</v>
      </c>
      <c r="H22" s="7" t="s">
        <v>37</v>
      </c>
      <c r="I22" s="7" t="s">
        <v>26</v>
      </c>
      <c r="J22" s="7" t="s">
        <v>30</v>
      </c>
      <c r="K22" s="7"/>
      <c r="L22" s="7"/>
      <c r="M22" s="58"/>
      <c r="Q22" s="25" t="s">
        <v>38</v>
      </c>
    </row>
    <row r="23" spans="2:20" ht="16" x14ac:dyDescent="0.2">
      <c r="B23" s="8"/>
      <c r="C23" s="8"/>
      <c r="D23" s="8"/>
      <c r="E23" s="8"/>
      <c r="F23" s="4"/>
      <c r="G23" s="4"/>
      <c r="H23" s="4"/>
      <c r="I23" s="4"/>
      <c r="J23" s="4"/>
      <c r="K23" s="4"/>
      <c r="L23" s="52"/>
      <c r="M23" s="58"/>
      <c r="Q23" s="26" t="s">
        <v>39</v>
      </c>
      <c r="R23" s="27"/>
      <c r="S23" s="28"/>
    </row>
    <row r="24" spans="2:20" ht="16" x14ac:dyDescent="0.2">
      <c r="B24" s="8"/>
      <c r="C24" s="8"/>
      <c r="D24" s="8"/>
      <c r="E24" s="8"/>
      <c r="F24" s="4"/>
      <c r="G24" s="4"/>
      <c r="H24" s="4"/>
      <c r="I24" s="4"/>
      <c r="J24" s="4"/>
      <c r="K24" s="4"/>
      <c r="L24" s="52"/>
      <c r="M24" s="58"/>
      <c r="Q24" s="29" t="s">
        <v>40</v>
      </c>
      <c r="S24" s="30"/>
      <c r="T24" s="62"/>
    </row>
    <row r="25" spans="2:20" x14ac:dyDescent="0.2">
      <c r="B25" s="8"/>
      <c r="C25" s="9"/>
      <c r="D25" s="8"/>
      <c r="E25" s="8"/>
      <c r="F25" s="4"/>
      <c r="G25" s="4"/>
      <c r="H25" s="4"/>
      <c r="I25" s="4"/>
      <c r="J25" s="4"/>
      <c r="K25" s="4"/>
      <c r="L25" s="52"/>
      <c r="Q25" s="29" t="s">
        <v>41</v>
      </c>
      <c r="S25" s="32"/>
    </row>
    <row r="26" spans="2:20" x14ac:dyDescent="0.2">
      <c r="B26" s="8"/>
      <c r="C26" s="8"/>
      <c r="D26" s="8"/>
      <c r="E26" s="8"/>
      <c r="F26" s="4"/>
      <c r="G26" s="4"/>
      <c r="H26" s="4"/>
      <c r="I26" s="4"/>
      <c r="J26" s="4"/>
      <c r="K26" s="4"/>
      <c r="L26" s="52"/>
      <c r="Q26" s="29" t="s">
        <v>42</v>
      </c>
      <c r="S26" s="34"/>
    </row>
    <row r="27" spans="2:20" x14ac:dyDescent="0.2">
      <c r="B27" s="8"/>
      <c r="C27" s="8"/>
      <c r="D27" s="8"/>
      <c r="E27" s="8"/>
      <c r="F27" s="4"/>
      <c r="G27" s="54"/>
      <c r="H27" s="4"/>
      <c r="I27" s="4"/>
      <c r="J27" s="4"/>
      <c r="K27" s="4"/>
      <c r="L27" s="52"/>
      <c r="Q27" s="29" t="s">
        <v>43</v>
      </c>
      <c r="S27" s="35"/>
    </row>
    <row r="28" spans="2:20" x14ac:dyDescent="0.2">
      <c r="B28" s="8"/>
      <c r="C28" s="8"/>
      <c r="D28" s="8"/>
      <c r="E28" s="8"/>
      <c r="F28" s="4"/>
      <c r="G28" s="4"/>
      <c r="H28" s="4"/>
      <c r="I28" s="4"/>
      <c r="J28" s="4"/>
      <c r="K28" s="4"/>
      <c r="L28" s="52"/>
      <c r="Q28" s="36" t="s">
        <v>44</v>
      </c>
      <c r="S28" s="37"/>
    </row>
    <row r="29" spans="2:20" x14ac:dyDescent="0.2">
      <c r="B29" s="10" t="s">
        <v>45</v>
      </c>
      <c r="G29" s="20">
        <f>SUM(G23:G28)</f>
        <v>0</v>
      </c>
      <c r="H29" s="20">
        <f>SUM(H23:H28)</f>
        <v>0</v>
      </c>
      <c r="K29" s="20">
        <f>SUM(K23:K28)</f>
        <v>0</v>
      </c>
      <c r="L29" s="20">
        <f>SUM(L23:L28)</f>
        <v>0</v>
      </c>
      <c r="M29" s="44"/>
      <c r="Q29" s="36"/>
      <c r="S29" s="37"/>
    </row>
    <row r="30" spans="2:20" x14ac:dyDescent="0.2">
      <c r="B30" s="51"/>
      <c r="G30" s="44"/>
      <c r="H30" s="44"/>
      <c r="Q30" s="36"/>
      <c r="S30" s="37"/>
    </row>
    <row r="31" spans="2:20" x14ac:dyDescent="0.2">
      <c r="B31" s="51"/>
      <c r="G31" s="44"/>
      <c r="H31" s="44"/>
      <c r="J31" s="6" t="s">
        <v>2</v>
      </c>
      <c r="K31" s="1" t="e">
        <f>K29/E12</f>
        <v>#DIV/0!</v>
      </c>
      <c r="Q31" s="36"/>
      <c r="S31" s="37"/>
    </row>
    <row r="32" spans="2:20" x14ac:dyDescent="0.2">
      <c r="B32" s="1" t="s">
        <v>46</v>
      </c>
      <c r="J32" s="6" t="s">
        <v>3</v>
      </c>
      <c r="K32" s="1">
        <f>Q35</f>
        <v>0</v>
      </c>
      <c r="Q32" s="36"/>
      <c r="S32" s="37"/>
    </row>
    <row r="33" spans="2:21" x14ac:dyDescent="0.2">
      <c r="B33" s="1" t="s">
        <v>47</v>
      </c>
      <c r="H33" s="55"/>
      <c r="J33" s="6" t="s">
        <v>48</v>
      </c>
      <c r="K33" s="1">
        <f>Q51</f>
        <v>0</v>
      </c>
      <c r="Q33" s="36"/>
      <c r="S33" s="37"/>
    </row>
    <row r="34" spans="2:21" ht="19" x14ac:dyDescent="0.25">
      <c r="B34" s="1" t="s">
        <v>49</v>
      </c>
      <c r="Q34" s="63" t="s">
        <v>50</v>
      </c>
      <c r="R34" s="64"/>
      <c r="S34" s="65"/>
    </row>
    <row r="35" spans="2:21" x14ac:dyDescent="0.2">
      <c r="B35" s="1" t="s">
        <v>51</v>
      </c>
      <c r="J35" s="6" t="s">
        <v>52</v>
      </c>
      <c r="K35" s="1">
        <f>E28-D23</f>
        <v>0</v>
      </c>
      <c r="P35" s="22" t="s">
        <v>53</v>
      </c>
    </row>
    <row r="37" spans="2:21" x14ac:dyDescent="0.2">
      <c r="J37" s="6" t="s">
        <v>54</v>
      </c>
      <c r="K37" s="1">
        <f>L29/(E12-1)</f>
        <v>0</v>
      </c>
    </row>
    <row r="38" spans="2:21" ht="34" x14ac:dyDescent="0.2">
      <c r="J38" s="6" t="s">
        <v>55</v>
      </c>
      <c r="K38" s="1">
        <f>SQRT(K37)</f>
        <v>0</v>
      </c>
      <c r="Q38" s="42" t="s">
        <v>56</v>
      </c>
    </row>
    <row r="39" spans="2:21" x14ac:dyDescent="0.2">
      <c r="Q39" s="26" t="s">
        <v>57</v>
      </c>
      <c r="R39" s="27"/>
      <c r="S39" s="27"/>
      <c r="T39" s="28"/>
      <c r="U39" s="62"/>
    </row>
    <row r="40" spans="2:21" x14ac:dyDescent="0.2">
      <c r="J40" s="6" t="s">
        <v>58</v>
      </c>
      <c r="K40" s="1" t="e">
        <f>K38/K31</f>
        <v>#DIV/0!</v>
      </c>
      <c r="Q40" s="29" t="s">
        <v>59</v>
      </c>
      <c r="S40" s="44"/>
      <c r="T40" s="37"/>
      <c r="U40" s="22"/>
    </row>
    <row r="41" spans="2:21" x14ac:dyDescent="0.2">
      <c r="Q41" s="29" t="s">
        <v>60</v>
      </c>
      <c r="S41" s="45"/>
      <c r="T41" s="37"/>
    </row>
    <row r="42" spans="2:21" x14ac:dyDescent="0.2">
      <c r="J42" s="6" t="s">
        <v>61</v>
      </c>
      <c r="Q42" s="29" t="s">
        <v>62</v>
      </c>
      <c r="S42" s="46"/>
      <c r="T42" s="37"/>
    </row>
    <row r="43" spans="2:21" x14ac:dyDescent="0.2">
      <c r="Q43" s="29" t="s">
        <v>63</v>
      </c>
      <c r="S43" s="47"/>
      <c r="T43" s="37"/>
    </row>
    <row r="44" spans="2:21" x14ac:dyDescent="0.2">
      <c r="J44" s="6" t="s">
        <v>64</v>
      </c>
      <c r="Q44" s="36"/>
      <c r="T44" s="37"/>
    </row>
    <row r="45" spans="2:21" x14ac:dyDescent="0.2">
      <c r="J45" s="1" t="s">
        <v>65</v>
      </c>
      <c r="N45" s="1">
        <f>K35</f>
        <v>0</v>
      </c>
      <c r="Q45" s="36"/>
      <c r="T45" s="37"/>
    </row>
    <row r="46" spans="2:21" x14ac:dyDescent="0.2">
      <c r="J46" s="1" t="s">
        <v>66</v>
      </c>
      <c r="N46" s="1">
        <f>K38</f>
        <v>0</v>
      </c>
      <c r="Q46" s="36"/>
      <c r="T46" s="37"/>
    </row>
    <row r="47" spans="2:21" x14ac:dyDescent="0.2">
      <c r="J47" s="1" t="s">
        <v>67</v>
      </c>
      <c r="Q47" s="36"/>
      <c r="T47" s="37"/>
    </row>
    <row r="48" spans="2:21" x14ac:dyDescent="0.2">
      <c r="J48" s="1" t="s">
        <v>68</v>
      </c>
      <c r="Q48" s="36"/>
      <c r="T48" s="37"/>
    </row>
    <row r="49" spans="10:20" x14ac:dyDescent="0.2">
      <c r="J49" s="1" t="s">
        <v>69</v>
      </c>
      <c r="Q49" s="36"/>
      <c r="T49" s="37"/>
    </row>
    <row r="50" spans="10:20" ht="19" x14ac:dyDescent="0.25">
      <c r="Q50" s="38" t="s">
        <v>70</v>
      </c>
      <c r="R50" s="39"/>
      <c r="S50" s="39"/>
      <c r="T50" s="40"/>
    </row>
    <row r="51" spans="10:20" x14ac:dyDescent="0.2">
      <c r="J51" s="1" t="s">
        <v>71</v>
      </c>
      <c r="L51" s="1">
        <f>N45/4</f>
        <v>0</v>
      </c>
      <c r="P51" s="22" t="s">
        <v>48</v>
      </c>
    </row>
    <row r="52" spans="10:20" x14ac:dyDescent="0.2">
      <c r="J52" s="1" t="s">
        <v>72</v>
      </c>
      <c r="L52" s="1">
        <f>N45/5</f>
        <v>0</v>
      </c>
    </row>
    <row r="53" spans="10:20" ht="34" x14ac:dyDescent="0.2">
      <c r="J53" s="1" t="s">
        <v>73</v>
      </c>
      <c r="Q53" s="42" t="s">
        <v>74</v>
      </c>
    </row>
    <row r="54" spans="10:20" x14ac:dyDescent="0.2">
      <c r="Q54" s="26" t="s">
        <v>75</v>
      </c>
      <c r="R54" s="27"/>
      <c r="S54" s="27"/>
      <c r="T54" s="28"/>
    </row>
    <row r="55" spans="10:20" x14ac:dyDescent="0.2">
      <c r="J55" s="1" t="s">
        <v>76</v>
      </c>
      <c r="L55" s="61" t="s">
        <v>77</v>
      </c>
      <c r="Q55" s="29" t="s">
        <v>78</v>
      </c>
      <c r="S55" s="44"/>
      <c r="T55" s="37"/>
    </row>
    <row r="56" spans="10:20" x14ac:dyDescent="0.2">
      <c r="Q56" s="29"/>
      <c r="S56" s="45"/>
      <c r="T56" s="37"/>
    </row>
    <row r="57" spans="10:20" x14ac:dyDescent="0.2">
      <c r="J57" s="6" t="s">
        <v>79</v>
      </c>
      <c r="L57" s="1" t="s">
        <v>80</v>
      </c>
      <c r="M57" s="1" t="s">
        <v>81</v>
      </c>
      <c r="Q57" s="29" t="s">
        <v>82</v>
      </c>
      <c r="S57" s="46"/>
      <c r="T57" s="37"/>
    </row>
    <row r="58" spans="10:20" x14ac:dyDescent="0.2">
      <c r="M58" s="1" t="s">
        <v>83</v>
      </c>
      <c r="Q58" s="29"/>
      <c r="S58" s="47"/>
      <c r="T58" s="37"/>
    </row>
    <row r="59" spans="10:20" x14ac:dyDescent="0.2">
      <c r="Q59" s="36"/>
      <c r="T59" s="37"/>
    </row>
    <row r="60" spans="10:20" x14ac:dyDescent="0.2">
      <c r="J60" s="6" t="s">
        <v>58</v>
      </c>
      <c r="K60" s="6" t="s">
        <v>84</v>
      </c>
      <c r="L60" s="6"/>
      <c r="Q60" s="36"/>
      <c r="T60" s="37"/>
    </row>
    <row r="61" spans="10:20" x14ac:dyDescent="0.2">
      <c r="Q61" s="36"/>
      <c r="T61" s="37"/>
    </row>
    <row r="62" spans="10:20" x14ac:dyDescent="0.2">
      <c r="J62" s="1" t="s">
        <v>58</v>
      </c>
      <c r="K62" s="1" t="e">
        <f>K38/K31</f>
        <v>#DIV/0!</v>
      </c>
      <c r="Q62" s="36"/>
      <c r="T62" s="37"/>
    </row>
    <row r="63" spans="10:20" x14ac:dyDescent="0.2">
      <c r="Q63" s="36"/>
      <c r="T63" s="37"/>
    </row>
    <row r="64" spans="10:20" ht="19" x14ac:dyDescent="0.25">
      <c r="Q64" s="59" t="s">
        <v>85</v>
      </c>
      <c r="T64" s="37"/>
    </row>
    <row r="65" spans="17:20" x14ac:dyDescent="0.2">
      <c r="Q65" s="60"/>
      <c r="R65" s="39"/>
      <c r="S65" s="39"/>
      <c r="T65" s="40"/>
    </row>
  </sheetData>
  <mergeCells count="3">
    <mergeCell ref="M13:N13"/>
    <mergeCell ref="M14:N14"/>
    <mergeCell ref="M15:N15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47"/>
  <sheetViews>
    <sheetView topLeftCell="A8" workbookViewId="0">
      <selection activeCell="N47" sqref="N47"/>
    </sheetView>
  </sheetViews>
  <sheetFormatPr baseColWidth="10" defaultColWidth="9" defaultRowHeight="15" x14ac:dyDescent="0.2"/>
  <cols>
    <col min="1" max="1" width="9" style="1"/>
    <col min="2" max="2" width="11.6640625" style="1" customWidth="1"/>
    <col min="3" max="3" width="12.1640625" style="1" customWidth="1"/>
    <col min="4" max="4" width="12.5" style="1" customWidth="1"/>
    <col min="5" max="5" width="15.5" style="1" customWidth="1"/>
    <col min="6" max="6" width="11.6640625" style="1" customWidth="1"/>
    <col min="7" max="8" width="9" style="1"/>
    <col min="9" max="9" width="11.5" style="1" customWidth="1"/>
    <col min="10" max="10" width="14" style="1" customWidth="1"/>
    <col min="11" max="11" width="12.83203125" style="1" customWidth="1"/>
    <col min="12" max="12" width="18.1640625" style="1" customWidth="1"/>
    <col min="13" max="13" width="28.33203125" style="1" customWidth="1"/>
    <col min="14" max="14" width="15.1640625" style="1" customWidth="1"/>
    <col min="15" max="15" width="9" style="1"/>
    <col min="16" max="16" width="32.33203125" style="1" customWidth="1"/>
    <col min="17" max="17" width="9" style="1"/>
    <col min="18" max="18" width="44.5" style="1" customWidth="1"/>
    <col min="19" max="19" width="6.6640625" style="1" customWidth="1"/>
    <col min="20" max="23" width="9" style="1"/>
    <col min="24" max="24" width="23.83203125" style="1" customWidth="1"/>
    <col min="25" max="16384" width="9" style="1"/>
  </cols>
  <sheetData>
    <row r="4" spans="2:16" ht="24" x14ac:dyDescent="0.3">
      <c r="B4" s="2" t="s">
        <v>86</v>
      </c>
    </row>
    <row r="6" spans="2:16" ht="16" x14ac:dyDescent="0.2">
      <c r="B6" s="3" t="s">
        <v>87</v>
      </c>
    </row>
    <row r="7" spans="2:16" ht="16" x14ac:dyDescent="0.2">
      <c r="B7" s="3"/>
    </row>
    <row r="8" spans="2:16" ht="16" x14ac:dyDescent="0.2">
      <c r="B8" s="4">
        <v>100</v>
      </c>
      <c r="C8" s="4">
        <v>87</v>
      </c>
      <c r="D8" s="4">
        <v>54</v>
      </c>
      <c r="E8" s="4">
        <v>82</v>
      </c>
      <c r="F8" s="4">
        <v>93</v>
      </c>
      <c r="G8" s="4">
        <v>47</v>
      </c>
      <c r="H8" s="4">
        <v>40</v>
      </c>
      <c r="I8" s="4">
        <v>53</v>
      </c>
      <c r="J8" s="4">
        <v>88</v>
      </c>
      <c r="K8" s="4">
        <v>58</v>
      </c>
      <c r="M8" s="23" t="s">
        <v>9</v>
      </c>
      <c r="N8" s="4"/>
      <c r="O8" s="4"/>
    </row>
    <row r="9" spans="2:16" ht="16" x14ac:dyDescent="0.2">
      <c r="B9" s="4">
        <v>84</v>
      </c>
      <c r="C9" s="4">
        <v>65</v>
      </c>
      <c r="D9" s="4">
        <v>57</v>
      </c>
      <c r="E9" s="4">
        <v>66</v>
      </c>
      <c r="F9" s="4">
        <v>25</v>
      </c>
      <c r="G9" s="4">
        <v>70</v>
      </c>
      <c r="H9" s="4">
        <v>85</v>
      </c>
      <c r="I9" s="4">
        <v>36</v>
      </c>
      <c r="J9" s="4">
        <v>61</v>
      </c>
      <c r="K9" s="4">
        <v>34</v>
      </c>
      <c r="M9" s="23" t="s">
        <v>11</v>
      </c>
      <c r="N9" s="4"/>
      <c r="O9" s="4"/>
    </row>
    <row r="10" spans="2:16" ht="16" x14ac:dyDescent="0.2">
      <c r="B10" s="4">
        <v>33</v>
      </c>
      <c r="C10" s="4">
        <v>33</v>
      </c>
      <c r="D10" s="4">
        <v>100</v>
      </c>
      <c r="E10" s="4">
        <v>69</v>
      </c>
      <c r="F10" s="4">
        <v>77</v>
      </c>
      <c r="G10" s="4">
        <v>88</v>
      </c>
      <c r="H10" s="4">
        <v>63</v>
      </c>
      <c r="I10" s="4">
        <v>17</v>
      </c>
      <c r="J10" s="4">
        <v>42</v>
      </c>
      <c r="K10" s="4">
        <v>55</v>
      </c>
      <c r="M10" s="23" t="s">
        <v>15</v>
      </c>
      <c r="N10" s="4"/>
      <c r="O10" s="4"/>
    </row>
    <row r="11" spans="2:16" ht="16" x14ac:dyDescent="0.2">
      <c r="B11" s="4">
        <v>98</v>
      </c>
      <c r="C11" s="4">
        <v>70</v>
      </c>
      <c r="D11" s="4">
        <v>68</v>
      </c>
      <c r="E11" s="4">
        <v>70</v>
      </c>
      <c r="F11" s="4">
        <v>65</v>
      </c>
      <c r="G11" s="4">
        <v>70</v>
      </c>
      <c r="H11" s="4">
        <v>84</v>
      </c>
      <c r="I11" s="4">
        <v>52</v>
      </c>
      <c r="J11" s="4">
        <v>60</v>
      </c>
      <c r="K11" s="4">
        <v>54</v>
      </c>
      <c r="M11" s="23" t="s">
        <v>88</v>
      </c>
      <c r="N11" s="4"/>
      <c r="O11" s="4"/>
    </row>
    <row r="12" spans="2:16" ht="16" x14ac:dyDescent="0.2">
      <c r="B12" s="4">
        <v>57</v>
      </c>
      <c r="C12" s="4">
        <v>47</v>
      </c>
      <c r="D12" s="4">
        <v>57</v>
      </c>
      <c r="E12" s="4">
        <v>86</v>
      </c>
      <c r="F12" s="4">
        <v>25</v>
      </c>
      <c r="G12" s="4">
        <v>66</v>
      </c>
      <c r="H12" s="4">
        <v>40</v>
      </c>
      <c r="I12" s="4">
        <v>100</v>
      </c>
      <c r="J12" s="4">
        <v>32</v>
      </c>
      <c r="K12" s="4">
        <v>39</v>
      </c>
      <c r="M12" s="23" t="s">
        <v>89</v>
      </c>
      <c r="N12" s="4"/>
      <c r="O12" s="4"/>
      <c r="P12" s="24" t="s">
        <v>90</v>
      </c>
    </row>
    <row r="13" spans="2:16" ht="16" x14ac:dyDescent="0.2">
      <c r="B13" s="4">
        <v>90</v>
      </c>
      <c r="C13" s="4">
        <v>83</v>
      </c>
      <c r="D13" s="4">
        <v>64</v>
      </c>
      <c r="E13" s="4">
        <v>95</v>
      </c>
      <c r="F13" s="4">
        <v>85</v>
      </c>
      <c r="G13" s="4">
        <v>100</v>
      </c>
      <c r="H13" s="4">
        <v>67</v>
      </c>
      <c r="I13" s="4">
        <v>60</v>
      </c>
      <c r="J13" s="4">
        <v>42</v>
      </c>
      <c r="K13" s="4">
        <v>65</v>
      </c>
      <c r="M13" s="23" t="s">
        <v>91</v>
      </c>
      <c r="N13" s="4"/>
      <c r="O13" s="4"/>
      <c r="P13" s="1" t="s">
        <v>29</v>
      </c>
    </row>
    <row r="14" spans="2:16" x14ac:dyDescent="0.2">
      <c r="B14" s="4">
        <v>82</v>
      </c>
      <c r="C14" s="4">
        <v>85</v>
      </c>
      <c r="D14" s="4">
        <v>62</v>
      </c>
      <c r="E14" s="4">
        <v>72</v>
      </c>
      <c r="F14" s="4">
        <v>65</v>
      </c>
      <c r="G14" s="4">
        <v>76</v>
      </c>
      <c r="H14" s="4">
        <v>23</v>
      </c>
      <c r="I14" s="4">
        <v>96</v>
      </c>
      <c r="J14" s="4">
        <v>30</v>
      </c>
      <c r="K14" s="4">
        <v>45</v>
      </c>
      <c r="M14" s="23"/>
      <c r="N14" s="4"/>
      <c r="O14" s="4"/>
    </row>
    <row r="15" spans="2:16" x14ac:dyDescent="0.2">
      <c r="B15" s="4">
        <v>77</v>
      </c>
      <c r="C15" s="4">
        <v>55</v>
      </c>
      <c r="D15" s="4">
        <v>100</v>
      </c>
      <c r="E15" s="4">
        <v>80</v>
      </c>
      <c r="F15" s="4">
        <v>55</v>
      </c>
      <c r="G15" s="4">
        <v>52</v>
      </c>
      <c r="H15" s="4">
        <v>85</v>
      </c>
      <c r="I15" s="4">
        <v>68</v>
      </c>
      <c r="J15" s="4">
        <v>53</v>
      </c>
      <c r="K15" s="4">
        <v>82</v>
      </c>
      <c r="M15" s="23"/>
      <c r="N15" s="4"/>
      <c r="O15" s="4"/>
    </row>
    <row r="16" spans="2:16" x14ac:dyDescent="0.2">
      <c r="B16" s="4">
        <v>55</v>
      </c>
      <c r="C16" s="4">
        <v>51</v>
      </c>
      <c r="D16" s="4">
        <v>47</v>
      </c>
      <c r="E16" s="4">
        <v>47</v>
      </c>
      <c r="F16" s="4">
        <v>64</v>
      </c>
      <c r="G16" s="4">
        <v>75</v>
      </c>
      <c r="H16" s="4">
        <v>65</v>
      </c>
      <c r="I16" s="4">
        <v>60</v>
      </c>
      <c r="J16" s="4">
        <v>45</v>
      </c>
      <c r="K16" s="4">
        <v>74</v>
      </c>
      <c r="M16" s="23"/>
      <c r="N16" s="4"/>
      <c r="O16" s="4"/>
    </row>
    <row r="17" spans="2:23" x14ac:dyDescent="0.2">
      <c r="B17" s="4">
        <v>62</v>
      </c>
      <c r="C17" s="4">
        <v>93</v>
      </c>
      <c r="D17" s="4">
        <v>98</v>
      </c>
      <c r="E17" s="4">
        <v>58</v>
      </c>
      <c r="F17" s="4">
        <v>95</v>
      </c>
      <c r="G17" s="4">
        <v>83</v>
      </c>
      <c r="H17" s="4">
        <v>33</v>
      </c>
      <c r="I17" s="4">
        <v>70</v>
      </c>
      <c r="J17" s="4">
        <v>51</v>
      </c>
      <c r="K17" s="4">
        <v>60</v>
      </c>
    </row>
    <row r="19" spans="2:23" ht="34" x14ac:dyDescent="0.2">
      <c r="B19" s="5"/>
      <c r="N19" s="25" t="s">
        <v>38</v>
      </c>
    </row>
    <row r="20" spans="2:23" x14ac:dyDescent="0.2">
      <c r="B20" s="6" t="s">
        <v>32</v>
      </c>
      <c r="N20" s="26" t="s">
        <v>39</v>
      </c>
      <c r="O20" s="27"/>
      <c r="P20" s="28"/>
    </row>
    <row r="21" spans="2:23" x14ac:dyDescent="0.2">
      <c r="N21" s="29" t="s">
        <v>40</v>
      </c>
      <c r="P21" s="30"/>
    </row>
    <row r="22" spans="2:23" ht="51" x14ac:dyDescent="0.2">
      <c r="B22" s="7" t="s">
        <v>33</v>
      </c>
      <c r="C22" s="7" t="s">
        <v>34</v>
      </c>
      <c r="D22" s="7" t="s">
        <v>35</v>
      </c>
      <c r="E22" s="7" t="s">
        <v>36</v>
      </c>
      <c r="F22" s="7" t="s">
        <v>13</v>
      </c>
      <c r="G22" s="11" t="s">
        <v>17</v>
      </c>
      <c r="H22" s="7" t="s">
        <v>37</v>
      </c>
      <c r="I22" s="21" t="s">
        <v>26</v>
      </c>
      <c r="J22" s="7" t="s">
        <v>30</v>
      </c>
      <c r="K22" s="7" t="s">
        <v>92</v>
      </c>
      <c r="L22" s="7" t="s">
        <v>93</v>
      </c>
      <c r="M22" s="31"/>
      <c r="N22" s="29" t="s">
        <v>94</v>
      </c>
      <c r="P22" s="32"/>
      <c r="Q22" s="43"/>
      <c r="U22" s="31"/>
    </row>
    <row r="23" spans="2:23" x14ac:dyDescent="0.2">
      <c r="B23" s="8"/>
      <c r="C23" s="8"/>
      <c r="D23" s="8"/>
      <c r="E23" s="8"/>
      <c r="F23" s="12"/>
      <c r="G23" s="4"/>
      <c r="H23" s="13"/>
      <c r="I23" s="12"/>
      <c r="J23" s="4"/>
      <c r="K23" s="4"/>
      <c r="L23" s="4"/>
      <c r="M23" s="33"/>
      <c r="N23" s="29" t="s">
        <v>42</v>
      </c>
      <c r="P23" s="34"/>
      <c r="U23" s="33"/>
    </row>
    <row r="24" spans="2:23" x14ac:dyDescent="0.2">
      <c r="B24" s="8"/>
      <c r="C24" s="8"/>
      <c r="D24" s="8"/>
      <c r="E24" s="8"/>
      <c r="F24" s="12"/>
      <c r="G24" s="4"/>
      <c r="H24" s="13"/>
      <c r="I24" s="12"/>
      <c r="J24" s="4"/>
      <c r="K24" s="4"/>
      <c r="L24" s="4"/>
      <c r="M24" s="33"/>
      <c r="N24" s="29" t="s">
        <v>43</v>
      </c>
      <c r="P24" s="35"/>
      <c r="S24" s="44"/>
      <c r="U24" s="33"/>
      <c r="W24" s="44"/>
    </row>
    <row r="25" spans="2:23" x14ac:dyDescent="0.2">
      <c r="B25" s="8"/>
      <c r="C25" s="8"/>
      <c r="D25" s="8"/>
      <c r="E25" s="8"/>
      <c r="F25" s="12"/>
      <c r="G25" s="4"/>
      <c r="H25" s="13"/>
      <c r="I25" s="12"/>
      <c r="J25" s="4"/>
      <c r="K25" s="4"/>
      <c r="L25" s="4"/>
      <c r="M25" s="33"/>
      <c r="N25" s="36" t="s">
        <v>44</v>
      </c>
      <c r="P25" s="37"/>
      <c r="S25" s="45"/>
      <c r="U25" s="33"/>
      <c r="W25" s="45"/>
    </row>
    <row r="26" spans="2:23" x14ac:dyDescent="0.2">
      <c r="B26" s="8"/>
      <c r="C26" s="8"/>
      <c r="D26" s="8"/>
      <c r="E26" s="8"/>
      <c r="F26" s="12"/>
      <c r="G26" s="14"/>
      <c r="H26" s="13"/>
      <c r="I26" s="12"/>
      <c r="J26" s="4"/>
      <c r="K26" s="4"/>
      <c r="L26" s="4"/>
      <c r="M26" s="33"/>
      <c r="N26" s="36"/>
      <c r="P26" s="37"/>
      <c r="S26" s="46"/>
      <c r="U26" s="33"/>
      <c r="W26" s="46"/>
    </row>
    <row r="27" spans="2:23" x14ac:dyDescent="0.2">
      <c r="B27" s="9"/>
      <c r="C27" s="9"/>
      <c r="D27" s="9"/>
      <c r="E27" s="9"/>
      <c r="F27" s="15"/>
      <c r="G27" s="16"/>
      <c r="H27" s="17"/>
      <c r="I27" s="15"/>
      <c r="J27" s="16"/>
      <c r="K27" s="16"/>
      <c r="L27" s="4"/>
      <c r="M27" s="33"/>
      <c r="N27" s="36"/>
      <c r="P27" s="37"/>
      <c r="S27" s="46"/>
      <c r="U27" s="33"/>
      <c r="W27" s="46"/>
    </row>
    <row r="28" spans="2:23" x14ac:dyDescent="0.2">
      <c r="B28" s="8"/>
      <c r="C28" s="8"/>
      <c r="D28" s="8"/>
      <c r="E28" s="8"/>
      <c r="F28" s="12"/>
      <c r="G28" s="18"/>
      <c r="H28" s="13"/>
      <c r="I28" s="12"/>
      <c r="J28" s="4"/>
      <c r="K28" s="4"/>
      <c r="L28" s="4"/>
      <c r="M28" s="33"/>
      <c r="N28" s="36"/>
      <c r="P28" s="37"/>
      <c r="S28" s="47"/>
      <c r="U28" s="33"/>
      <c r="W28" s="47"/>
    </row>
    <row r="29" spans="2:23" x14ac:dyDescent="0.2">
      <c r="B29" s="8"/>
      <c r="C29" s="8"/>
      <c r="D29" s="8"/>
      <c r="E29" s="8"/>
      <c r="F29" s="12"/>
      <c r="G29" s="4"/>
      <c r="H29" s="13"/>
      <c r="I29" s="12"/>
      <c r="J29" s="4"/>
      <c r="K29" s="4"/>
      <c r="L29" s="4"/>
      <c r="N29" s="36"/>
      <c r="P29" s="37"/>
    </row>
    <row r="30" spans="2:23" x14ac:dyDescent="0.2">
      <c r="B30" s="8"/>
      <c r="C30" s="8"/>
      <c r="D30" s="8"/>
      <c r="E30" s="8"/>
      <c r="F30" s="12"/>
      <c r="G30" s="4"/>
      <c r="H30" s="13"/>
      <c r="I30" s="12"/>
      <c r="J30" s="4"/>
      <c r="K30" s="4"/>
      <c r="L30" s="4"/>
      <c r="N30" s="36"/>
      <c r="P30" s="37"/>
    </row>
    <row r="31" spans="2:23" ht="19" x14ac:dyDescent="0.25">
      <c r="B31" s="10" t="s">
        <v>45</v>
      </c>
      <c r="G31" s="19">
        <f t="shared" ref="G31:L31" si="0">SUM(G23:G30)</f>
        <v>0</v>
      </c>
      <c r="H31" s="20">
        <f t="shared" si="0"/>
        <v>0</v>
      </c>
      <c r="K31" s="19">
        <f t="shared" si="0"/>
        <v>0</v>
      </c>
      <c r="L31" s="19">
        <f t="shared" si="0"/>
        <v>0</v>
      </c>
      <c r="N31" s="38" t="s">
        <v>50</v>
      </c>
      <c r="O31" s="39"/>
      <c r="P31" s="40"/>
    </row>
    <row r="32" spans="2:23" ht="19" x14ac:dyDescent="0.25">
      <c r="M32" s="41" t="s">
        <v>53</v>
      </c>
    </row>
    <row r="33" spans="2:21" ht="19" x14ac:dyDescent="0.25">
      <c r="B33" s="1" t="s">
        <v>95</v>
      </c>
      <c r="K33" s="1" t="s">
        <v>96</v>
      </c>
      <c r="L33" s="1">
        <f>K31/100</f>
        <v>0</v>
      </c>
      <c r="Q33" s="48"/>
      <c r="U33" s="48"/>
    </row>
    <row r="34" spans="2:21" ht="34" x14ac:dyDescent="0.2">
      <c r="B34" s="1" t="s">
        <v>97</v>
      </c>
      <c r="K34" s="1" t="s">
        <v>98</v>
      </c>
      <c r="N34" s="42" t="s">
        <v>56</v>
      </c>
    </row>
    <row r="35" spans="2:21" ht="19" x14ac:dyDescent="0.25">
      <c r="B35" s="1" t="s">
        <v>99</v>
      </c>
      <c r="K35" s="1" t="s">
        <v>100</v>
      </c>
      <c r="N35" s="26" t="s">
        <v>57</v>
      </c>
      <c r="O35" s="27"/>
      <c r="P35" s="28"/>
      <c r="Q35" s="48"/>
    </row>
    <row r="36" spans="2:21" x14ac:dyDescent="0.2">
      <c r="B36" s="1" t="s">
        <v>101</v>
      </c>
      <c r="N36" s="29" t="s">
        <v>59</v>
      </c>
      <c r="P36" s="30"/>
    </row>
    <row r="37" spans="2:21" x14ac:dyDescent="0.2">
      <c r="B37" s="1" t="s">
        <v>102</v>
      </c>
      <c r="K37" s="1" t="s">
        <v>103</v>
      </c>
      <c r="L37" s="1">
        <f>E30-D23</f>
        <v>0</v>
      </c>
      <c r="N37" s="29" t="s">
        <v>60</v>
      </c>
      <c r="P37" s="32"/>
    </row>
    <row r="38" spans="2:21" x14ac:dyDescent="0.2">
      <c r="B38" s="1" t="s">
        <v>104</v>
      </c>
      <c r="K38" s="1" t="s">
        <v>6</v>
      </c>
      <c r="L38" s="1">
        <f>L31/(100-1)</f>
        <v>0</v>
      </c>
      <c r="N38" s="29" t="s">
        <v>62</v>
      </c>
      <c r="P38" s="34"/>
    </row>
    <row r="39" spans="2:21" x14ac:dyDescent="0.2">
      <c r="B39" s="1" t="s">
        <v>105</v>
      </c>
      <c r="J39" s="6"/>
      <c r="K39" s="1" t="s">
        <v>8</v>
      </c>
      <c r="L39" s="1">
        <f>SQRT(L38)</f>
        <v>0</v>
      </c>
      <c r="N39" s="29" t="s">
        <v>63</v>
      </c>
      <c r="P39" s="35"/>
    </row>
    <row r="40" spans="2:21" x14ac:dyDescent="0.2">
      <c r="B40" s="1" t="s">
        <v>106</v>
      </c>
      <c r="J40" s="6"/>
      <c r="N40" s="36"/>
      <c r="P40" s="37"/>
    </row>
    <row r="41" spans="2:21" x14ac:dyDescent="0.2">
      <c r="B41" s="1" t="s">
        <v>107</v>
      </c>
      <c r="J41" s="6"/>
      <c r="N41" s="36"/>
      <c r="P41" s="37"/>
    </row>
    <row r="42" spans="2:21" x14ac:dyDescent="0.2">
      <c r="J42" s="6"/>
      <c r="K42" s="22" t="s">
        <v>108</v>
      </c>
      <c r="N42" s="36"/>
      <c r="P42" s="37"/>
    </row>
    <row r="43" spans="2:21" x14ac:dyDescent="0.2">
      <c r="N43" s="36"/>
      <c r="P43" s="37"/>
    </row>
    <row r="44" spans="2:21" x14ac:dyDescent="0.2">
      <c r="N44" s="36"/>
      <c r="P44" s="37"/>
    </row>
    <row r="45" spans="2:21" x14ac:dyDescent="0.2">
      <c r="N45" s="36"/>
      <c r="P45" s="37"/>
    </row>
    <row r="46" spans="2:21" ht="19" x14ac:dyDescent="0.25">
      <c r="N46" s="38" t="s">
        <v>70</v>
      </c>
      <c r="O46" s="39"/>
      <c r="P46" s="40"/>
    </row>
    <row r="47" spans="2:21" ht="19" x14ac:dyDescent="0.25">
      <c r="M47" s="41" t="s">
        <v>48</v>
      </c>
    </row>
  </sheetData>
  <pageMargins left="0.69930555555555596" right="0.69930555555555596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EjemploClases</vt:lpstr>
      <vt:lpstr>Ejercicio1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Novoa Winder Francisca Konstanza, CLAROCHILE</dc:creator>
  <cp:lastModifiedBy>NOVOA WINDER, FRANCISCA KONSTANZA</cp:lastModifiedBy>
  <dcterms:created xsi:type="dcterms:W3CDTF">2019-09-06T20:43:00Z</dcterms:created>
  <dcterms:modified xsi:type="dcterms:W3CDTF">2025-03-14T22:03:45Z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