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mc:AlternateContent xmlns:mc="http://schemas.openxmlformats.org/markup-compatibility/2006">
    <mc:Choice Requires="x15">
      <x15ac:absPath xmlns:x15ac="http://schemas.microsoft.com/office/spreadsheetml/2010/11/ac" url="/Users/cristobalperez/Desktop/"/>
    </mc:Choice>
  </mc:AlternateContent>
  <xr:revisionPtr revIDLastSave="0" documentId="8_{9E16DFA2-D470-6C4F-A8F0-CA83C2F4BC6C}" xr6:coauthVersionLast="47" xr6:coauthVersionMax="47" xr10:uidLastSave="{00000000-0000-0000-0000-000000000000}"/>
  <bookViews>
    <workbookView xWindow="480" yWindow="500" windowWidth="28320" windowHeight="15780" xr2:uid="{00000000-000D-0000-FFFF-FFFF00000000}"/>
  </bookViews>
  <sheets>
    <sheet name="Income per Capita USD 2015" sheetId="3" r:id="rId1"/>
    <sheet name="Data" sheetId="1" r:id="rId2"/>
    <sheet name="Series - Metadata"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1" l="1"/>
  <c r="G8" i="1"/>
  <c r="F8" i="1"/>
  <c r="H7" i="1"/>
  <c r="G7" i="1"/>
  <c r="H6" i="1"/>
  <c r="G6" i="1"/>
  <c r="H5" i="1"/>
  <c r="G5" i="1"/>
  <c r="H4" i="1"/>
  <c r="G4" i="1"/>
  <c r="H3" i="1"/>
  <c r="G3" i="1"/>
  <c r="G2" i="1"/>
  <c r="H2" i="1"/>
</calcChain>
</file>

<file path=xl/sharedStrings.xml><?xml version="1.0" encoding="utf-8"?>
<sst xmlns="http://schemas.openxmlformats.org/spreadsheetml/2006/main" count="41" uniqueCount="33">
  <si>
    <t>Spain</t>
  </si>
  <si>
    <t>Statistical concept and methodology</t>
  </si>
  <si>
    <t>Adjusted net national income is particularly useful in monitoring low-income, resource-rich economies, like many countries in Sub-Saharan Africa, because such economies often see large natural resources depletion as well as substantial exports of resource rents to foreign mining companies. For recent years adjusted net national income gives a picture of economic growth that is strikingly different from the one provided by GDP.
The key to increasing future consumption and thus the standard of living lies in increasing national wealth - including not only the traditional measures of capital (such as produced and human capital), but also natural capital. Natural capital comprises such assets as land, forests, and subsoil resources. All three types of capital are key to sustaining economic growth. By accounting for the consumption of fixed and natural capital depletion, adjusted net national income better measures the income available for consumption or for investment to increase a country's future consumption.</t>
  </si>
  <si>
    <t>Aggregation method</t>
  </si>
  <si>
    <t>Base Period</t>
  </si>
  <si>
    <t>NY.ADJ.NNTY.PC.KD</t>
  </si>
  <si>
    <t>License URL</t>
  </si>
  <si>
    <t>Colombia</t>
  </si>
  <si>
    <t>License Type</t>
  </si>
  <si>
    <t>CC BY-4.0</t>
  </si>
  <si>
    <t>World Bank staff estimates based on sources and methods in World Bank's "The Changing Wealth of Nations: Measuring Sustainable Development in the New Millennium" (2011).</t>
  </si>
  <si>
    <t>Long definition</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</si>
  <si>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
Growth rates of adjusted net national income are computed from constant price series deflated using the gross national expenditure (formerly domestic absorption) deflator.</t>
  </si>
  <si>
    <t>Code</t>
  </si>
  <si>
    <t>Peru</t>
  </si>
  <si>
    <t>Chile</t>
  </si>
  <si>
    <t>https://datacatalog.worldbank.org/public-licenses#cc-by</t>
  </si>
  <si>
    <t>Development relevance</t>
  </si>
  <si>
    <t>Adjusted net national income per capita (constant 2015 US$)</t>
  </si>
  <si>
    <t>Topic</t>
  </si>
  <si>
    <t>Indicator Name</t>
  </si>
  <si>
    <t>Portugal</t>
  </si>
  <si>
    <t>United Kingdom</t>
  </si>
  <si>
    <t>Adjusted net national income is GNI minus consumption of fixed capital and natural resources depletion.</t>
  </si>
  <si>
    <t>Limitations and exceptions</t>
  </si>
  <si>
    <t>Argentina</t>
  </si>
  <si>
    <t>Weighted average</t>
  </si>
  <si>
    <t>Annual</t>
  </si>
  <si>
    <t>Periodicity</t>
  </si>
  <si>
    <t>Economic Policy &amp; Debt: National accounts: Adjusted savings &amp; income</t>
  </si>
  <si>
    <t>Source</t>
  </si>
  <si>
    <t>Adjusted net national income differs from the adjustments made in the calculation of adjusted net savings, by not accounting for investments in human capital or the damages from pollution. Thus, adjusted net national income remains within the boundaries of the United Nations System of National Accounts (SNA).
The SNA includes non-produced natural assets (such as land, mineral resources, and forests) within the asset boundary when they are under the effective control of institutional units. The calculation of adjusted net national income, which accounts for net forest, energy, and mineral depletion, as well as consumption of fixed capital, thus remains within the SNA boundaries. This point is critical because it allows for comparisons across GDP, GNI, and adjusted net national income; such comparisons reveal the impact of natural resource depletion, which is otherwise ignored by the popular economic indicators.</t>
  </si>
  <si>
    <t>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</si>
</sst>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arg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L"/>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4.9472440944881887E-2"/>
                  <c:y val="-0.2602825167687372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L"/>
                </a:p>
              </c:txPr>
            </c:trendlineLbl>
          </c:trendline>
          <c:cat>
            <c:numRef>
              <c:f>Data!$B$1:$H$1</c:f>
              <c:numCache>
                <c:formatCode>General</c:formatCode>
                <c:ptCount val="7"/>
                <c:pt idx="0">
                  <c:v>2015</c:v>
                </c:pt>
                <c:pt idx="1">
                  <c:v>2016</c:v>
                </c:pt>
                <c:pt idx="2">
                  <c:v>2017</c:v>
                </c:pt>
                <c:pt idx="3">
                  <c:v>2018</c:v>
                </c:pt>
                <c:pt idx="4">
                  <c:v>2019</c:v>
                </c:pt>
                <c:pt idx="5">
                  <c:v>2020</c:v>
                </c:pt>
                <c:pt idx="6">
                  <c:v>2021</c:v>
                </c:pt>
              </c:numCache>
            </c:numRef>
          </c:cat>
          <c:val>
            <c:numRef>
              <c:f>Data!$B$2:$H$2</c:f>
              <c:numCache>
                <c:formatCode>General</c:formatCode>
                <c:ptCount val="7"/>
                <c:pt idx="0">
                  <c:v>11677.288694673807</c:v>
                </c:pt>
                <c:pt idx="1">
                  <c:v>11348.515919743344</c:v>
                </c:pt>
                <c:pt idx="2">
                  <c:v>11868.527436959821</c:v>
                </c:pt>
                <c:pt idx="3">
                  <c:v>11491.371318508727</c:v>
                </c:pt>
                <c:pt idx="4">
                  <c:v>10742.250726472301</c:v>
                </c:pt>
                <c:pt idx="5">
                  <c:v>10907.68</c:v>
                </c:pt>
                <c:pt idx="6">
                  <c:v>10734.96</c:v>
                </c:pt>
              </c:numCache>
            </c:numRef>
          </c:val>
          <c:smooth val="0"/>
          <c:extLst>
            <c:ext xmlns:c16="http://schemas.microsoft.com/office/drawing/2014/chart" uri="{C3380CC4-5D6E-409C-BE32-E72D297353CC}">
              <c16:uniqueId val="{00000000-64E8-F241-93E2-5D4D939CE588}"/>
            </c:ext>
          </c:extLst>
        </c:ser>
        <c:dLbls>
          <c:showLegendKey val="0"/>
          <c:showVal val="0"/>
          <c:showCatName val="0"/>
          <c:showSerName val="0"/>
          <c:showPercent val="0"/>
          <c:showBubbleSize val="0"/>
        </c:dLbls>
        <c:smooth val="0"/>
        <c:axId val="1205905424"/>
        <c:axId val="1206055568"/>
      </c:lineChart>
      <c:catAx>
        <c:axId val="120590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L"/>
          </a:p>
        </c:txPr>
        <c:crossAx val="1206055568"/>
        <c:crosses val="autoZero"/>
        <c:auto val="1"/>
        <c:lblAlgn val="ctr"/>
        <c:lblOffset val="100"/>
        <c:noMultiLvlLbl val="0"/>
      </c:catAx>
      <c:valAx>
        <c:axId val="120605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L"/>
          </a:p>
        </c:txPr>
        <c:crossAx val="120590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L"/>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L"/>
                </a:p>
              </c:txPr>
            </c:trendlineLbl>
          </c:trendline>
          <c:cat>
            <c:numRef>
              <c:f>Data!$B$1:$H$1</c:f>
              <c:numCache>
                <c:formatCode>General</c:formatCode>
                <c:ptCount val="7"/>
                <c:pt idx="0">
                  <c:v>2015</c:v>
                </c:pt>
                <c:pt idx="1">
                  <c:v>2016</c:v>
                </c:pt>
                <c:pt idx="2">
                  <c:v>2017</c:v>
                </c:pt>
                <c:pt idx="3">
                  <c:v>2018</c:v>
                </c:pt>
                <c:pt idx="4">
                  <c:v>2019</c:v>
                </c:pt>
                <c:pt idx="5">
                  <c:v>2020</c:v>
                </c:pt>
                <c:pt idx="6">
                  <c:v>2021</c:v>
                </c:pt>
              </c:numCache>
            </c:numRef>
          </c:cat>
          <c:val>
            <c:numRef>
              <c:f>Data!$B$3:$H$3</c:f>
              <c:numCache>
                <c:formatCode>General</c:formatCode>
                <c:ptCount val="7"/>
                <c:pt idx="0">
                  <c:v>5394.726878169151</c:v>
                </c:pt>
                <c:pt idx="1">
                  <c:v>5401.2373930931462</c:v>
                </c:pt>
                <c:pt idx="2">
                  <c:v>5438.7655402070932</c:v>
                </c:pt>
                <c:pt idx="3">
                  <c:v>5497.3964034817709</c:v>
                </c:pt>
                <c:pt idx="4">
                  <c:v>5680.946367445239</c:v>
                </c:pt>
                <c:pt idx="5">
                  <c:v>5683.16</c:v>
                </c:pt>
                <c:pt idx="6">
                  <c:v>5750.02</c:v>
                </c:pt>
              </c:numCache>
            </c:numRef>
          </c:val>
          <c:smooth val="0"/>
          <c:extLst>
            <c:ext xmlns:c16="http://schemas.microsoft.com/office/drawing/2014/chart" uri="{C3380CC4-5D6E-409C-BE32-E72D297353CC}">
              <c16:uniqueId val="{00000000-66B1-6443-87CB-D2CF89245C62}"/>
            </c:ext>
          </c:extLst>
        </c:ser>
        <c:dLbls>
          <c:showLegendKey val="0"/>
          <c:showVal val="0"/>
          <c:showCatName val="0"/>
          <c:showSerName val="0"/>
          <c:showPercent val="0"/>
          <c:showBubbleSize val="0"/>
        </c:dLbls>
        <c:smooth val="0"/>
        <c:axId val="1205905424"/>
        <c:axId val="1206055568"/>
      </c:lineChart>
      <c:catAx>
        <c:axId val="120590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L"/>
          </a:p>
        </c:txPr>
        <c:crossAx val="1206055568"/>
        <c:crosses val="autoZero"/>
        <c:auto val="1"/>
        <c:lblAlgn val="ctr"/>
        <c:lblOffset val="100"/>
        <c:noMultiLvlLbl val="0"/>
      </c:catAx>
      <c:valAx>
        <c:axId val="120605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L"/>
          </a:p>
        </c:txPr>
        <c:crossAx val="120590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L"/>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L"/>
                </a:p>
              </c:txPr>
            </c:trendlineLbl>
          </c:trendline>
          <c:cat>
            <c:numRef>
              <c:f>Data!$B$1:$H$1</c:f>
              <c:numCache>
                <c:formatCode>General</c:formatCode>
                <c:ptCount val="7"/>
                <c:pt idx="0">
                  <c:v>2015</c:v>
                </c:pt>
                <c:pt idx="1">
                  <c:v>2016</c:v>
                </c:pt>
                <c:pt idx="2">
                  <c:v>2017</c:v>
                </c:pt>
                <c:pt idx="3">
                  <c:v>2018</c:v>
                </c:pt>
                <c:pt idx="4">
                  <c:v>2019</c:v>
                </c:pt>
                <c:pt idx="5">
                  <c:v>2020</c:v>
                </c:pt>
                <c:pt idx="6">
                  <c:v>2021</c:v>
                </c:pt>
              </c:numCache>
            </c:numRef>
          </c:cat>
          <c:val>
            <c:numRef>
              <c:f>Data!$B$6:$H$6</c:f>
              <c:numCache>
                <c:formatCode>General</c:formatCode>
                <c:ptCount val="7"/>
                <c:pt idx="0">
                  <c:v>15408.369268403996</c:v>
                </c:pt>
                <c:pt idx="1">
                  <c:v>15918.091746837297</c:v>
                </c:pt>
                <c:pt idx="2">
                  <c:v>16508.511580464296</c:v>
                </c:pt>
                <c:pt idx="3">
                  <c:v>16852.609391969974</c:v>
                </c:pt>
                <c:pt idx="4">
                  <c:v>17272.518038582304</c:v>
                </c:pt>
                <c:pt idx="5">
                  <c:v>17790.68</c:v>
                </c:pt>
                <c:pt idx="6">
                  <c:v>18256.96</c:v>
                </c:pt>
              </c:numCache>
            </c:numRef>
          </c:val>
          <c:smooth val="0"/>
          <c:extLst>
            <c:ext xmlns:c16="http://schemas.microsoft.com/office/drawing/2014/chart" uri="{C3380CC4-5D6E-409C-BE32-E72D297353CC}">
              <c16:uniqueId val="{00000000-AC46-9646-9E99-A09DA4E55245}"/>
            </c:ext>
          </c:extLst>
        </c:ser>
        <c:dLbls>
          <c:showLegendKey val="0"/>
          <c:showVal val="0"/>
          <c:showCatName val="0"/>
          <c:showSerName val="0"/>
          <c:showPercent val="0"/>
          <c:showBubbleSize val="0"/>
        </c:dLbls>
        <c:smooth val="0"/>
        <c:axId val="1205905424"/>
        <c:axId val="1206055568"/>
      </c:lineChart>
      <c:catAx>
        <c:axId val="120590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L"/>
          </a:p>
        </c:txPr>
        <c:crossAx val="1206055568"/>
        <c:crosses val="autoZero"/>
        <c:auto val="1"/>
        <c:lblAlgn val="ctr"/>
        <c:lblOffset val="100"/>
        <c:noMultiLvlLbl val="0"/>
      </c:catAx>
      <c:valAx>
        <c:axId val="120605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L"/>
          </a:p>
        </c:txPr>
        <c:crossAx val="120590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spa</a:t>
            </a:r>
          </a:p>
        </c:rich>
      </c:tx>
      <c:overlay val="0"/>
      <c:spPr>
        <a:noFill/>
        <a:ln>
          <a:noFill/>
        </a:ln>
        <a:effectLst/>
      </c:spPr>
    </c:title>
    <c:autoTitleDeleted val="0"/>
    <c:plotArea>
      <c:layout/>
      <c:lineChart>
        <c:grouping val="standard"/>
        <c:varyColors val="0"/>
        <c:ser>
          <c:idx val="1"/>
          <c:order val="0"/>
          <c:spPr>
            <a:ln w="28575" cap="rnd">
              <a:solidFill>
                <a:schemeClr val="accent1"/>
              </a:solidFill>
              <a:round/>
            </a:ln>
            <a:effectLst/>
          </c:spPr>
          <c:marker>
            <c:symbol val="none"/>
          </c:marker>
          <c:trendline>
            <c:trendlineType val="linear"/>
            <c:dispRSqr val="1"/>
            <c:dispEq val="1"/>
            <c:trendlineLbl>
              <c:numFmt formatCode="General" sourceLinked="0"/>
            </c:trendlineLbl>
          </c:trendline>
          <c:cat>
            <c:numRef>
              <c:f>Data!$B$1:$H$1</c:f>
              <c:numCache>
                <c:formatCode>General</c:formatCode>
                <c:ptCount val="7"/>
                <c:pt idx="0">
                  <c:v>2015</c:v>
                </c:pt>
                <c:pt idx="1">
                  <c:v>2016</c:v>
                </c:pt>
                <c:pt idx="2">
                  <c:v>2017</c:v>
                </c:pt>
                <c:pt idx="3">
                  <c:v>2018</c:v>
                </c:pt>
                <c:pt idx="4">
                  <c:v>2019</c:v>
                </c:pt>
                <c:pt idx="5">
                  <c:v>2020</c:v>
                </c:pt>
                <c:pt idx="6">
                  <c:v>2021</c:v>
                </c:pt>
              </c:numCache>
            </c:numRef>
          </c:cat>
          <c:val>
            <c:numRef>
              <c:f>Data!$B$7:$H$7</c:f>
              <c:numCache>
                <c:formatCode>General</c:formatCode>
                <c:ptCount val="7"/>
                <c:pt idx="0">
                  <c:v>21695.623139562438</c:v>
                </c:pt>
                <c:pt idx="1">
                  <c:v>22463.664722846155</c:v>
                </c:pt>
                <c:pt idx="2">
                  <c:v>23096.379227198133</c:v>
                </c:pt>
                <c:pt idx="3">
                  <c:v>23500.827753972408</c:v>
                </c:pt>
                <c:pt idx="4">
                  <c:v>23705.272398012719</c:v>
                </c:pt>
                <c:pt idx="5">
                  <c:v>24408.9</c:v>
                </c:pt>
                <c:pt idx="6">
                  <c:v>24914.55</c:v>
                </c:pt>
              </c:numCache>
            </c:numRef>
          </c:val>
          <c:smooth val="0"/>
          <c:extLst>
            <c:ext xmlns:c16="http://schemas.microsoft.com/office/drawing/2014/chart" uri="{C3380CC4-5D6E-409C-BE32-E72D297353CC}">
              <c16:uniqueId val="{00000007-8813-B949-ADAA-2937ACC0F8B8}"/>
            </c:ext>
          </c:extLst>
        </c:ser>
        <c:dLbls>
          <c:showLegendKey val="0"/>
          <c:showVal val="0"/>
          <c:showCatName val="0"/>
          <c:showSerName val="0"/>
          <c:showPercent val="0"/>
          <c:showBubbleSize val="0"/>
        </c:dLbls>
        <c:smooth val="0"/>
        <c:axId val="1205905424"/>
        <c:axId val="1206055568"/>
      </c:lineChart>
      <c:catAx>
        <c:axId val="120590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L"/>
          </a:p>
        </c:txPr>
        <c:crossAx val="1206055568"/>
        <c:crosses val="autoZero"/>
        <c:auto val="1"/>
        <c:lblAlgn val="ctr"/>
        <c:lblOffset val="100"/>
        <c:noMultiLvlLbl val="0"/>
      </c:catAx>
      <c:valAx>
        <c:axId val="120605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L"/>
          </a:p>
        </c:txPr>
        <c:crossAx val="1205905424"/>
        <c:crosses val="autoZero"/>
        <c:crossBetween val="between"/>
      </c:valAx>
    </c:plotArea>
    <c:plotVisOnly val="1"/>
    <c:dispBlanksAs val="gap"/>
    <c:showDLblsOverMax val="0"/>
    <c:extLst/>
  </c:chart>
  <c:txPr>
    <a:bodyPr/>
    <a:lstStyle/>
    <a:p>
      <a:pPr>
        <a:defRPr/>
      </a:pPr>
      <a:endParaRPr lang="en-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chi</a:t>
            </a:r>
          </a:p>
        </c:rich>
      </c:tx>
      <c:overlay val="0"/>
      <c:spPr>
        <a:noFill/>
        <a:ln>
          <a:noFill/>
        </a:ln>
        <a:effectLst/>
      </c:spPr>
    </c:title>
    <c:autoTitleDeleted val="0"/>
    <c:plotArea>
      <c:layout/>
      <c:lineChart>
        <c:grouping val="standard"/>
        <c:varyColors val="0"/>
        <c:ser>
          <c:idx val="1"/>
          <c:order val="0"/>
          <c:spPr>
            <a:ln w="28575" cap="rnd">
              <a:solidFill>
                <a:schemeClr val="accent1"/>
              </a:solidFill>
              <a:round/>
            </a:ln>
            <a:effectLst/>
          </c:spPr>
          <c:marker>
            <c:symbol val="none"/>
          </c:marker>
          <c:trendline>
            <c:trendlineType val="linear"/>
            <c:dispRSqr val="0"/>
            <c:dispEq val="0"/>
          </c:trendline>
          <c:trendline>
            <c:trendlineType val="linear"/>
            <c:dispRSqr val="1"/>
            <c:dispEq val="1"/>
            <c:trendlineLbl>
              <c:numFmt formatCode="General" sourceLinked="0"/>
            </c:trendlineLbl>
          </c:trendline>
          <c:cat>
            <c:numRef>
              <c:f>Data!$B$1:$H$1</c:f>
              <c:numCache>
                <c:formatCode>General</c:formatCode>
                <c:ptCount val="7"/>
                <c:pt idx="0">
                  <c:v>2015</c:v>
                </c:pt>
                <c:pt idx="1">
                  <c:v>2016</c:v>
                </c:pt>
                <c:pt idx="2">
                  <c:v>2017</c:v>
                </c:pt>
                <c:pt idx="3">
                  <c:v>2018</c:v>
                </c:pt>
                <c:pt idx="4">
                  <c:v>2019</c:v>
                </c:pt>
                <c:pt idx="5">
                  <c:v>2020</c:v>
                </c:pt>
                <c:pt idx="6">
                  <c:v>2021</c:v>
                </c:pt>
              </c:numCache>
            </c:numRef>
          </c:cat>
          <c:val>
            <c:numRef>
              <c:f>Data!$B$5:$H$5</c:f>
              <c:numCache>
                <c:formatCode>General</c:formatCode>
                <c:ptCount val="7"/>
                <c:pt idx="0">
                  <c:v>11210.313362780837</c:v>
                </c:pt>
                <c:pt idx="1">
                  <c:v>11042.923941660161</c:v>
                </c:pt>
                <c:pt idx="2">
                  <c:v>10974.045474639508</c:v>
                </c:pt>
                <c:pt idx="3">
                  <c:v>10982.176827966781</c:v>
                </c:pt>
                <c:pt idx="4">
                  <c:v>11281.117028947387</c:v>
                </c:pt>
                <c:pt idx="5">
                  <c:v>11122.516</c:v>
                </c:pt>
                <c:pt idx="6">
                  <c:v>11130.602000000001</c:v>
                </c:pt>
              </c:numCache>
            </c:numRef>
          </c:val>
          <c:smooth val="0"/>
          <c:extLst>
            <c:ext xmlns:c16="http://schemas.microsoft.com/office/drawing/2014/chart" uri="{C3380CC4-5D6E-409C-BE32-E72D297353CC}">
              <c16:uniqueId val="{00000004-3884-ED4A-B9DB-A5E4CABADF46}"/>
            </c:ext>
          </c:extLst>
        </c:ser>
        <c:dLbls>
          <c:showLegendKey val="0"/>
          <c:showVal val="0"/>
          <c:showCatName val="0"/>
          <c:showSerName val="0"/>
          <c:showPercent val="0"/>
          <c:showBubbleSize val="0"/>
        </c:dLbls>
        <c:smooth val="0"/>
        <c:axId val="1205905424"/>
        <c:axId val="1206055568"/>
      </c:lineChart>
      <c:catAx>
        <c:axId val="120590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L"/>
          </a:p>
        </c:txPr>
        <c:crossAx val="1206055568"/>
        <c:crosses val="autoZero"/>
        <c:auto val="1"/>
        <c:lblAlgn val="ctr"/>
        <c:lblOffset val="100"/>
        <c:noMultiLvlLbl val="0"/>
      </c:catAx>
      <c:valAx>
        <c:axId val="120605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L"/>
          </a:p>
        </c:txPr>
        <c:crossAx val="1205905424"/>
        <c:crosses val="autoZero"/>
        <c:crossBetween val="between"/>
      </c:valAx>
    </c:plotArea>
    <c:plotVisOnly val="1"/>
    <c:dispBlanksAs val="gap"/>
    <c:showDLblsOverMax val="0"/>
    <c:extLst/>
  </c:chart>
  <c:txPr>
    <a:bodyPr/>
    <a:lstStyle/>
    <a:p>
      <a:pPr>
        <a:defRPr/>
      </a:pPr>
      <a:endParaRPr lang="en-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L"/>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L"/>
                </a:p>
              </c:txPr>
            </c:trendlineLbl>
          </c:trendline>
          <c:cat>
            <c:numRef>
              <c:f>Data!$B$1:$H$1</c:f>
              <c:numCache>
                <c:formatCode>General</c:formatCode>
                <c:ptCount val="7"/>
                <c:pt idx="0">
                  <c:v>2015</c:v>
                </c:pt>
                <c:pt idx="1">
                  <c:v>2016</c:v>
                </c:pt>
                <c:pt idx="2">
                  <c:v>2017</c:v>
                </c:pt>
                <c:pt idx="3">
                  <c:v>2018</c:v>
                </c:pt>
                <c:pt idx="4">
                  <c:v>2019</c:v>
                </c:pt>
                <c:pt idx="5">
                  <c:v>2020</c:v>
                </c:pt>
                <c:pt idx="6">
                  <c:v>2021</c:v>
                </c:pt>
              </c:numCache>
            </c:numRef>
          </c:cat>
          <c:val>
            <c:numRef>
              <c:f>Data!$B$8:$H$8</c:f>
              <c:numCache>
                <c:formatCode>General</c:formatCode>
                <c:ptCount val="7"/>
                <c:pt idx="0">
                  <c:v>37434.615130325525</c:v>
                </c:pt>
                <c:pt idx="1">
                  <c:v>37708.723550443414</c:v>
                </c:pt>
                <c:pt idx="2">
                  <c:v>38330.545684921424</c:v>
                </c:pt>
                <c:pt idx="3">
                  <c:v>38475.669470706816</c:v>
                </c:pt>
                <c:pt idx="4">
                  <c:v>38923.5</c:v>
                </c:pt>
                <c:pt idx="5">
                  <c:v>39298</c:v>
                </c:pt>
                <c:pt idx="6">
                  <c:v>39672.5</c:v>
                </c:pt>
              </c:numCache>
            </c:numRef>
          </c:val>
          <c:smooth val="0"/>
          <c:extLst>
            <c:ext xmlns:c16="http://schemas.microsoft.com/office/drawing/2014/chart" uri="{C3380CC4-5D6E-409C-BE32-E72D297353CC}">
              <c16:uniqueId val="{00000000-FC4E-AD49-83DC-50A5F8399ED4}"/>
            </c:ext>
          </c:extLst>
        </c:ser>
        <c:dLbls>
          <c:showLegendKey val="0"/>
          <c:showVal val="0"/>
          <c:showCatName val="0"/>
          <c:showSerName val="0"/>
          <c:showPercent val="0"/>
          <c:showBubbleSize val="0"/>
        </c:dLbls>
        <c:smooth val="0"/>
        <c:axId val="1205905424"/>
        <c:axId val="1206055568"/>
      </c:lineChart>
      <c:catAx>
        <c:axId val="120590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L"/>
          </a:p>
        </c:txPr>
        <c:crossAx val="1206055568"/>
        <c:crosses val="autoZero"/>
        <c:auto val="1"/>
        <c:lblAlgn val="ctr"/>
        <c:lblOffset val="100"/>
        <c:noMultiLvlLbl val="0"/>
      </c:catAx>
      <c:valAx>
        <c:axId val="120605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L"/>
          </a:p>
        </c:txPr>
        <c:crossAx val="120590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L"/>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L"/>
                </a:p>
              </c:txPr>
            </c:trendlineLbl>
          </c:trendline>
          <c:cat>
            <c:numRef>
              <c:f>Data!$B$1:$H$1</c:f>
              <c:numCache>
                <c:formatCode>General</c:formatCode>
                <c:ptCount val="7"/>
                <c:pt idx="0">
                  <c:v>2015</c:v>
                </c:pt>
                <c:pt idx="1">
                  <c:v>2016</c:v>
                </c:pt>
                <c:pt idx="2">
                  <c:v>2017</c:v>
                </c:pt>
                <c:pt idx="3">
                  <c:v>2018</c:v>
                </c:pt>
                <c:pt idx="4">
                  <c:v>2019</c:v>
                </c:pt>
                <c:pt idx="5">
                  <c:v>2020</c:v>
                </c:pt>
                <c:pt idx="6">
                  <c:v>2021</c:v>
                </c:pt>
              </c:numCache>
            </c:numRef>
          </c:cat>
          <c:val>
            <c:numRef>
              <c:f>Data!$B$4:$H$4</c:f>
              <c:numCache>
                <c:formatCode>General</c:formatCode>
                <c:ptCount val="7"/>
                <c:pt idx="0">
                  <c:v>5177.3470284997265</c:v>
                </c:pt>
                <c:pt idx="1">
                  <c:v>5232.5641803207036</c:v>
                </c:pt>
                <c:pt idx="2">
                  <c:v>5213.6985178681716</c:v>
                </c:pt>
                <c:pt idx="3">
                  <c:v>5229.2971115431992</c:v>
                </c:pt>
                <c:pt idx="4">
                  <c:v>5309.7896191471846</c:v>
                </c:pt>
                <c:pt idx="5">
                  <c:v>5310.9719999999998</c:v>
                </c:pt>
                <c:pt idx="6">
                  <c:v>5337.134</c:v>
                </c:pt>
              </c:numCache>
            </c:numRef>
          </c:val>
          <c:smooth val="0"/>
          <c:extLst>
            <c:ext xmlns:c16="http://schemas.microsoft.com/office/drawing/2014/chart" uri="{C3380CC4-5D6E-409C-BE32-E72D297353CC}">
              <c16:uniqueId val="{00000000-5482-4746-843A-FDBE8BCF905D}"/>
            </c:ext>
          </c:extLst>
        </c:ser>
        <c:dLbls>
          <c:showLegendKey val="0"/>
          <c:showVal val="0"/>
          <c:showCatName val="0"/>
          <c:showSerName val="0"/>
          <c:showPercent val="0"/>
          <c:showBubbleSize val="0"/>
        </c:dLbls>
        <c:smooth val="0"/>
        <c:axId val="1205905424"/>
        <c:axId val="1206055568"/>
      </c:lineChart>
      <c:catAx>
        <c:axId val="120590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L"/>
          </a:p>
        </c:txPr>
        <c:crossAx val="1206055568"/>
        <c:crosses val="autoZero"/>
        <c:auto val="1"/>
        <c:lblAlgn val="ctr"/>
        <c:lblOffset val="100"/>
        <c:noMultiLvlLbl val="0"/>
      </c:catAx>
      <c:valAx>
        <c:axId val="120605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L"/>
          </a:p>
        </c:txPr>
        <c:crossAx val="120590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425450</xdr:colOff>
      <xdr:row>12</xdr:row>
      <xdr:rowOff>38100</xdr:rowOff>
    </xdr:from>
    <xdr:to>
      <xdr:col>5</xdr:col>
      <xdr:colOff>209550</xdr:colOff>
      <xdr:row>26</xdr:row>
      <xdr:rowOff>114300</xdr:rowOff>
    </xdr:to>
    <xdr:graphicFrame macro="">
      <xdr:nvGraphicFramePr>
        <xdr:cNvPr id="2" name="Chart 1">
          <a:extLst>
            <a:ext uri="{FF2B5EF4-FFF2-40B4-BE49-F238E27FC236}">
              <a16:creationId xmlns:a16="http://schemas.microsoft.com/office/drawing/2014/main" id="{9A9081CC-E0BD-F9C2-5C2D-9ADEF758E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800100</xdr:colOff>
      <xdr:row>12</xdr:row>
      <xdr:rowOff>139700</xdr:rowOff>
    </xdr:from>
    <xdr:to>
      <xdr:col>11</xdr:col>
      <xdr:colOff>533400</xdr:colOff>
      <xdr:row>27</xdr:row>
      <xdr:rowOff>25400</xdr:rowOff>
    </xdr:to>
    <xdr:graphicFrame macro="">
      <xdr:nvGraphicFramePr>
        <xdr:cNvPr id="3" name="Chart 2">
          <a:extLst>
            <a:ext uri="{FF2B5EF4-FFF2-40B4-BE49-F238E27FC236}">
              <a16:creationId xmlns:a16="http://schemas.microsoft.com/office/drawing/2014/main" id="{58C4B47F-49B5-9E47-A591-11FE02F9A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596900</xdr:colOff>
      <xdr:row>28</xdr:row>
      <xdr:rowOff>25400</xdr:rowOff>
    </xdr:from>
    <xdr:to>
      <xdr:col>5</xdr:col>
      <xdr:colOff>381000</xdr:colOff>
      <xdr:row>42</xdr:row>
      <xdr:rowOff>101600</xdr:rowOff>
    </xdr:to>
    <xdr:graphicFrame macro="">
      <xdr:nvGraphicFramePr>
        <xdr:cNvPr id="4" name="Chart 3">
          <a:extLst>
            <a:ext uri="{FF2B5EF4-FFF2-40B4-BE49-F238E27FC236}">
              <a16:creationId xmlns:a16="http://schemas.microsoft.com/office/drawing/2014/main" id="{10C7EBEC-6266-114E-A81B-564D727D8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241300</xdr:colOff>
      <xdr:row>30</xdr:row>
      <xdr:rowOff>25400</xdr:rowOff>
    </xdr:from>
    <xdr:to>
      <xdr:col>12</xdr:col>
      <xdr:colOff>241300</xdr:colOff>
      <xdr:row>44</xdr:row>
      <xdr:rowOff>101600</xdr:rowOff>
    </xdr:to>
    <xdr:graphicFrame macro="">
      <xdr:nvGraphicFramePr>
        <xdr:cNvPr id="5" name="Chart 4">
          <a:extLst>
            <a:ext uri="{FF2B5EF4-FFF2-40B4-BE49-F238E27FC236}">
              <a16:creationId xmlns:a16="http://schemas.microsoft.com/office/drawing/2014/main" id="{B69E9ADD-A289-4942-BC67-8175F4D70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190500</xdr:colOff>
      <xdr:row>14</xdr:row>
      <xdr:rowOff>139700</xdr:rowOff>
    </xdr:from>
    <xdr:to>
      <xdr:col>20</xdr:col>
      <xdr:colOff>50800</xdr:colOff>
      <xdr:row>29</xdr:row>
      <xdr:rowOff>25400</xdr:rowOff>
    </xdr:to>
    <xdr:graphicFrame macro="">
      <xdr:nvGraphicFramePr>
        <xdr:cNvPr id="6" name="Chart 5">
          <a:extLst>
            <a:ext uri="{FF2B5EF4-FFF2-40B4-BE49-F238E27FC236}">
              <a16:creationId xmlns:a16="http://schemas.microsoft.com/office/drawing/2014/main" id="{457D42E7-74E7-F24E-9837-BEFC7A9B8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101600</xdr:colOff>
      <xdr:row>29</xdr:row>
      <xdr:rowOff>114300</xdr:rowOff>
    </xdr:from>
    <xdr:to>
      <xdr:col>19</xdr:col>
      <xdr:colOff>635000</xdr:colOff>
      <xdr:row>44</xdr:row>
      <xdr:rowOff>0</xdr:rowOff>
    </xdr:to>
    <xdr:graphicFrame macro="">
      <xdr:nvGraphicFramePr>
        <xdr:cNvPr id="7" name="Chart 6">
          <a:extLst>
            <a:ext uri="{FF2B5EF4-FFF2-40B4-BE49-F238E27FC236}">
              <a16:creationId xmlns:a16="http://schemas.microsoft.com/office/drawing/2014/main" id="{50F89205-C26A-C04A-BC52-8B115E6EA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76200</xdr:colOff>
      <xdr:row>0</xdr:row>
      <xdr:rowOff>0</xdr:rowOff>
    </xdr:from>
    <xdr:to>
      <xdr:col>18</xdr:col>
      <xdr:colOff>609600</xdr:colOff>
      <xdr:row>14</xdr:row>
      <xdr:rowOff>76200</xdr:rowOff>
    </xdr:to>
    <xdr:graphicFrame macro="">
      <xdr:nvGraphicFramePr>
        <xdr:cNvPr id="8" name="Chart 7">
          <a:extLst>
            <a:ext uri="{FF2B5EF4-FFF2-40B4-BE49-F238E27FC236}">
              <a16:creationId xmlns:a16="http://schemas.microsoft.com/office/drawing/2014/main" id="{8AED4946-42E8-6F43-AF12-5053FB6AD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471C0-5FFC-B046-AFDD-4560EB26BA74}">
  <sheetPr codeName="Sheet2"/>
  <dimension ref="A1:H8"/>
  <sheetViews>
    <sheetView tabSelected="1" workbookViewId="0">
      <selection activeCell="N16" sqref="N16"/>
    </sheetView>
  </sheetViews>
  <sheetFormatPr baseColWidth="10" defaultRowHeight="15" x14ac:dyDescent="0.2"/>
  <sheetData>
    <row r="1" spans="1:8" x14ac:dyDescent="0.2">
      <c r="A1" t="s">
        <v>32</v>
      </c>
      <c r="B1" t="s">
        <v>25</v>
      </c>
      <c r="C1" t="s">
        <v>14</v>
      </c>
      <c r="D1" t="s">
        <v>7</v>
      </c>
      <c r="E1" t="s">
        <v>15</v>
      </c>
      <c r="F1" t="s">
        <v>21</v>
      </c>
      <c r="G1" t="s">
        <v>0</v>
      </c>
      <c r="H1" t="s">
        <v>22</v>
      </c>
    </row>
    <row r="2" spans="1:8" x14ac:dyDescent="0.2">
      <c r="A2">
        <v>2015</v>
      </c>
      <c r="B2">
        <v>11677.288694673807</v>
      </c>
      <c r="C2">
        <v>5394.726878169151</v>
      </c>
      <c r="D2">
        <v>5177.3470284997265</v>
      </c>
      <c r="E2">
        <v>11210.313362780837</v>
      </c>
      <c r="F2">
        <v>15408.369268403996</v>
      </c>
      <c r="G2">
        <v>21695.623139562438</v>
      </c>
      <c r="H2">
        <v>37434.615130325525</v>
      </c>
    </row>
    <row r="3" spans="1:8" x14ac:dyDescent="0.2">
      <c r="A3">
        <v>2016</v>
      </c>
      <c r="B3">
        <v>11348.515919743344</v>
      </c>
      <c r="C3">
        <v>5401.2373930931462</v>
      </c>
      <c r="D3">
        <v>5232.5641803207036</v>
      </c>
      <c r="E3">
        <v>11042.923941660161</v>
      </c>
      <c r="F3">
        <v>15918.091746837297</v>
      </c>
      <c r="G3">
        <v>22463.664722846155</v>
      </c>
      <c r="H3">
        <v>37708.723550443414</v>
      </c>
    </row>
    <row r="4" spans="1:8" x14ac:dyDescent="0.2">
      <c r="A4">
        <v>2017</v>
      </c>
      <c r="B4">
        <v>11868.527436959821</v>
      </c>
      <c r="C4">
        <v>5438.7655402070932</v>
      </c>
      <c r="D4">
        <v>5213.6985178681716</v>
      </c>
      <c r="E4">
        <v>10974.045474639508</v>
      </c>
      <c r="F4">
        <v>16508.511580464296</v>
      </c>
      <c r="G4">
        <v>23096.379227198133</v>
      </c>
      <c r="H4">
        <v>38330.545684921424</v>
      </c>
    </row>
    <row r="5" spans="1:8" x14ac:dyDescent="0.2">
      <c r="A5">
        <v>2018</v>
      </c>
      <c r="B5">
        <v>11491.371318508727</v>
      </c>
      <c r="C5">
        <v>5497.3964034817709</v>
      </c>
      <c r="D5">
        <v>5229.2971115431992</v>
      </c>
      <c r="E5">
        <v>10982.176827966781</v>
      </c>
      <c r="F5">
        <v>16852.609391969974</v>
      </c>
      <c r="G5">
        <v>23500.827753972408</v>
      </c>
      <c r="H5">
        <v>38475.669470706816</v>
      </c>
    </row>
    <row r="6" spans="1:8" x14ac:dyDescent="0.2">
      <c r="A6">
        <v>2019</v>
      </c>
      <c r="B6">
        <v>10742.250726472301</v>
      </c>
      <c r="C6">
        <v>5680.946367445239</v>
      </c>
      <c r="D6">
        <v>5309.7896191471846</v>
      </c>
      <c r="E6">
        <v>11281.117028947387</v>
      </c>
      <c r="F6">
        <v>17272.518038582304</v>
      </c>
      <c r="G6">
        <v>23705.272398012719</v>
      </c>
      <c r="H6">
        <v>38923.5</v>
      </c>
    </row>
    <row r="7" spans="1:8" x14ac:dyDescent="0.2">
      <c r="A7">
        <v>2020</v>
      </c>
      <c r="B7">
        <v>10907.68</v>
      </c>
      <c r="C7">
        <v>5683.16</v>
      </c>
      <c r="D7">
        <v>5310.9719999999998</v>
      </c>
      <c r="E7">
        <v>11122.516</v>
      </c>
      <c r="F7">
        <v>17790.68</v>
      </c>
      <c r="G7">
        <v>24408.9</v>
      </c>
      <c r="H7">
        <v>39298</v>
      </c>
    </row>
    <row r="8" spans="1:8" x14ac:dyDescent="0.2">
      <c r="A8">
        <v>2021</v>
      </c>
      <c r="B8">
        <v>10734.96</v>
      </c>
      <c r="C8">
        <v>5750.02</v>
      </c>
      <c r="D8">
        <v>5337.134</v>
      </c>
      <c r="E8">
        <v>11130.602000000001</v>
      </c>
      <c r="F8">
        <v>18256.96</v>
      </c>
      <c r="G8">
        <v>24914.55</v>
      </c>
      <c r="H8">
        <v>39672.5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8"/>
  <sheetViews>
    <sheetView zoomScale="130" zoomScaleNormal="130" workbookViewId="0">
      <selection sqref="A1:H8"/>
    </sheetView>
  </sheetViews>
  <sheetFormatPr baseColWidth="10" defaultColWidth="8.83203125" defaultRowHeight="15" x14ac:dyDescent="0.2"/>
  <cols>
    <col min="1" max="1" width="13.5" bestFit="1" customWidth="1"/>
    <col min="2" max="8" width="12.33203125" bestFit="1" customWidth="1"/>
  </cols>
  <sheetData>
    <row r="1" spans="1:8" x14ac:dyDescent="0.2">
      <c r="A1" t="s">
        <v>32</v>
      </c>
      <c r="B1">
        <v>2015</v>
      </c>
      <c r="C1">
        <v>2016</v>
      </c>
      <c r="D1">
        <v>2017</v>
      </c>
      <c r="E1">
        <v>2018</v>
      </c>
      <c r="F1">
        <v>2019</v>
      </c>
      <c r="G1">
        <v>2020</v>
      </c>
      <c r="H1">
        <v>2021</v>
      </c>
    </row>
    <row r="2" spans="1:8" x14ac:dyDescent="0.2">
      <c r="A2" t="s">
        <v>25</v>
      </c>
      <c r="B2">
        <v>11677.288694673807</v>
      </c>
      <c r="C2">
        <v>11348.515919743344</v>
      </c>
      <c r="D2">
        <v>11868.527436959821</v>
      </c>
      <c r="E2">
        <v>11491.371318508727</v>
      </c>
      <c r="F2">
        <v>10742.250726472301</v>
      </c>
      <c r="G2">
        <f>11944-172.72*6</f>
        <v>10907.68</v>
      </c>
      <c r="H2">
        <f>11944-172.72*7</f>
        <v>10734.96</v>
      </c>
    </row>
    <row r="3" spans="1:8" x14ac:dyDescent="0.2">
      <c r="A3" t="s">
        <v>14</v>
      </c>
      <c r="B3">
        <v>5394.726878169151</v>
      </c>
      <c r="C3">
        <v>5401.2373930931462</v>
      </c>
      <c r="D3">
        <v>5438.7655402070932</v>
      </c>
      <c r="E3">
        <v>5497.3964034817709</v>
      </c>
      <c r="F3">
        <v>5680.946367445239</v>
      </c>
      <c r="G3">
        <f>5282+66.86*6</f>
        <v>5683.16</v>
      </c>
      <c r="H3">
        <f>5282+66.86*7</f>
        <v>5750.02</v>
      </c>
    </row>
    <row r="4" spans="1:8" x14ac:dyDescent="0.2">
      <c r="A4" t="s">
        <v>7</v>
      </c>
      <c r="B4">
        <v>5177.3470284997265</v>
      </c>
      <c r="C4">
        <v>5232.5641803207036</v>
      </c>
      <c r="D4">
        <v>5213.6985178681716</v>
      </c>
      <c r="E4">
        <v>5229.2971115431992</v>
      </c>
      <c r="F4">
        <v>5309.7896191471846</v>
      </c>
      <c r="G4">
        <f>5154+26.162*6</f>
        <v>5310.9719999999998</v>
      </c>
      <c r="H4">
        <f>5154+26.162*7</f>
        <v>5337.134</v>
      </c>
    </row>
    <row r="5" spans="1:8" x14ac:dyDescent="0.2">
      <c r="A5" t="s">
        <v>15</v>
      </c>
      <c r="B5">
        <v>11210.313362780837</v>
      </c>
      <c r="C5">
        <v>11042.923941660161</v>
      </c>
      <c r="D5">
        <v>10974.045474639508</v>
      </c>
      <c r="E5">
        <v>10982.176827966781</v>
      </c>
      <c r="F5">
        <v>11281.117028947387</v>
      </c>
      <c r="G5">
        <f>11074+8.086*6</f>
        <v>11122.516</v>
      </c>
      <c r="H5">
        <f>11074+8.086*7</f>
        <v>11130.602000000001</v>
      </c>
    </row>
    <row r="6" spans="1:8" x14ac:dyDescent="0.2">
      <c r="A6" t="s">
        <v>21</v>
      </c>
      <c r="B6">
        <v>15408.369268403996</v>
      </c>
      <c r="C6">
        <v>15918.091746837297</v>
      </c>
      <c r="D6">
        <v>16508.511580464296</v>
      </c>
      <c r="E6">
        <v>16852.609391969974</v>
      </c>
      <c r="F6">
        <v>17272.518038582304</v>
      </c>
      <c r="G6">
        <f>14993+466.28*6</f>
        <v>17790.68</v>
      </c>
      <c r="H6">
        <f>14993+466.28*7</f>
        <v>18256.96</v>
      </c>
    </row>
    <row r="7" spans="1:8" x14ac:dyDescent="0.2">
      <c r="A7" t="s">
        <v>0</v>
      </c>
      <c r="B7">
        <v>21695.623139562438</v>
      </c>
      <c r="C7">
        <v>22463.664722846155</v>
      </c>
      <c r="D7">
        <v>23096.379227198133</v>
      </c>
      <c r="E7">
        <v>23500.827753972408</v>
      </c>
      <c r="F7">
        <v>23705.272398012719</v>
      </c>
      <c r="G7">
        <f>21375+505.65*6</f>
        <v>24408.9</v>
      </c>
      <c r="H7">
        <f>21375+505.65*7</f>
        <v>24914.55</v>
      </c>
    </row>
    <row r="8" spans="1:8" x14ac:dyDescent="0.2">
      <c r="A8" t="s">
        <v>22</v>
      </c>
      <c r="B8">
        <v>37434.615130325525</v>
      </c>
      <c r="C8">
        <v>37708.723550443414</v>
      </c>
      <c r="D8">
        <v>38330.545684921424</v>
      </c>
      <c r="E8">
        <v>38475.669470706816</v>
      </c>
      <c r="F8">
        <f>37051+374.5*5</f>
        <v>38923.5</v>
      </c>
      <c r="G8">
        <f>37051+374.5*6</f>
        <v>39298</v>
      </c>
      <c r="H8">
        <f>37051+374.5*7</f>
        <v>39672.5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M2"/>
  <sheetViews>
    <sheetView workbookViewId="0"/>
  </sheetViews>
  <sheetFormatPr baseColWidth="10" defaultColWidth="8.83203125" defaultRowHeight="15" x14ac:dyDescent="0.2"/>
  <cols>
    <col min="1" max="1" width="15.83203125" customWidth="1"/>
    <col min="2" max="13" width="50.83203125" customWidth="1"/>
  </cols>
  <sheetData>
    <row r="1" spans="1:13" x14ac:dyDescent="0.2">
      <c r="A1" s="1" t="s">
        <v>13</v>
      </c>
      <c r="B1" s="1" t="s">
        <v>8</v>
      </c>
      <c r="C1" s="1" t="s">
        <v>20</v>
      </c>
      <c r="D1" s="1" t="s">
        <v>11</v>
      </c>
      <c r="E1" s="1" t="s">
        <v>30</v>
      </c>
      <c r="F1" s="1" t="s">
        <v>19</v>
      </c>
      <c r="G1" s="1" t="s">
        <v>28</v>
      </c>
      <c r="H1" s="1" t="s">
        <v>4</v>
      </c>
      <c r="I1" s="1" t="s">
        <v>3</v>
      </c>
      <c r="J1" s="1" t="s">
        <v>1</v>
      </c>
      <c r="K1" s="1" t="s">
        <v>17</v>
      </c>
      <c r="L1" s="1" t="s">
        <v>24</v>
      </c>
      <c r="M1" s="1" t="s">
        <v>6</v>
      </c>
    </row>
    <row r="2" spans="1:13" x14ac:dyDescent="0.2">
      <c r="A2" s="1" t="s">
        <v>5</v>
      </c>
      <c r="B2" s="1" t="s">
        <v>9</v>
      </c>
      <c r="C2" s="1" t="s">
        <v>18</v>
      </c>
      <c r="D2" s="1" t="s">
        <v>23</v>
      </c>
      <c r="E2" s="1" t="s">
        <v>10</v>
      </c>
      <c r="F2" s="1" t="s">
        <v>29</v>
      </c>
      <c r="G2" s="1" t="s">
        <v>27</v>
      </c>
      <c r="H2" s="1">
        <v>2015</v>
      </c>
      <c r="I2" s="1" t="s">
        <v>26</v>
      </c>
      <c r="J2" s="1" t="s">
        <v>12</v>
      </c>
      <c r="K2" s="1" t="s">
        <v>2</v>
      </c>
      <c r="L2" s="1" t="s">
        <v>31</v>
      </c>
      <c r="M2" s="1"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Income per Capita USD 2015</vt: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2022-05-01T01:47:44Z</dcterms:created>
  <dcterms:modified xsi:type="dcterms:W3CDTF">2022-05-01T01:47:44Z</dcterms:modified>
</cp:coreProperties>
</file>