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\Python\peralta\Src\2016\"/>
    </mc:Choice>
  </mc:AlternateContent>
  <bookViews>
    <workbookView xWindow="0" yWindow="0" windowWidth="20490" windowHeight="7755" firstSheet="2" activeTab="4"/>
  </bookViews>
  <sheets>
    <sheet name="Tablas" sheetId="2" state="hidden" r:id="rId1"/>
    <sheet name="HABITACIONES" sheetId="6" state="hidden" r:id="rId2"/>
    <sheet name="RUC" sheetId="5" r:id="rId3"/>
    <sheet name="CLIENTES" sheetId="3" r:id="rId4"/>
    <sheet name="REGISTRO HUESPEDES" sheetId="1" r:id="rId5"/>
    <sheet name="Hoja1" sheetId="9" state="hidden" r:id="rId6"/>
    <sheet name="Consultas" sheetId="4" r:id="rId7"/>
    <sheet name="Caja 01" sheetId="7" r:id="rId8"/>
    <sheet name="Caja 02" sheetId="8" r:id="rId9"/>
    <sheet name="Ocupabilidad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A15" i="8" l="1"/>
  <c r="E6" i="8"/>
  <c r="B126" i="1"/>
  <c r="C126" i="1"/>
  <c r="D126" i="1"/>
  <c r="L126" i="1"/>
  <c r="N126" i="1"/>
  <c r="F504" i="3"/>
  <c r="B125" i="1"/>
  <c r="C125" i="1"/>
  <c r="D125" i="1"/>
  <c r="L125" i="1"/>
  <c r="N125" i="1"/>
  <c r="L125" i="7" l="1"/>
  <c r="L126" i="7" s="1"/>
  <c r="L127" i="7" s="1"/>
  <c r="L128" i="7" s="1"/>
  <c r="L129" i="7"/>
  <c r="B156" i="8"/>
  <c r="A156" i="8" s="1"/>
  <c r="E156" i="8"/>
  <c r="I156" i="8"/>
  <c r="H129" i="7"/>
  <c r="H130" i="7"/>
  <c r="H131" i="7"/>
  <c r="H132" i="7"/>
  <c r="L130" i="7"/>
  <c r="L131" i="7"/>
  <c r="L132" i="7"/>
  <c r="A129" i="7"/>
  <c r="A130" i="7"/>
  <c r="A131" i="7"/>
  <c r="A132" i="7"/>
  <c r="A153" i="8" l="1"/>
  <c r="B121" i="7"/>
  <c r="A121" i="7" s="1"/>
  <c r="H121" i="7"/>
  <c r="B123" i="7"/>
  <c r="A123" i="7" s="1"/>
  <c r="H123" i="7"/>
  <c r="H125" i="7"/>
  <c r="B125" i="7"/>
  <c r="A125" i="7" s="1"/>
  <c r="A128" i="7"/>
  <c r="H126" i="7"/>
  <c r="H127" i="7"/>
  <c r="H128" i="7"/>
  <c r="A127" i="7"/>
  <c r="A126" i="7"/>
  <c r="B124" i="7"/>
  <c r="A124" i="7" s="1"/>
  <c r="H124" i="7"/>
  <c r="A122" i="7" l="1"/>
  <c r="H122" i="7"/>
  <c r="A120" i="7"/>
  <c r="H120" i="7"/>
  <c r="B124" i="1" l="1"/>
  <c r="C124" i="1"/>
  <c r="D124" i="1"/>
  <c r="L124" i="1"/>
  <c r="N124" i="1"/>
  <c r="A117" i="7"/>
  <c r="H117" i="7"/>
  <c r="I168" i="8"/>
  <c r="I167" i="8"/>
  <c r="I166" i="8"/>
  <c r="I165" i="8"/>
  <c r="A6" i="8"/>
  <c r="A7" i="8"/>
  <c r="A8" i="8"/>
  <c r="A9" i="8"/>
  <c r="A10" i="8"/>
  <c r="A11" i="8"/>
  <c r="A12" i="8"/>
  <c r="A13" i="8"/>
  <c r="A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4" i="8"/>
  <c r="A155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6" i="7" l="1"/>
  <c r="A7" i="7"/>
  <c r="A8" i="7"/>
  <c r="A9" i="7"/>
  <c r="A10" i="7"/>
  <c r="A11" i="7"/>
  <c r="A12" i="7"/>
  <c r="A13" i="7"/>
  <c r="A14" i="7"/>
  <c r="A15" i="7"/>
  <c r="A16" i="7"/>
  <c r="A17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8" i="7"/>
  <c r="A119" i="7"/>
  <c r="B123" i="1" l="1"/>
  <c r="C123" i="1"/>
  <c r="D123" i="1"/>
  <c r="L123" i="1"/>
  <c r="N123" i="1"/>
  <c r="B122" i="1"/>
  <c r="C122" i="1"/>
  <c r="D122" i="1"/>
  <c r="L122" i="1"/>
  <c r="N122" i="1"/>
  <c r="C121" i="1"/>
  <c r="D121" i="1"/>
  <c r="L121" i="1"/>
  <c r="N121" i="1"/>
  <c r="B120" i="1"/>
  <c r="C120" i="1"/>
  <c r="D120" i="1"/>
  <c r="L120" i="1"/>
  <c r="N120" i="1"/>
  <c r="B119" i="1"/>
  <c r="C119" i="1"/>
  <c r="D119" i="1"/>
  <c r="L119" i="1"/>
  <c r="N119" i="1"/>
  <c r="B118" i="1"/>
  <c r="C118" i="1"/>
  <c r="D118" i="1"/>
  <c r="L118" i="1"/>
  <c r="N118" i="1"/>
  <c r="F503" i="3"/>
  <c r="B117" i="1"/>
  <c r="C117" i="1"/>
  <c r="D117" i="1"/>
  <c r="L117" i="1"/>
  <c r="N117" i="1"/>
  <c r="L116" i="1"/>
  <c r="N116" i="1"/>
  <c r="B115" i="1"/>
  <c r="C115" i="1"/>
  <c r="L115" i="1"/>
  <c r="N115" i="1"/>
  <c r="F502" i="3" l="1"/>
  <c r="F501" i="3"/>
  <c r="F500" i="3"/>
  <c r="F499" i="3"/>
  <c r="F498" i="3"/>
  <c r="F497" i="3"/>
  <c r="F496" i="3"/>
  <c r="F495" i="3" l="1"/>
  <c r="F494" i="3" l="1"/>
  <c r="F492" i="3" l="1"/>
  <c r="F491" i="3"/>
  <c r="F490" i="3"/>
  <c r="B93" i="1"/>
  <c r="F488" i="3"/>
  <c r="B91" i="1"/>
  <c r="F485" i="3" l="1"/>
  <c r="F484" i="3"/>
  <c r="F483" i="3"/>
  <c r="F482" i="3" l="1"/>
  <c r="F481" i="3"/>
  <c r="F480" i="3"/>
  <c r="F478" i="3"/>
  <c r="F477" i="3"/>
  <c r="F476" i="3"/>
  <c r="F472" i="3" l="1"/>
  <c r="D59" i="1"/>
  <c r="C59" i="1"/>
  <c r="B59" i="1"/>
  <c r="F471" i="3"/>
  <c r="F470" i="3"/>
  <c r="F469" i="3"/>
  <c r="F468" i="3" l="1"/>
  <c r="N45" i="1" l="1"/>
  <c r="F467" i="3"/>
  <c r="F466" i="3"/>
  <c r="F465" i="3"/>
  <c r="L41" i="1"/>
  <c r="F463" i="3"/>
  <c r="B43" i="1"/>
  <c r="F464" i="3"/>
  <c r="B42" i="1"/>
  <c r="B41" i="1"/>
  <c r="F462" i="3" l="1"/>
  <c r="F461" i="3" l="1"/>
  <c r="B30" i="1" l="1"/>
  <c r="C30" i="1"/>
  <c r="D30" i="1"/>
  <c r="L30" i="1"/>
  <c r="N30" i="1"/>
  <c r="F460" i="3" l="1"/>
  <c r="B18" i="7" l="1"/>
  <c r="A18" i="7" s="1"/>
  <c r="H18" i="7"/>
  <c r="F458" i="3" l="1"/>
  <c r="F457" i="3"/>
  <c r="F456" i="3"/>
  <c r="F455" i="3"/>
  <c r="N13" i="1" l="1"/>
  <c r="L13" i="1"/>
  <c r="F454" i="3" l="1"/>
  <c r="AC39" i="10" l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F36" i="10"/>
  <c r="AI36" i="10" s="1"/>
  <c r="AE36" i="10"/>
  <c r="AH36" i="10" s="1"/>
  <c r="AF35" i="10"/>
  <c r="AI35" i="10" s="1"/>
  <c r="AE35" i="10"/>
  <c r="AH35" i="10" s="1"/>
  <c r="AF34" i="10"/>
  <c r="AI34" i="10" s="1"/>
  <c r="AE34" i="10"/>
  <c r="AH34" i="10" s="1"/>
  <c r="AF33" i="10"/>
  <c r="AI33" i="10" s="1"/>
  <c r="AE33" i="10"/>
  <c r="AH33" i="10" s="1"/>
  <c r="AF32" i="10"/>
  <c r="AI32" i="10" s="1"/>
  <c r="AE32" i="10"/>
  <c r="AH32" i="10" s="1"/>
  <c r="AF31" i="10"/>
  <c r="AI31" i="10" s="1"/>
  <c r="AE31" i="10"/>
  <c r="AH31" i="10" s="1"/>
  <c r="AF30" i="10"/>
  <c r="AI30" i="10" s="1"/>
  <c r="AE30" i="10"/>
  <c r="AH30" i="10" s="1"/>
  <c r="AF29" i="10"/>
  <c r="AI29" i="10" s="1"/>
  <c r="AE29" i="10"/>
  <c r="AH29" i="10" s="1"/>
  <c r="AF28" i="10"/>
  <c r="AI28" i="10" s="1"/>
  <c r="AE28" i="10"/>
  <c r="AH28" i="10" s="1"/>
  <c r="AF27" i="10"/>
  <c r="AI27" i="10" s="1"/>
  <c r="AE27" i="10"/>
  <c r="AH27" i="10" s="1"/>
  <c r="AF26" i="10"/>
  <c r="AI26" i="10" s="1"/>
  <c r="AE26" i="10"/>
  <c r="AH26" i="10" s="1"/>
  <c r="AF25" i="10"/>
  <c r="AI25" i="10" s="1"/>
  <c r="AE25" i="10"/>
  <c r="AH25" i="10" s="1"/>
  <c r="AF24" i="10"/>
  <c r="AI24" i="10" s="1"/>
  <c r="AE24" i="10"/>
  <c r="AH24" i="10" s="1"/>
  <c r="AF23" i="10"/>
  <c r="AI23" i="10" s="1"/>
  <c r="AE23" i="10"/>
  <c r="AH23" i="10" s="1"/>
  <c r="AF22" i="10"/>
  <c r="AI22" i="10" s="1"/>
  <c r="AE22" i="10"/>
  <c r="AH22" i="10" s="1"/>
  <c r="AF21" i="10"/>
  <c r="AI21" i="10" s="1"/>
  <c r="AE21" i="10"/>
  <c r="AH21" i="10" s="1"/>
  <c r="AF20" i="10"/>
  <c r="AI20" i="10" s="1"/>
  <c r="AE20" i="10"/>
  <c r="AH20" i="10" s="1"/>
  <c r="AF19" i="10"/>
  <c r="AI19" i="10" s="1"/>
  <c r="AE19" i="10"/>
  <c r="AH19" i="10" s="1"/>
  <c r="AF18" i="10"/>
  <c r="AI18" i="10" s="1"/>
  <c r="AE18" i="10"/>
  <c r="AH18" i="10" s="1"/>
  <c r="AF17" i="10"/>
  <c r="AI17" i="10" s="1"/>
  <c r="AE17" i="10"/>
  <c r="AH17" i="10" s="1"/>
  <c r="AF16" i="10"/>
  <c r="AI16" i="10" s="1"/>
  <c r="AE16" i="10"/>
  <c r="AH16" i="10" s="1"/>
  <c r="AF15" i="10"/>
  <c r="AI15" i="10" s="1"/>
  <c r="AE15" i="10"/>
  <c r="AH15" i="10" s="1"/>
  <c r="AF14" i="10"/>
  <c r="AI14" i="10" s="1"/>
  <c r="AE14" i="10"/>
  <c r="AH14" i="10" s="1"/>
  <c r="AF13" i="10"/>
  <c r="AI13" i="10" s="1"/>
  <c r="AE13" i="10"/>
  <c r="AH13" i="10" s="1"/>
  <c r="AF12" i="10"/>
  <c r="AI12" i="10" s="1"/>
  <c r="AE12" i="10"/>
  <c r="AH12" i="10" s="1"/>
  <c r="AF11" i="10"/>
  <c r="AI11" i="10" s="1"/>
  <c r="AE11" i="10"/>
  <c r="AH11" i="10" s="1"/>
  <c r="AF10" i="10"/>
  <c r="AI10" i="10" s="1"/>
  <c r="AE10" i="10"/>
  <c r="AH10" i="10" s="1"/>
  <c r="AF9" i="10"/>
  <c r="AI9" i="10" s="1"/>
  <c r="AE9" i="10"/>
  <c r="AH9" i="10" s="1"/>
  <c r="AF8" i="10"/>
  <c r="AI8" i="10" s="1"/>
  <c r="AE8" i="10"/>
  <c r="AH8" i="10" s="1"/>
  <c r="AF7" i="10"/>
  <c r="AI7" i="10" s="1"/>
  <c r="AE7" i="10"/>
  <c r="AH7" i="10" s="1"/>
  <c r="AF6" i="10"/>
  <c r="AE6" i="10"/>
  <c r="AH6" i="10" s="1"/>
  <c r="AF38" i="10" l="1"/>
  <c r="AI38" i="10" s="1"/>
  <c r="AI6" i="10"/>
  <c r="AE38" i="10"/>
  <c r="AH38" i="10" s="1"/>
  <c r="F443" i="3"/>
  <c r="F444" i="3"/>
  <c r="F445" i="3"/>
  <c r="F446" i="3"/>
  <c r="F447" i="3"/>
  <c r="F448" i="3"/>
  <c r="F449" i="3"/>
  <c r="F450" i="3"/>
  <c r="F451" i="3"/>
  <c r="F452" i="3"/>
  <c r="F453" i="3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B22" i="1"/>
  <c r="C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9" i="1"/>
  <c r="C29" i="1"/>
  <c r="D29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C41" i="1"/>
  <c r="D41" i="1"/>
  <c r="C42" i="1"/>
  <c r="D42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B56" i="1"/>
  <c r="C56" i="1"/>
  <c r="D56" i="1"/>
  <c r="B58" i="1"/>
  <c r="C58" i="1"/>
  <c r="D58" i="1"/>
  <c r="B60" i="1"/>
  <c r="C60" i="1"/>
  <c r="D60" i="1"/>
  <c r="B61" i="1"/>
  <c r="C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6" i="1"/>
  <c r="C76" i="1"/>
  <c r="D76" i="1"/>
  <c r="B77" i="1"/>
  <c r="C77" i="1"/>
  <c r="D77" i="1"/>
  <c r="B79" i="1"/>
  <c r="C79" i="1"/>
  <c r="D79" i="1"/>
  <c r="B80" i="1"/>
  <c r="C80" i="1"/>
  <c r="D80" i="1"/>
  <c r="B81" i="1"/>
  <c r="C81" i="1"/>
  <c r="B82" i="1"/>
  <c r="C82" i="1"/>
  <c r="D82" i="1"/>
  <c r="B83" i="1"/>
  <c r="C83" i="1"/>
  <c r="D83" i="1"/>
  <c r="B84" i="1"/>
  <c r="C84" i="1"/>
  <c r="D84" i="1"/>
  <c r="B88" i="1"/>
  <c r="C88" i="1"/>
  <c r="B89" i="1"/>
  <c r="C89" i="1"/>
  <c r="D89" i="1"/>
  <c r="B90" i="1"/>
  <c r="C90" i="1"/>
  <c r="D90" i="1"/>
  <c r="C91" i="1"/>
  <c r="D91" i="1"/>
  <c r="B92" i="1"/>
  <c r="C92" i="1"/>
  <c r="D92" i="1"/>
  <c r="C93" i="1"/>
  <c r="B94" i="1"/>
  <c r="C94" i="1"/>
  <c r="D94" i="1"/>
  <c r="B95" i="1"/>
  <c r="C95" i="1"/>
  <c r="D95" i="1"/>
  <c r="B96" i="1"/>
  <c r="C96" i="1"/>
  <c r="B97" i="1"/>
  <c r="C97" i="1"/>
  <c r="D97" i="1"/>
  <c r="B98" i="1"/>
  <c r="C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N109" i="1"/>
  <c r="N111" i="1"/>
  <c r="N112" i="1"/>
  <c r="N113" i="1"/>
  <c r="N114" i="1"/>
  <c r="N102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2" i="1"/>
  <c r="L113" i="1"/>
  <c r="L114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F442" i="3" l="1"/>
  <c r="F441" i="3"/>
  <c r="F440" i="3"/>
  <c r="F19" i="4"/>
  <c r="F21" i="4" s="1"/>
  <c r="F23" i="4" s="1"/>
  <c r="F11" i="4"/>
  <c r="F12" i="4" s="1"/>
  <c r="H6" i="7"/>
  <c r="N104" i="1" l="1"/>
  <c r="N105" i="1"/>
  <c r="N107" i="1" l="1"/>
  <c r="N106" i="1"/>
  <c r="N103" i="1" l="1"/>
  <c r="F434" i="3" l="1"/>
  <c r="F436" i="3"/>
  <c r="F437" i="3"/>
  <c r="F438" i="3"/>
  <c r="F439" i="3"/>
  <c r="F433" i="3"/>
  <c r="F432" i="3"/>
  <c r="F431" i="3"/>
  <c r="F430" i="3"/>
  <c r="F429" i="3"/>
  <c r="F428" i="3"/>
  <c r="F427" i="3" l="1"/>
  <c r="F426" i="3"/>
  <c r="F425" i="3"/>
  <c r="F424" i="3"/>
  <c r="F423" i="3" l="1"/>
  <c r="F422" i="3"/>
  <c r="F421" i="3"/>
  <c r="F420" i="3"/>
  <c r="F419" i="3"/>
  <c r="F418" i="3"/>
  <c r="F417" i="3" l="1"/>
  <c r="F416" i="3" l="1"/>
  <c r="F415" i="3"/>
  <c r="L18" i="1" l="1"/>
  <c r="F414" i="3" l="1"/>
  <c r="F413" i="3"/>
  <c r="L7" i="1" l="1"/>
  <c r="F411" i="3" l="1"/>
  <c r="F410" i="3"/>
  <c r="F409" i="3" l="1"/>
  <c r="F408" i="3"/>
  <c r="F407" i="3" l="1"/>
  <c r="L17" i="1"/>
  <c r="F406" i="3" l="1"/>
  <c r="L16" i="1" l="1"/>
  <c r="L15" i="1"/>
  <c r="B14" i="1"/>
  <c r="C14" i="1"/>
  <c r="D14" i="1"/>
  <c r="L14" i="1"/>
  <c r="F404" i="3"/>
  <c r="C4" i="4" l="1"/>
  <c r="C5" i="4"/>
  <c r="C7" i="4" s="1"/>
  <c r="C13" i="1"/>
  <c r="L12" i="1" l="1"/>
  <c r="N12" i="1"/>
  <c r="F403" i="3"/>
  <c r="B11" i="1"/>
  <c r="C11" i="1"/>
  <c r="L11" i="1"/>
  <c r="N11" i="1"/>
  <c r="L10" i="1"/>
  <c r="N10" i="1"/>
  <c r="L8" i="1" l="1"/>
  <c r="L9" i="1"/>
  <c r="I7" i="8"/>
  <c r="I8" i="8" s="1"/>
  <c r="I9" i="8" s="1"/>
  <c r="I10" i="8" s="1"/>
  <c r="I11" i="8" s="1"/>
  <c r="I12" i="8" s="1"/>
  <c r="I13" i="8" s="1"/>
  <c r="I14" i="8" s="1"/>
  <c r="I45" i="8" l="1"/>
  <c r="I46" i="8" s="1"/>
  <c r="I47" i="8" s="1"/>
  <c r="I48" i="8" l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L7" i="7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I113" i="8" l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L23" i="7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B9" i="1"/>
  <c r="C9" i="1"/>
  <c r="D9" i="1"/>
  <c r="N9" i="1"/>
  <c r="B8" i="1"/>
  <c r="C8" i="1"/>
  <c r="D8" i="1"/>
  <c r="N8" i="1"/>
  <c r="F402" i="3"/>
  <c r="F401" i="3"/>
  <c r="F400" i="3"/>
  <c r="I150" i="8" l="1"/>
  <c r="I151" i="8" s="1"/>
  <c r="I152" i="8" s="1"/>
  <c r="L63" i="7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F399" i="3"/>
  <c r="F398" i="3"/>
  <c r="F397" i="3"/>
  <c r="F396" i="3"/>
  <c r="F395" i="3"/>
  <c r="I153" i="8" l="1"/>
  <c r="I154" i="8" s="1"/>
  <c r="I155" i="8" s="1"/>
  <c r="I157" i="8" s="1"/>
  <c r="I158" i="8" s="1"/>
  <c r="I159" i="8" s="1"/>
  <c r="I160" i="8" s="1"/>
  <c r="I162" i="8" s="1"/>
  <c r="I163" i="8" s="1"/>
  <c r="I164" i="8" s="1"/>
  <c r="L86" i="7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F394" i="3"/>
  <c r="N7" i="1"/>
  <c r="F392" i="3" l="1"/>
  <c r="F390" i="3" l="1"/>
  <c r="F389" i="3"/>
  <c r="F388" i="3"/>
  <c r="F387" i="3"/>
  <c r="F386" i="3"/>
  <c r="F385" i="3"/>
  <c r="F384" i="3"/>
  <c r="F383" i="3"/>
  <c r="F382" i="3"/>
  <c r="F381" i="3" l="1"/>
  <c r="F379" i="3" l="1"/>
  <c r="F378" i="3" l="1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 l="1"/>
  <c r="F361" i="3"/>
  <c r="F360" i="3"/>
  <c r="F359" i="3"/>
  <c r="F358" i="3" l="1"/>
  <c r="F357" i="3"/>
  <c r="F356" i="3" l="1"/>
  <c r="F355" i="3" l="1"/>
  <c r="F354" i="3"/>
  <c r="F353" i="3"/>
  <c r="F352" i="3"/>
  <c r="F351" i="3" l="1"/>
  <c r="F350" i="3" l="1"/>
  <c r="F349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C20" i="4"/>
  <c r="C19" i="4"/>
  <c r="C18" i="4"/>
  <c r="C17" i="4"/>
  <c r="C16" i="4"/>
  <c r="F7" i="4"/>
  <c r="F6" i="4"/>
  <c r="F4" i="4"/>
  <c r="F5" i="4" s="1"/>
  <c r="C6" i="4" l="1"/>
  <c r="C10" i="4"/>
  <c r="C8" i="4"/>
  <c r="C9" i="4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15" i="8"/>
  <c r="I16" i="8" s="1"/>
  <c r="I17" i="8" s="1"/>
  <c r="I18" i="8" s="1"/>
  <c r="I19" i="8" s="1"/>
</calcChain>
</file>

<file path=xl/sharedStrings.xml><?xml version="1.0" encoding="utf-8"?>
<sst xmlns="http://schemas.openxmlformats.org/spreadsheetml/2006/main" count="5949" uniqueCount="2069">
  <si>
    <t>REGISTRO DE HUÉSPEDES</t>
  </si>
  <si>
    <t>HOTEL LOS COCOS</t>
  </si>
  <si>
    <t>HUÉSPED</t>
  </si>
  <si>
    <t>NOMBRES Y APELLIDOS</t>
  </si>
  <si>
    <t>SEXO</t>
  </si>
  <si>
    <t>CHECK-IN</t>
  </si>
  <si>
    <t>TARIFA</t>
  </si>
  <si>
    <t>CHECK-OUT</t>
  </si>
  <si>
    <t>FECHA-IN</t>
  </si>
  <si>
    <t>HORA-IN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</si>
  <si>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</si>
  <si>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</si>
  <si>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</si>
  <si>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</si>
  <si>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</si>
  <si>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</si>
  <si>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</si>
  <si>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</si>
  <si>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</si>
  <si>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</si>
  <si>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</si>
  <si>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</si>
  <si>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</si>
  <si>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</si>
  <si>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</si>
  <si>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</si>
  <si>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</si>
  <si>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</si>
  <si>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</si>
  <si>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</si>
  <si>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</si>
  <si>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</si>
  <si>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</si>
  <si>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</si>
  <si>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</si>
  <si>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</si>
  <si>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</si>
  <si>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</si>
  <si>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</si>
  <si>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</si>
  <si>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</si>
  <si>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</si>
  <si>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</si>
  <si>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</si>
  <si>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</si>
  <si>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</si>
  <si>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</si>
  <si>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</si>
  <si>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</si>
  <si>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</si>
  <si>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</si>
  <si>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</si>
  <si>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</si>
  <si>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</si>
  <si>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</si>
  <si>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</si>
  <si>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</si>
  <si>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</si>
  <si>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</si>
  <si>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</si>
  <si>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</si>
  <si>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</si>
  <si>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</si>
  <si>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</si>
  <si>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</si>
  <si>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</si>
  <si>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</si>
  <si>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</si>
  <si>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</si>
  <si>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</si>
  <si>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</si>
  <si>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</si>
  <si>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</si>
  <si>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</si>
  <si>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</si>
  <si>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</si>
  <si>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</si>
  <si>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</si>
  <si>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</si>
  <si>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</si>
  <si>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</si>
  <si>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</si>
  <si>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</si>
  <si>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</si>
  <si>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</si>
  <si>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</si>
  <si>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</si>
  <si>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</si>
  <si>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</si>
  <si>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</si>
  <si>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</si>
  <si>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</si>
  <si>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</si>
  <si>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</si>
  <si>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</si>
  <si>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</si>
  <si>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</si>
  <si>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</si>
  <si>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</si>
  <si>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</si>
  <si>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</si>
  <si>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</si>
  <si>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</si>
  <si>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</si>
  <si>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</si>
  <si>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</si>
  <si>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</si>
  <si>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</si>
  <si>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</si>
  <si>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</si>
  <si>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</si>
  <si>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</si>
  <si>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</si>
  <si>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</si>
  <si>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</si>
  <si>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</si>
  <si>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</si>
  <si>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</si>
  <si>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</si>
  <si>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</si>
  <si>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</si>
  <si>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</si>
  <si>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</si>
  <si>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</si>
  <si>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</si>
  <si>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</si>
  <si>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</si>
  <si>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</si>
  <si>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</si>
  <si>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</si>
  <si>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</si>
  <si>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</si>
  <si>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</si>
  <si>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</si>
  <si>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</si>
  <si>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</si>
  <si>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</si>
  <si>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</si>
  <si>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</si>
  <si>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</si>
  <si>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</si>
  <si>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</si>
  <si>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</si>
  <si>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</si>
  <si>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</si>
  <si>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</si>
  <si>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</si>
  <si>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</si>
  <si>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</si>
  <si>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</si>
  <si>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</si>
  <si>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</si>
  <si>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</si>
  <si>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</si>
  <si>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</si>
  <si>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</si>
  <si>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</si>
  <si>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</si>
  <si>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</si>
  <si>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</si>
  <si>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</si>
  <si>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</si>
  <si>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</si>
  <si>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</si>
  <si>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</si>
  <si>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</si>
  <si>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</si>
  <si>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</si>
  <si>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</si>
  <si>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</si>
  <si>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</si>
  <si>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</si>
  <si>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</si>
  <si>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</si>
  <si>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</si>
  <si>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</si>
  <si>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</si>
  <si>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</si>
  <si>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</si>
  <si>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</si>
  <si>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</si>
  <si>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</si>
  <si>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</si>
  <si>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</si>
  <si>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</si>
  <si>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</si>
  <si>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</si>
  <si>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</si>
  <si>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</si>
  <si>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</si>
  <si>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</si>
  <si>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</si>
  <si>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</si>
  <si>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</si>
  <si>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</si>
  <si>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</si>
  <si>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</si>
  <si>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</si>
  <si>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</si>
  <si>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</si>
  <si>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</si>
  <si>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</si>
  <si>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</si>
  <si>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</si>
  <si>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</si>
  <si>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</si>
  <si>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</si>
  <si>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</si>
  <si>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</si>
  <si>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</si>
  <si>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</si>
  <si>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</si>
  <si>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</si>
  <si>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</si>
  <si>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</si>
  <si>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</si>
  <si>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</si>
  <si>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</si>
  <si>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</si>
  <si>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</si>
  <si>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</si>
  <si>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</si>
  <si>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</si>
  <si>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</si>
  <si>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</si>
  <si>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</si>
  <si>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</si>
  <si>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</si>
  <si>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</si>
  <si>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</si>
  <si>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</si>
  <si>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</si>
  <si>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</si>
  <si>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</si>
  <si>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</si>
  <si>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</si>
  <si>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</si>
  <si>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</si>
  <si>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</si>
  <si>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</si>
  <si>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</si>
  <si>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</si>
  <si>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</si>
  <si>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</si>
  <si>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</si>
  <si>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</si>
  <si>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</si>
  <si>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</si>
  <si>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</si>
  <si>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</si>
  <si>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</si>
  <si>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</si>
  <si>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</si>
  <si>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</si>
  <si>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</si>
  <si>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</si>
  <si>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</si>
  <si>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</si>
  <si>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</si>
  <si>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</si>
  <si>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</si>
  <si>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</si>
  <si>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</si>
  <si>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</si>
  <si>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</si>
  <si>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</si>
  <si>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</si>
  <si>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</si>
  <si>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</si>
  <si>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</si>
  <si>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</si>
  <si>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</si>
  <si>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</si>
  <si>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</si>
  <si>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</si>
  <si>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</si>
  <si>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</si>
  <si>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</si>
  <si>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</si>
  <si>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</si>
  <si>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</si>
  <si>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</si>
  <si>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</si>
  <si>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</si>
  <si>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</si>
  <si>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</si>
  <si>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</si>
  <si>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</si>
  <si>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</si>
  <si>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</si>
  <si>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</si>
  <si>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</si>
  <si>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</si>
  <si>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</si>
  <si>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</si>
  <si>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</si>
  <si>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</si>
  <si>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</si>
  <si>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</si>
  <si>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</si>
  <si>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</si>
  <si>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</si>
  <si>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</si>
  <si>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</si>
  <si>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</si>
  <si>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</si>
  <si>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</si>
  <si>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</si>
  <si>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</si>
  <si>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</si>
  <si>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</si>
  <si>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</si>
  <si>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</si>
  <si>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</si>
  <si>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</si>
  <si>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</si>
  <si>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</si>
  <si>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</si>
  <si>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</si>
  <si>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</si>
  <si>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</si>
  <si>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</si>
  <si>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</si>
  <si>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</si>
  <si>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</si>
  <si>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</si>
  <si>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</si>
  <si>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</si>
  <si>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</si>
  <si>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</si>
  <si>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</si>
  <si>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</si>
  <si>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</si>
  <si>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</si>
  <si>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</si>
  <si>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</si>
  <si>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</si>
  <si>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</si>
  <si>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</si>
  <si>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</si>
  <si>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</si>
  <si>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</si>
  <si>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</si>
  <si>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</si>
  <si>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</si>
  <si>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</si>
  <si>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</si>
  <si>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</si>
  <si>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</si>
  <si>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</si>
  <si>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</si>
  <si>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</si>
  <si>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</si>
  <si>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</si>
  <si>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</si>
  <si>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</si>
  <si>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</si>
  <si>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</si>
  <si>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</si>
  <si>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</si>
  <si>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</si>
  <si>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</si>
  <si>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</si>
  <si>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</si>
  <si>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</si>
  <si>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</si>
  <si>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</si>
  <si>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</si>
  <si>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</si>
  <si>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</si>
  <si>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</si>
  <si>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</si>
  <si>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</si>
  <si>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</si>
  <si>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</si>
  <si>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</si>
  <si>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</si>
  <si>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</si>
  <si>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</si>
  <si>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</si>
  <si>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</si>
  <si>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</si>
  <si>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</si>
  <si>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</si>
  <si>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</si>
  <si>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</si>
  <si>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</si>
  <si>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</si>
  <si>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</si>
  <si>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</si>
  <si>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</si>
  <si>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</si>
  <si>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</si>
  <si>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</si>
  <si>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</si>
  <si>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</si>
  <si>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</si>
  <si>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</si>
  <si>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</si>
  <si>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</si>
  <si>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</si>
  <si>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</si>
  <si>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</si>
  <si>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</si>
  <si>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</si>
  <si>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</si>
  <si>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</si>
  <si>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</si>
  <si>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</si>
  <si>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</si>
  <si>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</si>
  <si>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</si>
  <si>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</si>
  <si>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</si>
  <si>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</si>
  <si>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</si>
  <si>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</si>
  <si>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</si>
  <si>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</si>
  <si>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</si>
  <si>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</si>
  <si>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</si>
  <si>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</si>
  <si>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</si>
  <si>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</si>
  <si>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</si>
  <si>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</si>
  <si>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</si>
  <si>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</si>
  <si>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</si>
  <si>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</si>
  <si>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</si>
  <si>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</si>
  <si>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</si>
  <si>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</si>
  <si>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</si>
  <si>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</si>
  <si>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</si>
  <si>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</si>
  <si>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</si>
  <si>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</si>
  <si>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</si>
  <si>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</si>
  <si>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</si>
  <si>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</si>
  <si>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</si>
  <si>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</si>
  <si>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</si>
  <si>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</si>
  <si>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</si>
  <si>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</si>
  <si>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</si>
  <si>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</si>
  <si>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</si>
  <si>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</si>
  <si>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</si>
  <si>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</si>
  <si>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</si>
  <si>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</si>
  <si>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</si>
  <si>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</si>
  <si>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</si>
  <si>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</si>
  <si>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</si>
  <si>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</si>
  <si>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</si>
  <si>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</si>
  <si>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</si>
  <si>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</si>
  <si>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</si>
  <si>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</si>
  <si>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</si>
  <si>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</si>
  <si>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</si>
  <si>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</si>
  <si>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</si>
  <si>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</si>
  <si>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</si>
  <si>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</si>
  <si>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</si>
  <si>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</si>
  <si>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</si>
  <si>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</si>
  <si>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</si>
  <si>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</si>
  <si>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</si>
  <si>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</si>
  <si>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</si>
  <si>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</si>
  <si>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</si>
  <si>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</si>
  <si>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</si>
  <si>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</si>
  <si>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</si>
  <si>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</si>
  <si>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</si>
  <si>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</si>
  <si>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</si>
  <si>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</si>
  <si>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</si>
  <si>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</si>
  <si>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</si>
  <si>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</si>
  <si>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</si>
  <si>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</si>
  <si>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</si>
  <si>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</si>
  <si>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</si>
  <si>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</si>
  <si>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</si>
  <si>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</si>
  <si>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</si>
  <si>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</si>
  <si>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</si>
  <si>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</si>
  <si>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</si>
  <si>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</si>
  <si>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</si>
  <si>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</si>
  <si>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</si>
  <si>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</si>
  <si>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</si>
  <si>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</si>
  <si>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</si>
  <si>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</si>
  <si>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</si>
  <si>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</si>
  <si>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</si>
  <si>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</si>
  <si>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</si>
  <si>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</si>
  <si>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</si>
  <si>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</si>
  <si>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</si>
  <si>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</si>
  <si>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</si>
  <si>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</si>
  <si>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</si>
  <si>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</si>
  <si>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</si>
  <si>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</si>
  <si>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</si>
  <si>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</si>
  <si>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</si>
  <si>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</si>
  <si>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</si>
  <si>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</si>
  <si>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</si>
  <si>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</si>
  <si>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</si>
  <si>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</si>
  <si>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</si>
  <si>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</si>
  <si>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</si>
  <si>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</si>
  <si>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</si>
  <si>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</si>
  <si>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</si>
  <si>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</si>
  <si>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</si>
  <si>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</si>
  <si>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</si>
  <si>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</si>
  <si>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</si>
  <si>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</si>
  <si>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</si>
  <si>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</si>
  <si>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</si>
  <si>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</si>
  <si>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</si>
  <si>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</si>
  <si>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</si>
  <si>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</si>
  <si>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</si>
  <si>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</si>
  <si>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</si>
  <si>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</si>
  <si>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</si>
  <si>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</si>
  <si>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</si>
  <si>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</si>
  <si>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</si>
  <si>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</si>
  <si>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</si>
  <si>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</si>
  <si>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</si>
  <si>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</si>
  <si>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</si>
  <si>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</si>
  <si>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</si>
  <si>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</si>
  <si>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</si>
  <si>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</si>
  <si>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</si>
  <si>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</si>
  <si>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</si>
  <si>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</si>
  <si>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</si>
  <si>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</si>
  <si>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</si>
  <si>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</si>
  <si>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</si>
  <si>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</si>
  <si>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</si>
  <si>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</si>
  <si>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</si>
  <si>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</si>
  <si>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Oscar Campos Yauce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</si>
  <si>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</si>
  <si>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</si>
  <si>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</si>
  <si>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</si>
  <si>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</si>
  <si>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</si>
  <si>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</si>
  <si>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</si>
  <si>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</si>
  <si>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</si>
  <si>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</si>
  <si>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</si>
  <si>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</si>
  <si>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</si>
  <si>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</si>
  <si>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</si>
  <si>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</si>
  <si>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</si>
  <si>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</si>
  <si>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</si>
  <si>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</si>
  <si>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</si>
  <si>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</si>
  <si>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</si>
  <si>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</si>
  <si>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</si>
  <si>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</si>
  <si>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</si>
  <si>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</si>
  <si>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</si>
  <si>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</si>
  <si>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</si>
  <si>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</si>
  <si>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</si>
  <si>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</si>
  <si>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</si>
  <si>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</si>
  <si>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</si>
  <si>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</si>
  <si>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</si>
  <si>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</si>
  <si>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</si>
  <si>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</si>
  <si>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</si>
  <si>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</si>
  <si>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</si>
  <si>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</si>
  <si>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</si>
  <si>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</si>
  <si>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</si>
  <si>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</si>
  <si>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</si>
  <si>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</si>
  <si>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</si>
  <si>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</si>
  <si>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</si>
  <si>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</si>
  <si>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</si>
  <si>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</si>
  <si>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</si>
  <si>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</si>
  <si>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</si>
  <si>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</si>
  <si>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</si>
  <si>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</si>
  <si>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</si>
  <si>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</si>
  <si>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</si>
  <si>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</si>
  <si>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</si>
  <si>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</si>
  <si>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</si>
  <si>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</si>
  <si>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</si>
  <si>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</si>
  <si>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</si>
  <si>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</si>
  <si>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</si>
  <si>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</si>
  <si>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</si>
  <si>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</si>
  <si>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</si>
  <si>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</si>
  <si>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</si>
  <si>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</si>
  <si>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</si>
  <si>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</si>
  <si>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</si>
  <si>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</si>
  <si>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</si>
  <si>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</si>
  <si>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</si>
  <si>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</si>
  <si>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</si>
  <si>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</si>
  <si>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</si>
  <si>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</si>
  <si>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</si>
  <si>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</si>
  <si>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</si>
  <si>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</si>
  <si>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</si>
  <si>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</si>
  <si>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</si>
  <si>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</si>
  <si>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</si>
  <si>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</si>
  <si>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</si>
  <si>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</si>
  <si>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</si>
  <si>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</si>
  <si>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</si>
  <si>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</si>
  <si>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</si>
  <si>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</si>
  <si>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</si>
  <si>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lambayeque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</si>
  <si>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</si>
  <si>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</si>
  <si>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</si>
  <si>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</si>
  <si>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</si>
  <si>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</si>
  <si>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</si>
  <si>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</si>
  <si>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</si>
  <si>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</si>
  <si>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</si>
  <si>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</si>
  <si>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</si>
  <si>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</si>
  <si>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</si>
  <si>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</si>
  <si>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</si>
  <si>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</si>
  <si>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</si>
  <si>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</si>
  <si>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</si>
  <si>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</si>
  <si>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</si>
  <si>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</si>
  <si>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</si>
  <si>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</si>
  <si>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</si>
  <si>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</si>
  <si>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</si>
  <si>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</si>
  <si>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</si>
  <si>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</si>
  <si>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</si>
  <si>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</si>
  <si>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</si>
  <si>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</si>
  <si>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</si>
  <si>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</si>
  <si>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</si>
  <si>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</si>
  <si>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</si>
  <si>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</si>
  <si>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</si>
  <si>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</si>
  <si>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</si>
  <si>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</si>
  <si>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</si>
  <si>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</si>
  <si>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</si>
  <si>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</si>
  <si>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</si>
  <si>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</si>
  <si>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</si>
  <si>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</si>
  <si>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</si>
  <si>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</si>
  <si>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</si>
  <si>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</si>
  <si>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</si>
  <si>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</si>
  <si>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</si>
  <si>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</si>
  <si>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</si>
  <si>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</si>
  <si>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</si>
  <si>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</si>
  <si>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</si>
  <si>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</si>
  <si>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</si>
  <si>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</si>
  <si>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</si>
  <si>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</si>
  <si>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</si>
  <si>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</si>
  <si>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</si>
  <si>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</si>
  <si>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</si>
  <si>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</si>
  <si>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</si>
  <si>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</si>
  <si>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</si>
  <si>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</si>
  <si>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</si>
  <si>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</si>
  <si>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</si>
  <si>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</si>
  <si>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</si>
  <si>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</si>
  <si>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</si>
  <si>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</si>
  <si>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</si>
  <si>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</si>
  <si>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</si>
  <si>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</si>
  <si>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</si>
  <si>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</si>
  <si>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</si>
  <si>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</si>
  <si>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</si>
  <si>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</si>
  <si>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</si>
  <si>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</si>
  <si>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</si>
  <si>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</si>
  <si>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</si>
  <si>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</si>
  <si>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</si>
  <si>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</si>
  <si>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</si>
  <si>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</si>
  <si>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</si>
  <si>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</si>
  <si>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</si>
  <si>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</si>
  <si>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</si>
  <si>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</si>
  <si>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</si>
  <si>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</si>
  <si>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</si>
  <si>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</si>
  <si>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</si>
  <si>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</si>
  <si>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</si>
  <si>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</si>
  <si>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</si>
  <si>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</si>
  <si>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</si>
  <si>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</si>
  <si>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</si>
  <si>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</si>
  <si>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</si>
  <si>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</si>
  <si>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</si>
  <si>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</si>
  <si>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</si>
  <si>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</si>
  <si>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</si>
  <si>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</si>
  <si>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</si>
  <si>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</si>
  <si>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</si>
  <si>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</si>
  <si>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</si>
  <si>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</si>
  <si>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</si>
  <si>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</si>
  <si>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</si>
  <si>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</si>
  <si>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</si>
  <si>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</si>
  <si>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</si>
  <si>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</si>
  <si>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</si>
  <si>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</si>
  <si>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</si>
  <si>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</si>
  <si>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</si>
  <si>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</si>
  <si>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</si>
  <si>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</si>
  <si>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</si>
  <si>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</si>
  <si>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</si>
  <si>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</si>
  <si>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</si>
  <si>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</si>
  <si>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</si>
  <si>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</si>
  <si>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</si>
  <si>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</si>
  <si>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</si>
  <si>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</si>
  <si>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</si>
  <si>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</si>
  <si>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</si>
  <si>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</si>
  <si>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</si>
  <si>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</si>
  <si>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</si>
  <si>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</si>
  <si>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</si>
  <si>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</si>
  <si>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</si>
  <si>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</si>
  <si>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</si>
  <si>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</si>
  <si>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</si>
  <si>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</si>
  <si>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</si>
  <si>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</si>
  <si>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</si>
  <si>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</si>
  <si>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</si>
  <si>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</si>
  <si>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</si>
  <si>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</si>
  <si>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</si>
  <si>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</si>
  <si>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</si>
  <si>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</si>
  <si>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</si>
  <si>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</si>
  <si>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</si>
  <si>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</si>
  <si>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</si>
  <si>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</si>
  <si>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</si>
  <si>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</si>
  <si>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</si>
  <si>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</si>
  <si>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</si>
  <si>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</si>
  <si>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</si>
  <si>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</si>
  <si>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</si>
  <si>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</si>
  <si>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</si>
  <si>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</si>
  <si>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</si>
  <si>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</si>
  <si>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</si>
  <si>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</si>
  <si>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</si>
  <si>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</si>
  <si>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</si>
  <si>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</si>
  <si>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</si>
  <si>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</si>
  <si>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</si>
  <si>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</si>
  <si>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</si>
  <si>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</si>
  <si>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</si>
  <si>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</si>
  <si>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</si>
  <si>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</si>
  <si>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</si>
  <si>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</si>
  <si>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</si>
  <si>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</si>
  <si>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</si>
  <si>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</si>
  <si>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</si>
  <si>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</si>
  <si>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</si>
  <si>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</si>
  <si>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</si>
  <si>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</si>
  <si>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</si>
  <si>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</si>
  <si>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</si>
  <si>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</si>
  <si>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</si>
  <si>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</si>
  <si>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</si>
  <si>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</si>
  <si>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</si>
  <si>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</si>
  <si>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</si>
  <si>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</si>
  <si>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</si>
  <si>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</si>
  <si>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</si>
  <si>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</si>
  <si>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</si>
  <si>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</si>
  <si>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</si>
  <si>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</si>
  <si>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</si>
  <si>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</si>
  <si>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</si>
  <si>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</si>
  <si>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</si>
  <si>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</si>
  <si>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</si>
  <si>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</si>
  <si>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</si>
  <si>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</si>
  <si>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</si>
  <si>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</si>
  <si>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</si>
  <si>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</si>
  <si>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</si>
  <si>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</si>
  <si>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</si>
  <si>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</si>
  <si>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</si>
  <si>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</si>
  <si>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</si>
  <si>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</si>
  <si>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</si>
  <si>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</si>
  <si>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</si>
  <si>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</si>
  <si>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</si>
  <si>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</si>
  <si>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</si>
  <si>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</si>
  <si>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</si>
  <si>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</si>
  <si>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</si>
  <si>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</si>
  <si>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</si>
  <si>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</si>
  <si>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</si>
  <si>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</si>
  <si>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</si>
  <si>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</si>
  <si>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</si>
  <si>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</si>
  <si>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</si>
  <si>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</si>
  <si>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</si>
  <si>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</si>
  <si>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</si>
  <si>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</si>
  <si>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</si>
  <si>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</si>
  <si>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</si>
  <si>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</si>
  <si>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</si>
  <si>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</si>
  <si>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</si>
  <si>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</si>
  <si>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</si>
  <si>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</si>
  <si>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</si>
  <si>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</si>
  <si>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</si>
  <si>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</si>
  <si>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</si>
  <si>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</si>
  <si>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</si>
  <si>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</si>
  <si>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</si>
  <si>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</si>
  <si>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</si>
  <si>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</si>
  <si>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</si>
  <si>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</si>
  <si>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</si>
  <si>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</si>
  <si>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</si>
  <si>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</si>
  <si>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</si>
  <si>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</si>
  <si>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</si>
  <si>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</si>
  <si>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</si>
  <si>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</si>
  <si>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</si>
  <si>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</si>
  <si>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</si>
  <si>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</si>
  <si>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</si>
  <si>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</si>
  <si>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</si>
  <si>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</si>
  <si>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</si>
  <si>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</si>
  <si>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</si>
  <si>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</si>
  <si>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</si>
  <si>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</si>
  <si>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</si>
  <si>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</si>
  <si>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</si>
  <si>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</si>
  <si>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</si>
  <si>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</si>
  <si>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</si>
  <si>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</si>
  <si>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</si>
  <si>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</si>
  <si>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</si>
  <si>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</si>
  <si>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</si>
  <si>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</si>
  <si>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</si>
  <si>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</si>
  <si>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</si>
  <si>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</si>
  <si>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</si>
  <si>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</si>
  <si>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</si>
  <si>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</si>
  <si>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</si>
  <si>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</si>
  <si>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</si>
  <si>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</si>
  <si>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LAB TOP PERU S.R.L.</t>
  </si>
  <si>
    <t>CAL. FRANCISCO DE TOLEDO NRO. 165, URB. LA VIRREYNA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</si>
  <si>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</si>
  <si>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</si>
  <si>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</si>
  <si>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</si>
  <si>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</si>
  <si>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</si>
  <si>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</si>
  <si>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</si>
  <si>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</si>
  <si>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</si>
  <si>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</si>
  <si>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</si>
  <si>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</si>
  <si>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</si>
  <si>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</si>
  <si>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</si>
  <si>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</si>
  <si>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</si>
  <si>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</si>
  <si>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</si>
  <si>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ANCASH</t>
  </si>
  <si>
    <t>SANTA</t>
  </si>
  <si>
    <t>NUEVO CHIMBOTE</t>
  </si>
  <si>
    <t>CORTESIA</t>
  </si>
  <si>
    <t>46498093</t>
  </si>
  <si>
    <t>Jorge Carlos Mensoza Hernangildo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</si>
  <si>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</si>
  <si>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</si>
  <si>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</si>
  <si>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</si>
  <si>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</si>
  <si>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</si>
  <si>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</si>
  <si>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</si>
  <si>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</si>
  <si>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</si>
  <si>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</si>
  <si>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</si>
  <si>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</si>
  <si>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</si>
  <si>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</si>
  <si>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</si>
  <si>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</si>
  <si>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</si>
  <si>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</si>
  <si>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</si>
  <si>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</si>
  <si>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</si>
  <si>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</si>
  <si>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</si>
  <si>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</si>
  <si>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</si>
  <si>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</si>
  <si>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</si>
  <si>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</si>
  <si>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</si>
  <si>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</si>
  <si>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</si>
  <si>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</si>
  <si>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</si>
  <si>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</si>
  <si>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</si>
  <si>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</si>
  <si>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</si>
  <si>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</si>
  <si>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</si>
  <si>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</si>
  <si>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</si>
  <si>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</si>
  <si>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</si>
  <si>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</si>
  <si>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</si>
  <si>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</si>
  <si>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</si>
  <si>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</si>
  <si>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</si>
  <si>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</si>
  <si>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</si>
  <si>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</si>
  <si>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</si>
  <si>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</si>
  <si>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</si>
  <si>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</si>
  <si>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</si>
  <si>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</si>
  <si>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</si>
  <si>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</si>
  <si>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</si>
  <si>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</si>
  <si>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</si>
  <si>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</si>
  <si>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VENEZUELA NRO. 2850 , URB. ELIO</t>
  </si>
  <si>
    <t>AV. N. GAMBETTA NRO. 280, URB. LA CHALACA</t>
  </si>
  <si>
    <t>JR. TUMBES NRO. 241 CASCO URBANO</t>
  </si>
  <si>
    <t>CHIMBOTE</t>
  </si>
  <si>
    <t>CAL. CHINCHON, NRO. 1060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</si>
  <si>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</si>
  <si>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</si>
  <si>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</si>
  <si>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</si>
  <si>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</si>
  <si>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</si>
  <si>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</si>
  <si>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</si>
  <si>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</si>
  <si>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</si>
  <si>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</si>
  <si>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</si>
  <si>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</si>
  <si>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</si>
  <si>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</si>
  <si>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</si>
  <si>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</si>
  <si>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</si>
  <si>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</si>
  <si>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</si>
  <si>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</si>
  <si>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</si>
  <si>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</si>
  <si>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</si>
  <si>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</si>
  <si>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</si>
  <si>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</si>
  <si>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</si>
  <si>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</si>
  <si>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</si>
  <si>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</si>
  <si>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</si>
  <si>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</si>
  <si>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</si>
  <si>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</si>
  <si>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</si>
  <si>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</si>
  <si>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</si>
  <si>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</si>
  <si>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</si>
  <si>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</si>
  <si>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</si>
  <si>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</si>
  <si>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</si>
  <si>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</si>
  <si>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</si>
  <si>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</si>
  <si>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</si>
  <si>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</si>
  <si>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</si>
  <si>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</si>
  <si>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</si>
  <si>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</si>
  <si>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</si>
  <si>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</si>
  <si>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</si>
  <si>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</si>
  <si>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</si>
  <si>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SAENZ PEÑA NRO. 177 ,URB. CERCADO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</si>
  <si>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</si>
  <si>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</si>
  <si>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</si>
  <si>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</si>
  <si>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</si>
  <si>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</si>
  <si>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</si>
  <si>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</si>
  <si>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</si>
  <si>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</si>
  <si>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</si>
  <si>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</si>
  <si>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</si>
  <si>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</si>
  <si>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</si>
  <si>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</si>
  <si>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</si>
  <si>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</si>
  <si>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</si>
  <si>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</si>
  <si>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</si>
  <si>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</si>
  <si>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</si>
  <si>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</si>
  <si>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</si>
  <si>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</si>
  <si>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</si>
  <si>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</si>
  <si>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</si>
  <si>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</si>
  <si>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</si>
  <si>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</si>
  <si>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</si>
  <si>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</si>
  <si>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</si>
  <si>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</si>
  <si>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</si>
  <si>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</si>
  <si>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</si>
  <si>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</si>
  <si>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</si>
  <si>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</si>
  <si>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</si>
  <si>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</si>
  <si>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</si>
  <si>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REPUBLICA DE PANAMA NRO. 257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</si>
  <si>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</si>
  <si>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</si>
  <si>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</si>
  <si>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</si>
  <si>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</si>
  <si>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</si>
  <si>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</si>
  <si>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</si>
  <si>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</si>
  <si>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</si>
  <si>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</si>
  <si>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</si>
  <si>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</si>
  <si>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</si>
  <si>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</si>
  <si>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</si>
  <si>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</si>
  <si>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</si>
  <si>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</si>
  <si>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</si>
  <si>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</si>
  <si>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</si>
  <si>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</si>
  <si>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</si>
  <si>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</si>
  <si>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</si>
  <si>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</si>
  <si>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</si>
  <si>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</si>
  <si>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</si>
  <si>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</si>
  <si>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</si>
  <si>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</si>
  <si>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</si>
  <si>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</si>
  <si>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</si>
  <si>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</si>
  <si>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</si>
  <si>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</si>
  <si>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</si>
  <si>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</si>
  <si>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</si>
  <si>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</si>
  <si>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</si>
  <si>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</si>
  <si>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</si>
  <si>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</si>
  <si>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</si>
  <si>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</si>
  <si>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</si>
  <si>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</si>
  <si>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</si>
  <si>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</si>
  <si>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</si>
  <si>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</si>
  <si>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</si>
  <si>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</si>
  <si>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</si>
  <si>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</si>
  <si>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</si>
  <si>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</si>
  <si>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</si>
  <si>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</si>
  <si>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</si>
  <si>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</si>
  <si>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</si>
  <si>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</si>
  <si>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</si>
  <si>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</si>
  <si>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</si>
  <si>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</si>
  <si>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</si>
  <si>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</si>
  <si>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</si>
  <si>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</si>
  <si>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</si>
  <si>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</si>
  <si>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</si>
  <si>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</si>
  <si>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</si>
  <si>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</si>
  <si>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</si>
  <si>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</si>
  <si>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</si>
  <si>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</si>
  <si>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</si>
  <si>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</si>
  <si>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</si>
  <si>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</si>
  <si>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</si>
  <si>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</si>
  <si>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</si>
  <si>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</si>
  <si>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</si>
  <si>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</si>
  <si>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</si>
  <si>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</si>
  <si>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</si>
  <si>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</si>
  <si>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</si>
  <si>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</si>
  <si>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</si>
  <si>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</si>
  <si>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</si>
  <si>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</si>
  <si>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</si>
  <si>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</si>
  <si>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</si>
  <si>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</si>
  <si>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</si>
  <si>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</si>
  <si>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</si>
  <si>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</si>
  <si>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</si>
  <si>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EFECTIVO</t>
  </si>
  <si>
    <t>VISA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</si>
  <si>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</si>
  <si>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</si>
  <si>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</si>
  <si>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</si>
  <si>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</si>
  <si>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</si>
  <si>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</si>
  <si>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</si>
  <si>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</si>
  <si>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CAJA 02</t>
  </si>
  <si>
    <t>32645083</t>
  </si>
  <si>
    <t>Maria Cristina Melgarejo Paucar</t>
  </si>
  <si>
    <t>Recuay</t>
  </si>
  <si>
    <t>s/.00</t>
  </si>
  <si>
    <t>LQ 3 S.A.C.</t>
  </si>
  <si>
    <t>AV. ALFREDO BENAVIDES NRO. 1555, INT. 304</t>
  </si>
  <si>
    <t>AV. J GALVEZ BARRENECHEA NRO. 646, URB. CORPAC (OVALO QUIÑONES 634-646</t>
  </si>
  <si>
    <t>Paul Vicente Jesus Rojas Ruiz</t>
  </si>
  <si>
    <t>trujillo</t>
  </si>
  <si>
    <t>42368487</t>
  </si>
  <si>
    <t>Raul  Gomes De La torre Cateriano</t>
  </si>
  <si>
    <t>Polimetalicos Del Peru S.A.C</t>
  </si>
  <si>
    <t>20555604557</t>
  </si>
  <si>
    <t>POLIMETALICOS DEL PERU S.A.C.</t>
  </si>
  <si>
    <t>MZA. V LOTE. 8C URB. HUERTOS DE VILLA </t>
  </si>
  <si>
    <t>41026140</t>
  </si>
  <si>
    <t>Erick Pintado Motta</t>
  </si>
  <si>
    <t>Colombia</t>
  </si>
  <si>
    <t>AV. NICOLAS AYLLON NRO.3620 ,URB. SANTA RAQUEL .</t>
  </si>
  <si>
    <t>Lizsl Yackeline Cordova Murga</t>
  </si>
  <si>
    <t>Rolando Javier Escobar Ceballos</t>
  </si>
  <si>
    <t>15629727</t>
  </si>
  <si>
    <t>Gladys Marleny Diaz Villanueva</t>
  </si>
  <si>
    <t>Gaston cruz Cruz</t>
  </si>
  <si>
    <t>02635989</t>
  </si>
  <si>
    <t>Luis Evaristo Socola Vela</t>
  </si>
  <si>
    <t>07283627</t>
  </si>
  <si>
    <t>Jose Manuel Reyes Sanchez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</si>
  <si>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</si>
  <si>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</si>
  <si>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</si>
  <si>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</si>
  <si>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</si>
  <si>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</si>
  <si>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</si>
  <si>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SUB-TOTAL</t>
  </si>
  <si>
    <t>TOTAL S/.</t>
  </si>
  <si>
    <t>45266165</t>
  </si>
  <si>
    <t>32728556</t>
  </si>
  <si>
    <t>02834010</t>
  </si>
  <si>
    <t>Amaya Maguiño Jose</t>
  </si>
  <si>
    <t>Huarmey</t>
  </si>
  <si>
    <t>S/ 130.00</t>
  </si>
  <si>
    <t>Walter Vargas Orellana</t>
  </si>
  <si>
    <t>47282634</t>
  </si>
  <si>
    <t>Marco Gerardo Guzman Romero</t>
  </si>
  <si>
    <t>AV. ENRIQUE MEIGGS NRO 1759 - CHIMBOTE</t>
  </si>
  <si>
    <t xml:space="preserve"> Jhon Carlos  Sanchez Fernandez </t>
  </si>
  <si>
    <t>41943604</t>
  </si>
  <si>
    <t>Denisse Jesus Velez Chang</t>
  </si>
  <si>
    <t>15761035</t>
  </si>
  <si>
    <t>Jorge Seminario</t>
  </si>
  <si>
    <t>09631024</t>
  </si>
  <si>
    <t>Gloria Melgarejo Olertegui</t>
  </si>
  <si>
    <t>43490837</t>
  </si>
  <si>
    <t>Ricardo Montoya Irribarren</t>
  </si>
  <si>
    <t>Jose Luzardo Nuñez</t>
  </si>
  <si>
    <t>08139443</t>
  </si>
  <si>
    <t>Muller Colquicocha Rodriguez</t>
  </si>
  <si>
    <t>43769604</t>
  </si>
  <si>
    <t xml:space="preserve">Jorge Bohorquez Reyes </t>
  </si>
  <si>
    <t>45892637</t>
  </si>
  <si>
    <t>Jhonnatan Elvis Atachau Monzon</t>
  </si>
  <si>
    <t>20028908</t>
  </si>
  <si>
    <t>Wilmar Baldeon Sanchez</t>
  </si>
  <si>
    <t>10536343</t>
  </si>
  <si>
    <t>Carlos Malpaso Huacanga</t>
  </si>
  <si>
    <t>CALLE CALATRAVA 216</t>
  </si>
  <si>
    <t>31657335</t>
  </si>
  <si>
    <t xml:space="preserve">Nancy Tafur Villanueva </t>
  </si>
  <si>
    <t>31674900</t>
  </si>
  <si>
    <t>Sonia Mendoza Limas</t>
  </si>
  <si>
    <t>44214750</t>
  </si>
  <si>
    <t>Carmen Gonzales Leon</t>
  </si>
  <si>
    <t>72725030</t>
  </si>
  <si>
    <t>Maria Romero Blacido</t>
  </si>
  <si>
    <t>43536605</t>
  </si>
  <si>
    <t>Zegel Basilo Santos</t>
  </si>
  <si>
    <t>31678125</t>
  </si>
  <si>
    <t>Oscar Shuan Jamanca</t>
  </si>
  <si>
    <t>09115449</t>
  </si>
  <si>
    <t>Rodolfo Aznaran Sarmiento</t>
  </si>
  <si>
    <t>16683779</t>
  </si>
  <si>
    <t>Yerko Lise Cruz</t>
  </si>
  <si>
    <t>16699007</t>
  </si>
  <si>
    <t>Sandra Luz Carales Sarmiento</t>
  </si>
  <si>
    <t>09336235</t>
  </si>
  <si>
    <t>Gaston Barua Lecaros</t>
  </si>
  <si>
    <t>20479549916</t>
  </si>
  <si>
    <t>CHICLAYO</t>
  </si>
  <si>
    <t>SERVICIOS DIGITALES S.A.C.</t>
  </si>
  <si>
    <t>CAL. ALFREDO LAPOINT NRO. 297</t>
  </si>
  <si>
    <t>41487666</t>
  </si>
  <si>
    <t>Caceres Cermeño Paul</t>
  </si>
  <si>
    <t>CUENTA</t>
  </si>
  <si>
    <t>NRO CUENTA</t>
  </si>
  <si>
    <t>HOSPEDAJE</t>
  </si>
  <si>
    <t>LAVADO Y PLANCHADO</t>
  </si>
  <si>
    <t>ALQUILER SALA</t>
  </si>
  <si>
    <t>GOLOSINAS</t>
  </si>
  <si>
    <t>BEBIDA</t>
  </si>
  <si>
    <t>UTILES DE ASEO Y SALUD</t>
  </si>
  <si>
    <t>COMIDA</t>
  </si>
  <si>
    <t>PAID OUT COMISION</t>
  </si>
  <si>
    <t>TAXI</t>
  </si>
  <si>
    <t xml:space="preserve">IGV </t>
  </si>
  <si>
    <t>OTRO</t>
  </si>
  <si>
    <t>759904</t>
  </si>
  <si>
    <t>759901</t>
  </si>
  <si>
    <t>704102</t>
  </si>
  <si>
    <t>701104</t>
  </si>
  <si>
    <t>701103</t>
  </si>
  <si>
    <t>701102</t>
  </si>
  <si>
    <t>701101</t>
  </si>
  <si>
    <t>704105</t>
  </si>
  <si>
    <t>704103</t>
  </si>
  <si>
    <t>704101</t>
  </si>
  <si>
    <t>704104</t>
  </si>
  <si>
    <t>TIPO INGRESO</t>
  </si>
  <si>
    <t>Clasificar</t>
  </si>
  <si>
    <t>CALCULOS PARA FACTURACIÓN</t>
  </si>
  <si>
    <t>IGV (18%)</t>
  </si>
  <si>
    <t>CALULO IGV-RENTA FACTURAS DE FAVOR</t>
  </si>
  <si>
    <t>Precio Real</t>
  </si>
  <si>
    <t>Precio en Factura</t>
  </si>
  <si>
    <t>Facturación de favor</t>
  </si>
  <si>
    <t>IGV / Renta a cobrar</t>
  </si>
  <si>
    <t>A0447003</t>
  </si>
  <si>
    <t>Alfonso De Jesus Aristizabal Aristizabal</t>
  </si>
  <si>
    <t>40586317</t>
  </si>
  <si>
    <t>Edwin Felix Ramos Mejia</t>
  </si>
  <si>
    <t>41767085</t>
  </si>
  <si>
    <t>Mirtha Marleny Huertas Serna</t>
  </si>
  <si>
    <t>20388026660</t>
  </si>
  <si>
    <t>AGUARA INGENIEROS S.A.C.</t>
  </si>
  <si>
    <t xml:space="preserve">JR. EL ESTAÑO NRO. 5490 ,URB INDUSTRIAL INFANTAS </t>
  </si>
  <si>
    <t>42265967</t>
  </si>
  <si>
    <t>Max Saul Ponce Martiez</t>
  </si>
  <si>
    <t>Huaura</t>
  </si>
  <si>
    <t>15757936</t>
  </si>
  <si>
    <t>Lucas Aranda Bermudez</t>
  </si>
  <si>
    <t>43776193</t>
  </si>
  <si>
    <t>Mery  Viviana Carrillo Nazario</t>
  </si>
  <si>
    <t>40390813</t>
  </si>
  <si>
    <t>Lorena Mireya Muñoz Schenone</t>
  </si>
  <si>
    <t>10587363</t>
  </si>
  <si>
    <t xml:space="preserve">Juan Jose Santos Paredes </t>
  </si>
  <si>
    <t>20514958883</t>
  </si>
  <si>
    <t>70052911</t>
  </si>
  <si>
    <t>Brolin Torres Medina</t>
  </si>
  <si>
    <t>10113325</t>
  </si>
  <si>
    <t>Nancy Mercedes Chumbe Abreu</t>
  </si>
  <si>
    <t>40883164</t>
  </si>
  <si>
    <t>Jenny Leonor Vergara Flores</t>
  </si>
  <si>
    <t>20491864363</t>
  </si>
  <si>
    <t>41624027</t>
  </si>
  <si>
    <t>Milagros Ramos Aquino</t>
  </si>
  <si>
    <t>44633223</t>
  </si>
  <si>
    <t xml:space="preserve">Jose Antonio Rojas Giraldo </t>
  </si>
  <si>
    <t>41410758</t>
  </si>
  <si>
    <t>Oscar Rodriguez Barrantes</t>
  </si>
  <si>
    <t>07434726</t>
  </si>
  <si>
    <t>OCUPABILIDAD</t>
  </si>
  <si>
    <t>OCUPACIÓN</t>
  </si>
  <si>
    <t>PAX</t>
  </si>
  <si>
    <t>Ocupabilidad</t>
  </si>
  <si>
    <t xml:space="preserve">Aforo </t>
  </si>
  <si>
    <t>OCUPABILIDAD TOTAL</t>
  </si>
  <si>
    <t>PAX TOTAL</t>
  </si>
  <si>
    <t>ELBA CONSTRUCTORES S.A.C.</t>
  </si>
  <si>
    <t>BL. A NRO. 205, DPTO. 205, C.H. SOR ANA DE LOS ANGELES</t>
  </si>
  <si>
    <t>PAUCARPATA</t>
  </si>
  <si>
    <t> LK COMBUSTIBLES S.A.C.</t>
  </si>
  <si>
    <t>NRO. REF C.P. ATAHUALPA ALTO</t>
  </si>
  <si>
    <t>BARRANCA</t>
  </si>
  <si>
    <t>PESQUERA MARINHA S.A.C.</t>
  </si>
  <si>
    <t>CAL. JUAN NORBERTO ELESPURU NRO. 885, URB. ORRANTIA</t>
  </si>
  <si>
    <t>CORPORACION XENIX PERU S.A.C.</t>
  </si>
  <si>
    <t>CAL. JORGE CHAVEZ NRO. 733, URB. CHACRA COLORADA</t>
  </si>
  <si>
    <t>SOLUCIONES PSICOLOGICAS E.I.R.L.</t>
  </si>
  <si>
    <t>CAL. ZARAGOZA NRO. 360, URB. LA CAPILLA</t>
  </si>
  <si>
    <t>TOTAL A COBRAR</t>
  </si>
  <si>
    <t>JR. FRANZ SCHUBERTH NRO. 285, DPTO. 402, RESIDENCIAL SAN BORJA SUR</t>
  </si>
  <si>
    <t>CAL. ANDROMEDA MZA. U LOTE. 5C, INT. 2, URB. LA CAMPIÑA</t>
  </si>
  <si>
    <t>LICOR Y TABACO</t>
  </si>
  <si>
    <t>10955537</t>
  </si>
  <si>
    <t>72766718</t>
  </si>
  <si>
    <t>Kevin Velasquez Nolasco</t>
  </si>
  <si>
    <t>40953199</t>
  </si>
  <si>
    <t>Maria del Carmen Menacho Caro</t>
  </si>
  <si>
    <t>001</t>
  </si>
  <si>
    <t>1372</t>
  </si>
  <si>
    <t>Hospedaje x 4 dias</t>
  </si>
  <si>
    <t>1373</t>
  </si>
  <si>
    <t xml:space="preserve">Hospedaje x 1 dia </t>
  </si>
  <si>
    <t>1374</t>
  </si>
  <si>
    <t>Hospedaje x 2 dias</t>
  </si>
  <si>
    <t>1376</t>
  </si>
  <si>
    <t>Paquete Matrimonial</t>
  </si>
  <si>
    <t>Pan</t>
  </si>
  <si>
    <t>Hospedaje x 3 dias</t>
  </si>
  <si>
    <t>Menu</t>
  </si>
  <si>
    <t>Consumo hab. # 06</t>
  </si>
  <si>
    <t>pan</t>
  </si>
  <si>
    <t>2 coca cola</t>
  </si>
  <si>
    <t>1 coca cola</t>
  </si>
  <si>
    <t>Adicional de paquete matrimonial</t>
  </si>
  <si>
    <t>Coonsumo hab. # 28</t>
  </si>
  <si>
    <t>Deposito a cta cte</t>
  </si>
  <si>
    <t>Hospedaje x 1 dia # 20</t>
  </si>
  <si>
    <t>German Hernando Menacho Moran</t>
  </si>
  <si>
    <t>311</t>
  </si>
  <si>
    <t>Consumo hab. # 04</t>
  </si>
  <si>
    <t>1 agua,1coca cola,1 sporade</t>
  </si>
  <si>
    <t>2 galletas soda</t>
  </si>
  <si>
    <t>Hospedaje x 1 dia 2 habitaciones</t>
  </si>
  <si>
    <t>1 agua</t>
  </si>
  <si>
    <t>2 galletas soda + 1 sporade</t>
  </si>
  <si>
    <t>1377</t>
  </si>
  <si>
    <t>312</t>
  </si>
  <si>
    <t>Hospedaje x 1 dia</t>
  </si>
  <si>
    <t>05010850</t>
  </si>
  <si>
    <t>F655</t>
  </si>
  <si>
    <t>COMPRA METRO</t>
  </si>
  <si>
    <t>71463530</t>
  </si>
  <si>
    <t>Gabriel David Chavarria Alvarado</t>
  </si>
  <si>
    <t>1 agua, 1 gaseosa</t>
  </si>
  <si>
    <t>Pago de taxi materiales ( Cristhian )</t>
  </si>
  <si>
    <t>1 agua + 1 inka kola hab. # 19</t>
  </si>
  <si>
    <t>D42416242</t>
  </si>
  <si>
    <t xml:space="preserve">Kristony Theno Tantalean Cusma </t>
  </si>
  <si>
    <t xml:space="preserve">Jose Pablo Ancajima Paico </t>
  </si>
  <si>
    <t>02790975</t>
  </si>
  <si>
    <t>2016554495</t>
  </si>
  <si>
    <t>TABLEROS PERUANOS S.A.</t>
  </si>
  <si>
    <t xml:space="preserve">CAMPO PRIMAVERA S/N LAREDO </t>
  </si>
  <si>
    <t>10613247</t>
  </si>
  <si>
    <t>Marco Antonio Meza Wust</t>
  </si>
  <si>
    <t>41268949</t>
  </si>
  <si>
    <t>Jin Poul Correa Aguinaga</t>
  </si>
  <si>
    <t>313</t>
  </si>
  <si>
    <t>1381</t>
  </si>
  <si>
    <t>1382</t>
  </si>
  <si>
    <t>1383</t>
  </si>
  <si>
    <t>1384</t>
  </si>
  <si>
    <t>1 gaseosa mas 1 agua</t>
  </si>
  <si>
    <t>Consumo habitacion 22</t>
  </si>
  <si>
    <t xml:space="preserve">Hospedajex1diax2hab.(I.G.V.5.8) </t>
  </si>
  <si>
    <t>Desayunos 3</t>
  </si>
  <si>
    <t>16711035</t>
  </si>
  <si>
    <t>Oscar Francisco Perleche Velasquez</t>
  </si>
  <si>
    <t>COMERCIALIZADORA SALEM S.A.C.</t>
  </si>
  <si>
    <t>S/ 80</t>
  </si>
  <si>
    <t>20504208843</t>
  </si>
  <si>
    <t>CALLE ANTENOR ORREGO NRO. 2280 , URB. CHACRA RIOS</t>
  </si>
  <si>
    <t>18177646</t>
  </si>
  <si>
    <t>00</t>
  </si>
  <si>
    <t>314</t>
  </si>
  <si>
    <t>hospedaje x 3 dias</t>
  </si>
  <si>
    <t>15719059</t>
  </si>
  <si>
    <t>Marcelo Benites Mortelvo</t>
  </si>
  <si>
    <t>20571410185</t>
  </si>
  <si>
    <t>OLYMPUS TOURS DEL PERU S.A.C.</t>
  </si>
  <si>
    <t>AV. PERALVILLO # 2684  SANTA MARIA HUAURA</t>
  </si>
  <si>
    <t>1386</t>
  </si>
  <si>
    <t>Hospedaje x 1 dia mas I.G.V. 3.5</t>
  </si>
  <si>
    <t>Deberian a ver cobrado 1 dia y medio,por lo  menos</t>
  </si>
  <si>
    <t>IGV 3.5</t>
  </si>
  <si>
    <t>2 tazas de café mas galleta</t>
  </si>
  <si>
    <t>mas consumo</t>
  </si>
  <si>
    <t>1389</t>
  </si>
  <si>
    <t>consumo</t>
  </si>
  <si>
    <t>26208</t>
  </si>
  <si>
    <t>Lejia ( 3 )</t>
  </si>
  <si>
    <t>44348227</t>
  </si>
  <si>
    <t>Juan Casiano Ramos Mamani</t>
  </si>
  <si>
    <t>06142338</t>
  </si>
  <si>
    <t>Manuel Lizandro Bambaren Mista</t>
  </si>
  <si>
    <t>Columna1</t>
  </si>
  <si>
    <t>x horas</t>
  </si>
  <si>
    <t>315</t>
  </si>
  <si>
    <t>Hospedaje x horas</t>
  </si>
  <si>
    <t>IGV 2.3</t>
  </si>
  <si>
    <t>1391</t>
  </si>
  <si>
    <t>Hospedaje x 2 habitaciones mas I.G.V. 2.3</t>
  </si>
  <si>
    <t>Consumo hab. # 10</t>
  </si>
  <si>
    <t>316</t>
  </si>
  <si>
    <t>1390</t>
  </si>
  <si>
    <t>galleta casino</t>
  </si>
  <si>
    <t>shampo</t>
  </si>
  <si>
    <t>pago a Richard</t>
  </si>
  <si>
    <t xml:space="preserve"> </t>
  </si>
  <si>
    <t>41909215</t>
  </si>
  <si>
    <t>Augusto Angulo</t>
  </si>
  <si>
    <t>1394</t>
  </si>
  <si>
    <t>1393</t>
  </si>
  <si>
    <t>Inka Kola mas Soda galleta</t>
  </si>
  <si>
    <t>1395</t>
  </si>
  <si>
    <t>1397</t>
  </si>
  <si>
    <t>Hospedaje x 1 1/2</t>
  </si>
  <si>
    <t>eFECTIVO</t>
  </si>
  <si>
    <t>consumo habitacion 03</t>
  </si>
  <si>
    <t>3225</t>
  </si>
  <si>
    <t>Compra  en ferreteria</t>
  </si>
  <si>
    <t>8a</t>
  </si>
  <si>
    <t>AV.TOMAS VALLE NRO 601-S.M.P. - LIMA</t>
  </si>
  <si>
    <t>SAN MARTIN DE PORRES</t>
  </si>
  <si>
    <t>001381433</t>
  </si>
  <si>
    <t>españa</t>
  </si>
  <si>
    <t>Lesmes Prada Javier</t>
  </si>
  <si>
    <t>317</t>
  </si>
  <si>
    <t>menu</t>
  </si>
  <si>
    <t>1398</t>
  </si>
  <si>
    <t>Hospedaje x 4 dias y medio</t>
  </si>
  <si>
    <t>34555567</t>
  </si>
  <si>
    <t>Fredy Flores</t>
  </si>
  <si>
    <t>Galleta soda, Gelatina Inca kola  # 25</t>
  </si>
  <si>
    <t>Hospedaje x 1 Dia, 2 Habitaciones  + ( igv s/ 2.3 )</t>
  </si>
  <si>
    <t>1399</t>
  </si>
  <si>
    <t>taxi ( 0018 )</t>
  </si>
  <si>
    <t>Pago a sr. Albañil Mario Bros.</t>
  </si>
  <si>
    <t>Hospedaje x 1 dia # 06</t>
  </si>
  <si>
    <t>C798C6T7R</t>
  </si>
  <si>
    <t>Vohrmann Lukas</t>
  </si>
  <si>
    <t>Alemania</t>
  </si>
  <si>
    <t>46185753</t>
  </si>
  <si>
    <t>Jose Antonio Milla Rurush</t>
  </si>
  <si>
    <t>318</t>
  </si>
  <si>
    <t>I.G.V. 2.3</t>
  </si>
  <si>
    <t>1401</t>
  </si>
  <si>
    <t>Hospedaje x 1 dia x 2 habitaciones</t>
  </si>
  <si>
    <t>1402</t>
  </si>
  <si>
    <t>I.G.V. 2.3  de factura 1402</t>
  </si>
  <si>
    <t>Percy Gonzales Alegre</t>
  </si>
  <si>
    <t>32990075</t>
  </si>
  <si>
    <t>319</t>
  </si>
  <si>
    <t>I.G.V. 9.5</t>
  </si>
  <si>
    <t>320</t>
  </si>
  <si>
    <t>IGV S/ 9.5</t>
  </si>
  <si>
    <t>Hospedaje x 1 dia # 10</t>
  </si>
  <si>
    <t>Turismo</t>
  </si>
  <si>
    <t>10175643</t>
  </si>
  <si>
    <t>Donato Cardenas Medrano</t>
  </si>
  <si>
    <t>1403</t>
  </si>
  <si>
    <t>Hospedaje x 1 Dias 2 Habitaciones</t>
  </si>
  <si>
    <t>Agua mineral</t>
  </si>
  <si>
    <t>10300145</t>
  </si>
  <si>
    <t>Fredy Rubio Terry</t>
  </si>
  <si>
    <t xml:space="preserve">Hospedaje x 1 Dia </t>
  </si>
  <si>
    <t xml:space="preserve">Agua mineral x 2 </t>
  </si>
  <si>
    <t>321</t>
  </si>
  <si>
    <t>001260533</t>
  </si>
  <si>
    <t>Daniel Angel Bazan Gonzalez</t>
  </si>
  <si>
    <t>España</t>
  </si>
  <si>
    <t xml:space="preserve"> Jose Antonio Chirinos Zaquinaula</t>
  </si>
  <si>
    <t>Deposito a cta cte ( 286 )</t>
  </si>
  <si>
    <t>814</t>
  </si>
  <si>
    <t>09520974</t>
  </si>
  <si>
    <t>Maria Consuelo Barrientos Palomino</t>
  </si>
  <si>
    <t>1404</t>
  </si>
  <si>
    <t>290</t>
  </si>
  <si>
    <t>20633</t>
  </si>
  <si>
    <t>APDAYC</t>
  </si>
  <si>
    <t>Adelanto de Hospedaje habitacion # 03</t>
  </si>
  <si>
    <t>sporade</t>
  </si>
  <si>
    <t>Juan Jose Mendoza Joya</t>
  </si>
  <si>
    <t>16783861</t>
  </si>
  <si>
    <t>Juan Carlos Rodriguez Rondoy</t>
  </si>
  <si>
    <t>20517307719</t>
  </si>
  <si>
    <t>MINERIA CASTOR S.A.C.</t>
  </si>
  <si>
    <t>S/ 100</t>
  </si>
  <si>
    <t>CALLE MONTE ROSA NRO. 272 - D6</t>
  </si>
  <si>
    <t>pago a Richard ( Miguel )</t>
  </si>
  <si>
    <t xml:space="preserve">Pago a sr. Chino </t>
  </si>
  <si>
    <t>1405</t>
  </si>
  <si>
    <t>Desayuno</t>
  </si>
  <si>
    <t>322</t>
  </si>
  <si>
    <t>1406</t>
  </si>
  <si>
    <t>Transferencia a caja 01 x factura hab # 03</t>
  </si>
  <si>
    <t>1407</t>
  </si>
  <si>
    <t>Hospedaje x 3 dias 1.5</t>
  </si>
  <si>
    <t>1408</t>
  </si>
  <si>
    <t>IGV X 3 DIAS</t>
  </si>
  <si>
    <t>IGV X 1 DIA</t>
  </si>
  <si>
    <t>10:24 Aa.m.</t>
  </si>
  <si>
    <t>1410</t>
  </si>
  <si>
    <t>2 anclajes</t>
  </si>
  <si>
    <t>consumo habit. # 03</t>
  </si>
  <si>
    <t>consumo habit. # 19</t>
  </si>
  <si>
    <t>CORTESIA SR. PERALTA</t>
  </si>
  <si>
    <t xml:space="preserve">Marcos Antonio Villanueva Campos </t>
  </si>
  <si>
    <t>42218651</t>
  </si>
  <si>
    <t>Manuel Vasques Macedo</t>
  </si>
  <si>
    <t>20513511770</t>
  </si>
  <si>
    <t xml:space="preserve">Sobitec Peru S.A.C.  </t>
  </si>
  <si>
    <t>Hospedaje x 1 Dia</t>
  </si>
  <si>
    <t>20517905454</t>
  </si>
  <si>
    <t>Cencosud Peru S.A.</t>
  </si>
  <si>
    <t>1411</t>
  </si>
  <si>
    <t>1413</t>
  </si>
  <si>
    <t xml:space="preserve">AV.LOS CONQUISTADORES 638 INT.201 </t>
  </si>
  <si>
    <t>SOBITEC PERU S.A.C.</t>
  </si>
  <si>
    <t>1415</t>
  </si>
  <si>
    <t>6530</t>
  </si>
  <si>
    <t>compra de sporade</t>
  </si>
  <si>
    <t>1416</t>
  </si>
  <si>
    <t>hospedaje x 2 dias hab# 07</t>
  </si>
  <si>
    <t>2 aguas</t>
  </si>
  <si>
    <t>06447431</t>
  </si>
  <si>
    <t>Victor Miguel Cubillas Garay</t>
  </si>
  <si>
    <t>1417</t>
  </si>
  <si>
    <t>Consumo hab. #05</t>
  </si>
  <si>
    <t>pago de cortinas</t>
  </si>
  <si>
    <t>PAC 208526</t>
  </si>
  <si>
    <t xml:space="preserve">Juan Feancisco Cruz Nuñes </t>
  </si>
  <si>
    <t>08149907</t>
  </si>
  <si>
    <t xml:space="preserve">Wilder Palacios  Salvador </t>
  </si>
  <si>
    <t>18165137</t>
  </si>
  <si>
    <t>Torres Torres Guillermo</t>
  </si>
  <si>
    <t>18050026</t>
  </si>
  <si>
    <t>Guillermo Torres Chacon</t>
  </si>
  <si>
    <t>20600496752</t>
  </si>
  <si>
    <t>T&amp;T mining SAC</t>
  </si>
  <si>
    <t>Hospedaje x 1 Dia 2 Habitaciones</t>
  </si>
  <si>
    <t>1419</t>
  </si>
  <si>
    <t>323</t>
  </si>
  <si>
    <t>Pago a sr. Cesar ( melamine )</t>
  </si>
  <si>
    <t>21403420</t>
  </si>
  <si>
    <t>Manuel Eugenio Garcia Garcia</t>
  </si>
  <si>
    <t>ica</t>
  </si>
  <si>
    <t>IGV 4.6</t>
  </si>
  <si>
    <t>1420</t>
  </si>
  <si>
    <t>Hospedaje x 1 dia mas I.G.V. 4.6</t>
  </si>
  <si>
    <t>lavanderia</t>
  </si>
  <si>
    <t>consumo hab. # 21</t>
  </si>
  <si>
    <t>07491855</t>
  </si>
  <si>
    <t>26683412</t>
  </si>
  <si>
    <t xml:space="preserve">Segundo Alfredo  Rojas Santillan </t>
  </si>
  <si>
    <t>GEOTECNIA PERUANA S.R.L.</t>
  </si>
  <si>
    <t>20481574758</t>
  </si>
  <si>
    <t>CIA ROCA BLANCA SERVICIOS S.R.L.</t>
  </si>
  <si>
    <t>1422</t>
  </si>
  <si>
    <t xml:space="preserve">Hospedaje x 1 dias mas consumo </t>
  </si>
  <si>
    <t>435</t>
  </si>
  <si>
    <t>Servicio de taxi</t>
  </si>
  <si>
    <t>1 gelatina</t>
  </si>
  <si>
    <t>Consumo hab. # 26</t>
  </si>
  <si>
    <t>1423</t>
  </si>
  <si>
    <t>10229688</t>
  </si>
  <si>
    <t>Manuel Ruperto Bailon Torres</t>
  </si>
  <si>
    <t>324</t>
  </si>
  <si>
    <t>Germano Juchen</t>
  </si>
  <si>
    <t>Brasil</t>
  </si>
  <si>
    <t>10862249</t>
  </si>
  <si>
    <t>Grover Edwin Fuentes Meza</t>
  </si>
  <si>
    <t>Joel De La Cruz Leon</t>
  </si>
  <si>
    <t>agua</t>
  </si>
  <si>
    <t>1424</t>
  </si>
  <si>
    <t>IGV.</t>
  </si>
  <si>
    <t>1425</t>
  </si>
  <si>
    <t>IGV</t>
  </si>
  <si>
    <t>80482086</t>
  </si>
  <si>
    <t>20467225155</t>
  </si>
  <si>
    <t>44245461</t>
  </si>
  <si>
    <t>Jose Luis Arulu</t>
  </si>
  <si>
    <t>Cristian Rivera Sanches</t>
  </si>
  <si>
    <t>hospedaje hab. # 9</t>
  </si>
  <si>
    <t>325</t>
  </si>
  <si>
    <t>Hospedaje x 1 dia hab. # 8a</t>
  </si>
  <si>
    <t>1426</t>
  </si>
  <si>
    <t>hospedaje x 1 dia hab # 3</t>
  </si>
  <si>
    <t>1429</t>
  </si>
  <si>
    <t>Hospedaje x 2 dias hab # 5</t>
  </si>
  <si>
    <t>consumo hb#5 mas consumo del dia 05/04/16</t>
  </si>
  <si>
    <t>VIRTUAL IMPACT  S.A.C.</t>
  </si>
  <si>
    <t>AV. SAN BORJA SUR 505</t>
  </si>
  <si>
    <t>VIRTUAL IMPACT S.A.C.</t>
  </si>
  <si>
    <t>1427-1428</t>
  </si>
  <si>
    <t>1427</t>
  </si>
  <si>
    <t>Hospedaje x 1 dia hab #11</t>
  </si>
  <si>
    <t>1428</t>
  </si>
  <si>
    <t>IGV 34.5</t>
  </si>
  <si>
    <t>1431</t>
  </si>
  <si>
    <t>Hospedaje x 3 dias mas IGV 34.5 hab #15</t>
  </si>
  <si>
    <t xml:space="preserve">Deposito a cta cte </t>
  </si>
  <si>
    <t>Gerardo Alberto Blanca</t>
  </si>
  <si>
    <t>Agua Mineral</t>
  </si>
  <si>
    <t xml:space="preserve">Galleta soda 1 Galleta Tentacion 1 Galleta Casino 1 </t>
  </si>
  <si>
    <t>09447402</t>
  </si>
  <si>
    <t>Luis Alberto Garcia</t>
  </si>
  <si>
    <t>Autoridad Portuaria Nacional</t>
  </si>
  <si>
    <t>20509645150</t>
  </si>
  <si>
    <t>G19847967</t>
  </si>
  <si>
    <t xml:space="preserve">Hospedaje x 5 dias Hab #19 </t>
  </si>
  <si>
    <t>0020</t>
  </si>
  <si>
    <t>45727654</t>
  </si>
  <si>
    <t>Castillo Gastel Cesar Adolfo</t>
  </si>
  <si>
    <t>20200085225</t>
  </si>
  <si>
    <t>QUIMICA SUIZA S.A.</t>
  </si>
  <si>
    <t>AV REPUBLICA DE PANAMA #2577-SANTA CATALINA</t>
  </si>
  <si>
    <t>IGV 78.2</t>
  </si>
  <si>
    <t>1433</t>
  </si>
  <si>
    <t>Hospedaje x 4 dias mas IGV 78.2</t>
  </si>
  <si>
    <t>Consumo hab 16 mas 0.20 de fac:1433</t>
  </si>
  <si>
    <t>1435-1436</t>
  </si>
  <si>
    <t>IGV RENTAS</t>
  </si>
  <si>
    <t>327</t>
  </si>
  <si>
    <t>1437</t>
  </si>
  <si>
    <t>Hospedaje x 2 dias hab#9 mas IGV 23.00</t>
  </si>
  <si>
    <t>IGV 23.00</t>
  </si>
  <si>
    <t>1434</t>
  </si>
  <si>
    <t>Hos x1dia mas consumo mas diferencia hab 13</t>
  </si>
  <si>
    <t>43903509</t>
  </si>
  <si>
    <t xml:space="preserve">Hector Alfaro Manrique </t>
  </si>
  <si>
    <t>Augusto Angulo 130 Miraflores-Lima</t>
  </si>
  <si>
    <t>1438</t>
  </si>
  <si>
    <t>Hospedaje X 1 Dia</t>
  </si>
  <si>
    <t>1439</t>
  </si>
  <si>
    <t>visa</t>
  </si>
  <si>
    <t>1440</t>
  </si>
  <si>
    <t>Hospedaje x 1 dia hab# 17</t>
  </si>
  <si>
    <t>1441</t>
  </si>
  <si>
    <t>Hospedaje x 1 dia hab# 18</t>
  </si>
  <si>
    <t>Hospedaje x 3 dias hab#7</t>
  </si>
  <si>
    <t>07228661</t>
  </si>
  <si>
    <t>Pedro Saavedra Castro</t>
  </si>
  <si>
    <t xml:space="preserve">AUTORIDAD PORTUARIA NACIONAL </t>
  </si>
  <si>
    <t xml:space="preserve">AV. SANTA ROSA #135 - LA PERLA </t>
  </si>
  <si>
    <t>18128626</t>
  </si>
  <si>
    <t xml:space="preserve">Jhony Enrique Villacorta Vallejos </t>
  </si>
  <si>
    <t>Hospedaje x 2 Dias 1/2 Mas IGV x 44.8</t>
  </si>
  <si>
    <t>1442</t>
  </si>
  <si>
    <t>Consumo Habitacion 15</t>
  </si>
  <si>
    <t>Gelatina</t>
  </si>
  <si>
    <t xml:space="preserve">Galletas Casino x 2 Inka Kola x 1 </t>
  </si>
  <si>
    <t>1443</t>
  </si>
  <si>
    <t>Hospedaje x un Dia</t>
  </si>
  <si>
    <t>1444</t>
  </si>
  <si>
    <t>Hospedaje x 1 Dia , 2 Habitaciones</t>
  </si>
  <si>
    <t>1445</t>
  </si>
  <si>
    <t>3 galletas + 1 inka kola</t>
  </si>
  <si>
    <t>0023</t>
  </si>
  <si>
    <t>328</t>
  </si>
  <si>
    <t>Consumo hab. # 19</t>
  </si>
  <si>
    <t>10034499</t>
  </si>
  <si>
    <t>Mauro Espinoza Moreno</t>
  </si>
  <si>
    <t>10358505</t>
  </si>
  <si>
    <t>Florencia Espinoza Garcia</t>
  </si>
  <si>
    <t>Italia</t>
  </si>
  <si>
    <t>Alex Martin Gutierrez Calero</t>
  </si>
  <si>
    <t>329</t>
  </si>
  <si>
    <t>Servicio de taxi (022-024)</t>
  </si>
  <si>
    <t>25758729</t>
  </si>
  <si>
    <t>1446</t>
  </si>
  <si>
    <t>Hospedaje x 1 dia hab #7</t>
  </si>
  <si>
    <t>Consumo hab #07</t>
  </si>
  <si>
    <t>18217486</t>
  </si>
  <si>
    <t>21849921</t>
  </si>
  <si>
    <t>Pedro Humberto Saravia Almeyda</t>
  </si>
  <si>
    <t>07323179</t>
  </si>
  <si>
    <t>Carlos Alberto Contreras Perez</t>
  </si>
  <si>
    <t>Victor Cesar Alvarado Alcantara</t>
  </si>
  <si>
    <t>74032727</t>
  </si>
  <si>
    <t>Christopher Josep Espinoza Liñan</t>
  </si>
  <si>
    <t>Hospedaje x 1 dia 1/2 hab. # 05</t>
  </si>
  <si>
    <t>Hospedaje x 1 dia 1/2 hab. # 11</t>
  </si>
  <si>
    <t>1 shampoo</t>
  </si>
  <si>
    <t>1 sporade</t>
  </si>
  <si>
    <t>agua con gas</t>
  </si>
  <si>
    <t>sporade  +  sprite</t>
  </si>
  <si>
    <t>1447</t>
  </si>
  <si>
    <t>Hospedaje x 1 dia hab # 01</t>
  </si>
  <si>
    <t>1448</t>
  </si>
  <si>
    <t>20175140591</t>
  </si>
  <si>
    <t>COLPEX INTERNATIONAL S.A.C.</t>
  </si>
  <si>
    <t>CALLE 21 NRO 713- 4TO PISO</t>
  </si>
  <si>
    <t>Hospedaje x 1 dia 1/2 hab # 03</t>
  </si>
  <si>
    <t>436</t>
  </si>
  <si>
    <t>mototaxi marcos de madera</t>
  </si>
  <si>
    <t>1451</t>
  </si>
  <si>
    <t>Servicio de taxi hab. # 13</t>
  </si>
  <si>
    <t>Comision de taxi hab. # 13</t>
  </si>
  <si>
    <t>3643</t>
  </si>
  <si>
    <t>Adelanto de trabajo al sr.Alipio Briones</t>
  </si>
  <si>
    <t>Compra de materiales al sr. Alipio Briones</t>
  </si>
  <si>
    <t>1449</t>
  </si>
  <si>
    <t>Consumo</t>
  </si>
  <si>
    <t>1452</t>
  </si>
  <si>
    <t>26689137</t>
  </si>
  <si>
    <t>20368595129</t>
  </si>
  <si>
    <t>Joege Oralio Cordova  Valera</t>
  </si>
  <si>
    <t>Hospedaje x 1 dia habitaciones # 3 y # 4</t>
  </si>
  <si>
    <t>adelanto roxana mensualidad</t>
  </si>
  <si>
    <t>1453</t>
  </si>
  <si>
    <t>hospedaje 1 dia hab #2</t>
  </si>
  <si>
    <t>Transferencia Boleta 001-330 Hab #11,05,03,04</t>
  </si>
  <si>
    <t>330</t>
  </si>
  <si>
    <t>Hospedaje Hab #3,4,5,11</t>
  </si>
  <si>
    <t>3973657</t>
  </si>
  <si>
    <t>Recibo de agua</t>
  </si>
  <si>
    <t>Gaseosa</t>
  </si>
  <si>
    <t>1455</t>
  </si>
  <si>
    <t xml:space="preserve">agua mineral x 1 </t>
  </si>
  <si>
    <t>1457</t>
  </si>
  <si>
    <t>Hospedaje x 2 Dias</t>
  </si>
  <si>
    <t>Hospedaje x una Dia</t>
  </si>
  <si>
    <t>Gelatina X 2 Habitacion 20 consumo, Debe aun</t>
  </si>
  <si>
    <t>igv 9.2</t>
  </si>
  <si>
    <t>1460</t>
  </si>
  <si>
    <t>1459</t>
  </si>
  <si>
    <t>hospedaje x 3 dias hab # 20</t>
  </si>
  <si>
    <t>hospedaje x 4 dias hab. # 6</t>
  </si>
  <si>
    <t>igv de 40 soles hab# 6</t>
  </si>
  <si>
    <t>consumo hab. # 5</t>
  </si>
  <si>
    <t>compra de thiner</t>
  </si>
  <si>
    <t>pasaje compras</t>
  </si>
  <si>
    <t>1461</t>
  </si>
  <si>
    <t>consumo hab#8</t>
  </si>
  <si>
    <t>Consumo hab #20  ( f: 1459)</t>
  </si>
  <si>
    <t>07769241</t>
  </si>
  <si>
    <t>Carlos Enrique Martinez Huertas</t>
  </si>
  <si>
    <t>11:00 a.m.</t>
  </si>
  <si>
    <t>E00-33</t>
  </si>
  <si>
    <t>E00- 32</t>
  </si>
  <si>
    <t>E00-32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</si>
</sst>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* #,##0.00_ ;_ &quot;S/.&quot;* \-#,##0.00_ ;_ &quot;S/.&quot;* &quot;-&quot;??_ ;_ @_ "/>
    <numFmt numFmtId="165" formatCode="_ * #,##0.00_ ;_ * \-#,##0.00_ ;_ * &quot;-&quot;??_ ;_ @_ 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4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0" fontId="1" fillId="0" borderId="2" xfId="0" applyFont="1" applyBorder="1" applyAlignment="1">
      <alignment horizontal="center"/>
    </xf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1" fillId="0" borderId="2" xfId="0" applyNumberFormat="1" applyFont="1" applyBorder="1" applyAlignment="1">
      <alignment horizontal="center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6" borderId="0" xfId="0" applyFill="1" applyAlignment="1">
      <alignment horizontal="left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0" fontId="0" fillId="0" borderId="4" xfId="0" applyBorder="1"/>
    <xf numFmtId="0" fontId="0" fillId="2" borderId="3" xfId="0" applyNumberFormat="1" applyFont="1" applyFill="1" applyBorder="1"/>
    <xf numFmtId="49" fontId="6" fillId="0" borderId="0" xfId="0" applyNumberFormat="1" applyFont="1"/>
    <xf numFmtId="49" fontId="0" fillId="4" borderId="3" xfId="0" applyNumberFormat="1" applyFont="1" applyFill="1" applyBorder="1"/>
    <xf numFmtId="164" fontId="0" fillId="0" borderId="0" xfId="1" applyFont="1"/>
    <xf numFmtId="164" fontId="1" fillId="0" borderId="0" xfId="1" applyFont="1" applyAlignment="1" applyProtection="1">
      <alignment horizontal="center"/>
      <protection locked="0"/>
    </xf>
    <xf numFmtId="16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49" fontId="0" fillId="0" borderId="0" xfId="0" quotePrefix="1" applyNumberFormat="1" applyProtection="1">
      <protection locked="0"/>
    </xf>
    <xf numFmtId="0" fontId="2" fillId="3" borderId="2" xfId="0" applyFont="1" applyFill="1" applyBorder="1" applyAlignment="1"/>
    <xf numFmtId="0" fontId="0" fillId="7" borderId="0" xfId="0" applyFill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0" fontId="2" fillId="11" borderId="1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2" borderId="0" xfId="0" applyFill="1" applyProtection="1"/>
    <xf numFmtId="14" fontId="0" fillId="0" borderId="0" xfId="0" applyNumberFormat="1" applyFill="1" applyProtection="1"/>
    <xf numFmtId="49" fontId="0" fillId="0" borderId="0" xfId="0" applyNumberFormat="1" applyProtection="1"/>
    <xf numFmtId="165" fontId="0" fillId="0" borderId="0" xfId="2" applyFont="1" applyProtection="1"/>
    <xf numFmtId="165" fontId="0" fillId="12" borderId="0" xfId="2" applyFont="1" applyFill="1" applyProtection="1"/>
    <xf numFmtId="165" fontId="0" fillId="2" borderId="0" xfId="2" applyFont="1" applyFill="1" applyProtection="1"/>
    <xf numFmtId="0" fontId="0" fillId="2" borderId="0" xfId="0" applyNumberFormat="1" applyFill="1" applyProtection="1"/>
    <xf numFmtId="165" fontId="0" fillId="2" borderId="0" xfId="2" applyFont="1" applyFill="1"/>
    <xf numFmtId="165" fontId="0" fillId="0" borderId="0" xfId="2" applyFont="1"/>
    <xf numFmtId="0" fontId="3" fillId="0" borderId="0" xfId="0" applyFont="1" applyProtection="1">
      <protection locked="0"/>
    </xf>
    <xf numFmtId="0" fontId="1" fillId="10" borderId="0" xfId="0" applyFont="1" applyFill="1" applyProtection="1">
      <protection locked="0"/>
    </xf>
    <xf numFmtId="0" fontId="0" fillId="7" borderId="0" xfId="0" applyFill="1" applyAlignment="1" applyProtection="1">
      <alignment horizontal="left"/>
    </xf>
    <xf numFmtId="0" fontId="0" fillId="6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left"/>
    </xf>
    <xf numFmtId="0" fontId="0" fillId="5" borderId="0" xfId="0" applyNumberForma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1" applyFont="1" applyFill="1" applyAlignment="1" applyProtection="1">
      <alignment horizontal="left"/>
      <protection hidden="1"/>
    </xf>
    <xf numFmtId="49" fontId="0" fillId="0" borderId="11" xfId="0" applyNumberFormat="1" applyFont="1" applyBorder="1" applyProtection="1">
      <protection locked="0"/>
    </xf>
    <xf numFmtId="0" fontId="0" fillId="0" borderId="0" xfId="0" applyBorder="1"/>
    <xf numFmtId="165" fontId="0" fillId="0" borderId="0" xfId="2" applyFont="1" applyBorder="1"/>
    <xf numFmtId="14" fontId="0" fillId="0" borderId="0" xfId="0" applyNumberFormat="1" applyBorder="1"/>
    <xf numFmtId="18" fontId="0" fillId="0" borderId="0" xfId="0" applyNumberFormat="1" applyBorder="1"/>
    <xf numFmtId="20" fontId="0" fillId="0" borderId="0" xfId="0" applyNumberFormat="1"/>
    <xf numFmtId="49" fontId="7" fillId="0" borderId="0" xfId="0" quotePrefix="1" applyNumberFormat="1" applyFont="1"/>
    <xf numFmtId="49" fontId="7" fillId="0" borderId="0" xfId="0" applyNumberFormat="1" applyFont="1"/>
    <xf numFmtId="49" fontId="7" fillId="0" borderId="0" xfId="0" quotePrefix="1" applyNumberFormat="1" applyFont="1" applyBorder="1"/>
    <xf numFmtId="49" fontId="8" fillId="0" borderId="0" xfId="0" applyNumberFormat="1" applyFont="1"/>
    <xf numFmtId="49" fontId="8" fillId="0" borderId="0" xfId="0" quotePrefix="1" applyNumberFormat="1" applyFont="1"/>
    <xf numFmtId="0" fontId="0" fillId="4" borderId="0" xfId="0" applyFill="1"/>
    <xf numFmtId="3" fontId="0" fillId="0" borderId="0" xfId="0" applyNumberFormat="1"/>
    <xf numFmtId="49" fontId="8" fillId="0" borderId="0" xfId="0" quotePrefix="1" applyNumberFormat="1" applyFont="1" applyBorder="1"/>
    <xf numFmtId="0" fontId="2" fillId="11" borderId="1" xfId="0" applyFont="1" applyFill="1" applyBorder="1" applyAlignment="1" applyProtection="1">
      <alignment horizontal="center"/>
    </xf>
    <xf numFmtId="0" fontId="1" fillId="10" borderId="0" xfId="0" applyFont="1" applyFill="1" applyProtection="1"/>
    <xf numFmtId="165" fontId="7" fillId="13" borderId="0" xfId="2" applyFont="1" applyFill="1" applyProtection="1">
      <protection hidden="1"/>
    </xf>
    <xf numFmtId="165" fontId="3" fillId="0" borderId="0" xfId="2" applyFont="1" applyFill="1" applyProtection="1">
      <protection locked="0"/>
    </xf>
    <xf numFmtId="0" fontId="3" fillId="9" borderId="0" xfId="0" applyFont="1" applyFill="1" applyAlignment="1" applyProtection="1">
      <alignment horizontal="left"/>
    </xf>
    <xf numFmtId="0" fontId="0" fillId="10" borderId="0" xfId="0" applyFill="1" applyProtection="1"/>
    <xf numFmtId="0" fontId="0" fillId="14" borderId="0" xfId="0" applyFill="1" applyProtection="1"/>
    <xf numFmtId="165" fontId="0" fillId="6" borderId="0" xfId="2" applyFont="1" applyFill="1" applyProtection="1">
      <protection hidden="1"/>
    </xf>
    <xf numFmtId="0" fontId="0" fillId="6" borderId="0" xfId="0" applyFill="1" applyProtection="1"/>
    <xf numFmtId="0" fontId="7" fillId="13" borderId="0" xfId="0" applyFont="1" applyFill="1" applyAlignment="1" applyProtection="1">
      <alignment horizontal="left"/>
    </xf>
    <xf numFmtId="9" fontId="7" fillId="13" borderId="0" xfId="0" applyNumberFormat="1" applyFont="1" applyFill="1" applyAlignment="1" applyProtection="1">
      <alignment horizontal="left"/>
    </xf>
    <xf numFmtId="0" fontId="1" fillId="9" borderId="0" xfId="0" applyFont="1" applyFill="1" applyAlignment="1" applyProtection="1">
      <alignment horizontal="left"/>
    </xf>
    <xf numFmtId="0" fontId="1" fillId="9" borderId="0" xfId="0" applyFont="1" applyFill="1" applyProtection="1"/>
    <xf numFmtId="165" fontId="5" fillId="0" borderId="0" xfId="2" applyFont="1" applyProtection="1">
      <protection locked="0"/>
    </xf>
    <xf numFmtId="165" fontId="0" fillId="6" borderId="0" xfId="2" applyFont="1" applyFill="1" applyProtection="1"/>
    <xf numFmtId="0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3" applyNumberFormat="1" applyFont="1"/>
    <xf numFmtId="0" fontId="0" fillId="0" borderId="0" xfId="0" applyAlignment="1">
      <alignment wrapText="1"/>
    </xf>
    <xf numFmtId="49" fontId="6" fillId="0" borderId="0" xfId="0" applyNumberFormat="1" applyFont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15" borderId="0" xfId="0" applyFill="1" applyProtection="1"/>
    <xf numFmtId="165" fontId="7" fillId="15" borderId="0" xfId="2" applyFont="1" applyFill="1" applyProtection="1">
      <protection hidden="1"/>
    </xf>
    <xf numFmtId="0" fontId="3" fillId="14" borderId="0" xfId="0" applyFont="1" applyFill="1" applyProtection="1"/>
    <xf numFmtId="165" fontId="3" fillId="6" borderId="0" xfId="0" applyNumberFormat="1" applyFont="1" applyFill="1" applyProtection="1">
      <protection hidden="1"/>
    </xf>
    <xf numFmtId="0" fontId="0" fillId="0" borderId="0" xfId="0" applyFill="1"/>
    <xf numFmtId="49" fontId="0" fillId="16" borderId="0" xfId="0" applyNumberFormat="1" applyFill="1" applyAlignment="1">
      <alignment horizontal="center"/>
    </xf>
    <xf numFmtId="0" fontId="0" fillId="16" borderId="0" xfId="0" applyFill="1"/>
    <xf numFmtId="49" fontId="1" fillId="17" borderId="0" xfId="0" applyNumberFormat="1" applyFont="1" applyFill="1" applyAlignment="1">
      <alignment horizontal="center"/>
    </xf>
    <xf numFmtId="14" fontId="0" fillId="18" borderId="0" xfId="0" applyNumberFormat="1" applyFill="1"/>
    <xf numFmtId="0" fontId="9" fillId="0" borderId="0" xfId="0" applyFont="1"/>
    <xf numFmtId="0" fontId="3" fillId="0" borderId="0" xfId="0" applyFont="1"/>
    <xf numFmtId="0" fontId="10" fillId="0" borderId="0" xfId="0" applyFont="1" applyAlignment="1" applyProtection="1">
      <alignment horizontal="center"/>
      <protection locked="0"/>
    </xf>
    <xf numFmtId="12" fontId="0" fillId="0" borderId="0" xfId="0" applyNumberFormat="1"/>
    <xf numFmtId="14" fontId="1" fillId="0" borderId="0" xfId="0" applyNumberFormat="1" applyFont="1" applyFill="1" applyProtection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7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164" fontId="0" fillId="0" borderId="0" xfId="1" applyFont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49" fontId="0" fillId="19" borderId="1" xfId="0" applyNumberFormat="1" applyFont="1" applyFill="1" applyBorder="1" applyProtection="1">
      <protection locked="0"/>
    </xf>
    <xf numFmtId="49" fontId="0" fillId="6" borderId="0" xfId="0" applyNumberFormat="1" applyFill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</xf>
    <xf numFmtId="49" fontId="12" fillId="0" borderId="0" xfId="0" applyNumberFormat="1" applyFont="1"/>
    <xf numFmtId="0" fontId="0" fillId="2" borderId="0" xfId="0" applyNumberFormat="1" applyFill="1" applyBorder="1"/>
    <xf numFmtId="165" fontId="0" fillId="2" borderId="0" xfId="2" applyFont="1" applyFill="1" applyBorder="1"/>
    <xf numFmtId="49" fontId="12" fillId="0" borderId="0" xfId="0" quotePrefix="1" applyNumberFormat="1" applyFont="1" applyBorder="1"/>
    <xf numFmtId="49" fontId="12" fillId="0" borderId="0" xfId="0" quotePrefix="1" applyNumberFormat="1" applyFont="1"/>
    <xf numFmtId="49" fontId="12" fillId="0" borderId="0" xfId="0" applyNumberFormat="1" applyFont="1" applyBorder="1"/>
    <xf numFmtId="20" fontId="0" fillId="0" borderId="0" xfId="0" applyNumberFormat="1" applyBorder="1"/>
    <xf numFmtId="49" fontId="2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</xf>
    <xf numFmtId="0" fontId="2" fillId="11" borderId="1" xfId="0" applyFont="1" applyFill="1" applyBorder="1" applyAlignment="1" applyProtection="1">
      <alignment horizontal="center"/>
    </xf>
    <xf numFmtId="0" fontId="2" fillId="11" borderId="3" xfId="0" applyFont="1" applyFill="1" applyBorder="1" applyAlignment="1" applyProtection="1">
      <alignment horizontal="center"/>
    </xf>
    <xf numFmtId="0" fontId="2" fillId="11" borderId="7" xfId="0" applyFont="1" applyFill="1" applyBorder="1" applyAlignment="1" applyProtection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72"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167" formatCode="dd/mm/yyyy"/>
      <fill>
        <patternFill patternType="none">
          <fgColor indexed="64"/>
          <bgColor indexed="65"/>
        </patternFill>
      </fill>
      <protection locked="1" hidden="0"/>
    </dxf>
    <dxf>
      <numFmt numFmtId="167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67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</dxf>
    <dxf>
      <numFmt numFmtId="168" formatCode="hh:mm\ AM/PM"/>
    </dxf>
    <dxf>
      <numFmt numFmtId="167" formatCode="dd/mm/yyyy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30" formatCode="@"/>
    </dxf>
    <dxf>
      <numFmt numFmtId="30" formatCode="@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Ocupabilidad!$AH$5</c:f>
              <c:strCache>
                <c:ptCount val="1"/>
                <c:pt idx="0">
                  <c:v>Ocupabilidad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Ocupabilidad!$A$6:$A$36</c:f>
              <c:numCache>
                <c:formatCode>m/d/yyyy</c:formatCode>
                <c:ptCount val="31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  <c:pt idx="28">
                  <c:v>42489</c:v>
                </c:pt>
                <c:pt idx="29">
                  <c:v>42490</c:v>
                </c:pt>
              </c:numCache>
            </c:numRef>
          </c:cat>
          <c:val>
            <c:numRef>
              <c:f>Ocupabilidad!$AH$6:$AH$36</c:f>
              <c:numCache>
                <c:formatCode>0.0%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0.14285714285714285</c:v>
                </c:pt>
                <c:pt idx="3">
                  <c:v>0.4642857142857143</c:v>
                </c:pt>
                <c:pt idx="4">
                  <c:v>0.21428571428571427</c:v>
                </c:pt>
                <c:pt idx="5">
                  <c:v>0.2857142857142857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0.35714285714285715</c:v>
                </c:pt>
                <c:pt idx="9">
                  <c:v>0.21428571428571427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0.35714285714285715</c:v>
                </c:pt>
                <c:pt idx="13">
                  <c:v>0.21428571428571427</c:v>
                </c:pt>
                <c:pt idx="14">
                  <c:v>0.2857142857142857</c:v>
                </c:pt>
                <c:pt idx="15">
                  <c:v>0.10714285714285714</c:v>
                </c:pt>
                <c:pt idx="16">
                  <c:v>0.14285714285714285</c:v>
                </c:pt>
                <c:pt idx="17">
                  <c:v>0.25</c:v>
                </c:pt>
                <c:pt idx="18">
                  <c:v>0.25</c:v>
                </c:pt>
                <c:pt idx="19">
                  <c:v>0.32142857142857145</c:v>
                </c:pt>
                <c:pt idx="20">
                  <c:v>7.1428571428571425E-2</c:v>
                </c:pt>
                <c:pt idx="21">
                  <c:v>7.1428571428571425E-2</c:v>
                </c:pt>
                <c:pt idx="22">
                  <c:v>0.10714285714285714</c:v>
                </c:pt>
                <c:pt idx="23">
                  <c:v>0.14285714285714285</c:v>
                </c:pt>
                <c:pt idx="24">
                  <c:v>0.17857142857142858</c:v>
                </c:pt>
                <c:pt idx="25">
                  <c:v>0.39285714285714285</c:v>
                </c:pt>
                <c:pt idx="26">
                  <c:v>0.32142857142857145</c:v>
                </c:pt>
                <c:pt idx="27">
                  <c:v>0.25</c:v>
                </c:pt>
                <c:pt idx="28">
                  <c:v>0</c:v>
                </c:pt>
                <c:pt idx="29">
                  <c:v>3.5714285714285712E-2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967568"/>
        <c:axId val="277847024"/>
        <c:axId val="0"/>
      </c:bar3DChart>
      <c:dateAx>
        <c:axId val="37896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47024"/>
        <c:crosses val="autoZero"/>
        <c:auto val="1"/>
        <c:lblOffset val="100"/>
        <c:baseTimeUnit val="days"/>
      </c:dateAx>
      <c:valAx>
        <c:axId val="2778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185737</xdr:rowOff>
    </xdr:from>
    <xdr:to>
      <xdr:col>29</xdr:col>
      <xdr:colOff>352425</xdr:colOff>
      <xdr:row>57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F499" totalsRowShown="0" headerRowDxfId="71" dataDxfId="70">
  <autoFilter ref="A3:F499"/>
  <sortState ref="A4:G158">
    <sortCondition ref="B4:B158"/>
  </sortState>
  <tableColumns count="6">
    <tableColumn id="1" name="RUC" dataDxfId="69"/>
    <tableColumn id="2" name="RAZON SOCIAL" dataDxfId="68"/>
    <tableColumn id="3" name="DIRECCION" dataDxfId="67"/>
    <tableColumn id="4" name="DEPARTAMENTO" dataDxfId="66"/>
    <tableColumn id="5" name="PROVINCIA" dataDxfId="65"/>
    <tableColumn id="6" name="DISTRITO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J504" totalsRowShown="0" headerRowDxfId="63" dataDxfId="62">
  <autoFilter ref="A3:J504">
    <filterColumn colId="0">
      <filters>
        <filter val="18167199"/>
      </filters>
    </filterColumn>
  </autoFilter>
  <tableColumns count="10">
    <tableColumn id="1" name="DNI / C.E." dataDxfId="61"/>
    <tableColumn id="2" name="NOMBRES Y APELLIDOS" dataDxfId="60"/>
    <tableColumn id="3" name="SEXO" dataDxfId="59"/>
    <tableColumn id="4" name="PROCEDENCIA" dataDxfId="58"/>
    <tableColumn id="6" name="RUC" dataDxfId="57"/>
    <tableColumn id="7" name="RAZON SOCIAL" dataDxfId="56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55"/>
    <tableColumn id="9" name="TIPO HAB" dataDxfId="54"/>
    <tableColumn id="10" name="TARIFA PACTADA" dataDxfId="53"/>
    <tableColumn id="5" name="Columna1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Q126" totalsRowShown="0" headerRowDxfId="51" headerRowBorderDxfId="50">
  <autoFilter ref="A6:Q126"/>
  <sortState ref="A7:Q274">
    <sortCondition ref="E7"/>
  </sortState>
  <tableColumns count="17">
    <tableColumn id="1" name="DNI / C.E." dataDxfId="49" totalsRowDxfId="48"/>
    <tableColumn id="2" name="NOMBRES Y APELLIDOS" dataDxfId="47" totalsRowDxfId="46">
      <calculatedColumnFormula>IF(REGISTRO_HUESPED[[#This Row],[DNI / C.E.]]="","¿DNI?",VLOOKUP(REGISTRO_HUESPED[[#This Row],[DNI / C.E.]],CLIENTE[],2,FALSE))</calculatedColumnFormula>
    </tableColumn>
    <tableColumn id="3" name="SEXO" dataDxfId="45" totalsRowDxfId="44">
      <calculatedColumnFormula>IF(REGISTRO_HUESPED[[#This Row],[DNI / C.E.]]="","¿DNI?",VLOOKUP(REGISTRO_HUESPED[[#This Row],[DNI / C.E.]],CLIENTE[],3,FALSE))</calculatedColumnFormula>
    </tableColumn>
    <tableColumn id="4" name="Procedencia" dataDxfId="43" totalsRowDxfId="42">
      <calculatedColumnFormula>IF(REGISTRO_HUESPED[[#This Row],[DNI / C.E.]]="","¿PROCEDENCIA?",VLOOKUP(REGISTRO_HUESPED[[#This Row],[DNI / C.E.]],CLIENTES!A:F,4,FALSE))</calculatedColumnFormula>
    </tableColumn>
    <tableColumn id="5" name="FECHA-IN" totalsRowDxfId="41"/>
    <tableColumn id="6" name="HORA-IN" totalsRowDxfId="40"/>
    <tableColumn id="7" name="N° HAB" dataDxfId="39"/>
    <tableColumn id="18" name="TIPO HAB"/>
    <tableColumn id="8" name="TARIFA"/>
    <tableColumn id="9" name="FECHA-OUT"/>
    <tableColumn id="10" name="HORA-OUT"/>
    <tableColumn id="11" name="HOTELERO" dataDxfId="38" totalsRowDxfId="37">
      <calculatedColumnFormula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/>
    <tableColumn id="13" name="MONTO TOTAL" dataDxfId="36" totalsRowDxfId="35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/>
    <tableColumn id="15" name="NÚMERO"/>
    <tableColumn id="16" name="COMENTARIOS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L132" totalsRowShown="0" headerRowDxfId="34" dataDxfId="33">
  <autoFilter ref="A5:L1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ERIODO" dataDxfId="32">
      <calculatedColumnFormula>TEXT(Tabla2291011[[#This Row],[FECHA]],"mm/aaaa")</calculatedColumnFormula>
    </tableColumn>
    <tableColumn id="10" name="FECHA" dataDxfId="31">
      <calculatedColumnFormula>TODAY()</calculatedColumnFormula>
    </tableColumn>
    <tableColumn id="2" name="TIPO DOC" dataDxfId="30"/>
    <tableColumn id="3" name="SERIE" dataDxfId="29"/>
    <tableColumn id="4" name="NUMERO" dataDxfId="28"/>
    <tableColumn id="5" name="DESCRIPCIÓN DEL SERVICIO / PRODUCTO" dataDxfId="27"/>
    <tableColumn id="12" name="TIPO INGRESO" dataDxfId="26"/>
    <tableColumn id="11" name="CUENTA" dataDxfId="25">
      <calculatedColumnFormula>IF(Tabla2291011[[#This Row],[TIPO INGRESO]]="","",VLOOKUP(Tabla2291011[[#This Row],[TIPO INGRESO]],Tablas!$M$3:$N$14,2,FALSE))</calculatedColumnFormula>
    </tableColumn>
    <tableColumn id="6" name="MEDIO DE PAGO" dataDxfId="24"/>
    <tableColumn id="7" name="ENTRADA" dataDxfId="23"/>
    <tableColumn id="8" name="SALIDA" dataDxfId="22"/>
    <tableColumn id="9" name="SALDO DE CAJA" dataDxfId="21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J168" totalsRowShown="0" headerRowDxfId="20" dataDxfId="19">
  <autoFilter ref="A5:J168">
    <filterColumn colId="0" hiddenButton="1"/>
    <filterColumn colId="1" hiddenButton="1"/>
    <filterColumn colId="2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PERIODO" dataDxfId="18" totalsRowDxfId="17">
      <calculatedColumnFormula>TEXT(Tabla22910117[[#This Row],[FECHA]],"mm/aaaa")</calculatedColumnFormula>
    </tableColumn>
    <tableColumn id="10" name="FECHA" dataDxfId="16" totalsRowDxfId="15">
      <calculatedColumnFormula>TODAY()</calculatedColumnFormula>
    </tableColumn>
    <tableColumn id="5" name="DESCRIPCIÓN DEL SERVICIO / PRODUCTO" dataDxfId="14" totalsRowDxfId="13"/>
    <tableColumn id="3" name="TIPO INGRESO" dataDxfId="12" totalsRowDxfId="11"/>
    <tableColumn id="2" name="CUENTA" dataDxfId="10" totalsRowDxfId="9">
      <calculatedColumnFormula>IF(Tabla22910117[[#This Row],[TIPO INGRESO]]="","",VLOOKUP(Tabla22910117[[#This Row],[TIPO INGRESO]],Tablas!$M$3:$N$14,2,FALSE))</calculatedColumnFormula>
    </tableColumn>
    <tableColumn id="6" name="MEDIO DE PAGO" dataDxfId="8" totalsRowDxfId="7"/>
    <tableColumn id="7" name="ENTRADA" dataDxfId="6" totalsRowDxfId="5"/>
    <tableColumn id="8" name="SALIDA" dataDxfId="4" totalsRowDxfId="3"/>
    <tableColumn id="9" name="SALDO DE CAJA" dataDxfId="2" totalsRowDxfId="1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  <tableColumn id="4" name="Columna1" dataDxfId="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7"/>
  <sheetViews>
    <sheetView workbookViewId="0">
      <selection activeCell="M10" sqref="M10"/>
    </sheetView>
  </sheetViews>
  <sheetFormatPr defaultColWidth="11.42578125" defaultRowHeight="15" x14ac:dyDescent="0.25"/>
  <cols>
    <col min="10" max="10" width="13.7109375" bestFit="1" customWidth="1"/>
    <col min="13" max="13" width="22.42578125" bestFit="1" customWidth="1"/>
  </cols>
  <sheetData>
    <row r="2" spans="2:14" x14ac:dyDescent="0.25">
      <c r="B2" t="s">
        <v>4</v>
      </c>
      <c r="D2" t="s">
        <v>78</v>
      </c>
      <c r="F2" t="s">
        <v>51</v>
      </c>
      <c r="H2" t="s">
        <v>1442</v>
      </c>
      <c r="J2" t="s">
        <v>55</v>
      </c>
      <c r="M2" t="s">
        <v>1538</v>
      </c>
      <c r="N2" t="s">
        <v>1539</v>
      </c>
    </row>
    <row r="3" spans="2:14" x14ac:dyDescent="0.25">
      <c r="B3" t="s">
        <v>19</v>
      </c>
      <c r="C3" s="1"/>
      <c r="D3" s="1" t="s">
        <v>79</v>
      </c>
      <c r="F3" t="s">
        <v>53</v>
      </c>
      <c r="H3" t="s">
        <v>1432</v>
      </c>
      <c r="J3" t="s">
        <v>57</v>
      </c>
      <c r="K3" s="2">
        <v>0.5625</v>
      </c>
      <c r="M3" t="s">
        <v>1540</v>
      </c>
      <c r="N3" s="1" t="s">
        <v>1560</v>
      </c>
    </row>
    <row r="4" spans="2:14" x14ac:dyDescent="0.25">
      <c r="B4" t="s">
        <v>20</v>
      </c>
      <c r="C4" s="1"/>
      <c r="D4" s="1" t="s">
        <v>81</v>
      </c>
      <c r="F4" t="s">
        <v>52</v>
      </c>
      <c r="H4" t="s">
        <v>1433</v>
      </c>
      <c r="J4" t="s">
        <v>56</v>
      </c>
      <c r="K4" s="2">
        <v>0.4375</v>
      </c>
      <c r="M4" t="s">
        <v>1541</v>
      </c>
      <c r="N4" s="1" t="s">
        <v>1559</v>
      </c>
    </row>
    <row r="5" spans="2:14" x14ac:dyDescent="0.25">
      <c r="C5" s="1"/>
      <c r="D5" s="1" t="s">
        <v>80</v>
      </c>
      <c r="F5" t="s">
        <v>1434</v>
      </c>
      <c r="H5" t="s">
        <v>1437</v>
      </c>
      <c r="M5" t="s">
        <v>1542</v>
      </c>
      <c r="N5" s="1" t="s">
        <v>1558</v>
      </c>
    </row>
    <row r="6" spans="2:14" x14ac:dyDescent="0.25">
      <c r="C6" s="1"/>
      <c r="D6" s="1" t="s">
        <v>82</v>
      </c>
      <c r="F6" t="s">
        <v>1435</v>
      </c>
      <c r="H6" t="s">
        <v>1438</v>
      </c>
      <c r="M6" t="s">
        <v>1547</v>
      </c>
      <c r="N6" s="1" t="s">
        <v>1561</v>
      </c>
    </row>
    <row r="7" spans="2:14" x14ac:dyDescent="0.25">
      <c r="C7" s="1"/>
      <c r="D7" s="1"/>
      <c r="F7" t="s">
        <v>1436</v>
      </c>
      <c r="H7" t="s">
        <v>1439</v>
      </c>
      <c r="M7" t="s">
        <v>1543</v>
      </c>
      <c r="N7" s="1" t="s">
        <v>1557</v>
      </c>
    </row>
    <row r="8" spans="2:14" x14ac:dyDescent="0.25">
      <c r="C8" s="1"/>
      <c r="D8" s="1"/>
      <c r="F8" t="s">
        <v>54</v>
      </c>
      <c r="H8" t="s">
        <v>1440</v>
      </c>
      <c r="M8" t="s">
        <v>1544</v>
      </c>
      <c r="N8" s="1" t="s">
        <v>1556</v>
      </c>
    </row>
    <row r="9" spans="2:14" x14ac:dyDescent="0.25">
      <c r="C9" s="1"/>
      <c r="D9" s="1"/>
      <c r="H9" t="s">
        <v>1441</v>
      </c>
      <c r="M9" t="s">
        <v>1628</v>
      </c>
      <c r="N9" s="1" t="s">
        <v>1555</v>
      </c>
    </row>
    <row r="10" spans="2:14" x14ac:dyDescent="0.25">
      <c r="C10" s="1"/>
      <c r="D10" s="1"/>
      <c r="M10" t="s">
        <v>1545</v>
      </c>
      <c r="N10" s="1" t="s">
        <v>1554</v>
      </c>
    </row>
    <row r="11" spans="2:14" x14ac:dyDescent="0.25">
      <c r="C11" s="1"/>
      <c r="D11" s="1"/>
      <c r="M11" t="s">
        <v>1546</v>
      </c>
      <c r="N11" s="1" t="s">
        <v>1553</v>
      </c>
    </row>
    <row r="12" spans="2:14" x14ac:dyDescent="0.25">
      <c r="C12" s="1"/>
      <c r="D12" s="1"/>
      <c r="M12" t="s">
        <v>1549</v>
      </c>
      <c r="N12" s="1" t="s">
        <v>1552</v>
      </c>
    </row>
    <row r="13" spans="2:14" x14ac:dyDescent="0.25">
      <c r="C13" s="1"/>
      <c r="D13" s="1"/>
      <c r="M13" t="s">
        <v>1548</v>
      </c>
      <c r="N13" s="1" t="s">
        <v>1551</v>
      </c>
    </row>
    <row r="14" spans="2:14" x14ac:dyDescent="0.25">
      <c r="C14" s="1"/>
      <c r="D14" s="1"/>
      <c r="M14" t="s">
        <v>1550</v>
      </c>
      <c r="N14" s="1" t="s">
        <v>1563</v>
      </c>
    </row>
    <row r="15" spans="2:14" x14ac:dyDescent="0.25">
      <c r="C15" s="1"/>
      <c r="D15" s="1"/>
    </row>
    <row r="16" spans="2:14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2" zoomScale="60" zoomScaleNormal="60" workbookViewId="0">
      <selection activeCell="F30" sqref="F30"/>
    </sheetView>
  </sheetViews>
  <sheetFormatPr defaultColWidth="11.42578125" defaultRowHeight="15" x14ac:dyDescent="0.25"/>
  <cols>
    <col min="1" max="1" width="14.28515625" customWidth="1"/>
    <col min="2" max="29" width="5.42578125" customWidth="1"/>
    <col min="30" max="30" width="5.7109375" customWidth="1"/>
    <col min="33" max="33" width="8" customWidth="1"/>
    <col min="34" max="34" width="12.7109375" bestFit="1" customWidth="1"/>
  </cols>
  <sheetData>
    <row r="1" spans="1:35" ht="18.75" x14ac:dyDescent="0.3">
      <c r="A1" s="100" t="s">
        <v>1</v>
      </c>
    </row>
    <row r="2" spans="1:35" ht="15.75" x14ac:dyDescent="0.25">
      <c r="A2" s="99" t="s">
        <v>1606</v>
      </c>
    </row>
    <row r="4" spans="1:35" x14ac:dyDescent="0.25">
      <c r="B4" s="132" t="s">
        <v>21</v>
      </c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</row>
    <row r="5" spans="1:35" x14ac:dyDescent="0.25">
      <c r="A5" s="84" t="s">
        <v>1422</v>
      </c>
      <c r="B5" s="97" t="s">
        <v>22</v>
      </c>
      <c r="C5" s="97" t="s">
        <v>23</v>
      </c>
      <c r="D5" s="97" t="s">
        <v>24</v>
      </c>
      <c r="E5" s="97" t="s">
        <v>25</v>
      </c>
      <c r="F5" s="97" t="s">
        <v>26</v>
      </c>
      <c r="G5" s="97" t="s">
        <v>27</v>
      </c>
      <c r="H5" s="97" t="s">
        <v>28</v>
      </c>
      <c r="I5" s="97" t="s">
        <v>29</v>
      </c>
      <c r="J5" s="97" t="s">
        <v>50</v>
      </c>
      <c r="K5" s="97" t="s">
        <v>30</v>
      </c>
      <c r="L5" s="97" t="s">
        <v>31</v>
      </c>
      <c r="M5" s="97" t="s">
        <v>32</v>
      </c>
      <c r="N5" s="97" t="s">
        <v>33</v>
      </c>
      <c r="O5" s="97" t="s">
        <v>34</v>
      </c>
      <c r="P5" s="97" t="s">
        <v>36</v>
      </c>
      <c r="Q5" s="97" t="s">
        <v>37</v>
      </c>
      <c r="R5" s="97" t="s">
        <v>38</v>
      </c>
      <c r="S5" s="97" t="s">
        <v>39</v>
      </c>
      <c r="T5" s="97" t="s">
        <v>40</v>
      </c>
      <c r="U5" s="97" t="s">
        <v>41</v>
      </c>
      <c r="V5" s="97" t="s">
        <v>42</v>
      </c>
      <c r="W5" s="97" t="s">
        <v>43</v>
      </c>
      <c r="X5" s="97" t="s">
        <v>44</v>
      </c>
      <c r="Y5" s="97" t="s">
        <v>45</v>
      </c>
      <c r="Z5" s="97" t="s">
        <v>46</v>
      </c>
      <c r="AA5" s="97" t="s">
        <v>47</v>
      </c>
      <c r="AB5" s="97" t="s">
        <v>48</v>
      </c>
      <c r="AC5" s="97" t="s">
        <v>49</v>
      </c>
      <c r="AD5" s="1"/>
      <c r="AE5" s="95" t="s">
        <v>1607</v>
      </c>
      <c r="AF5" s="95" t="s">
        <v>1608</v>
      </c>
      <c r="AG5" s="96"/>
      <c r="AH5" s="95" t="s">
        <v>1609</v>
      </c>
      <c r="AI5" s="95" t="s">
        <v>1610</v>
      </c>
    </row>
    <row r="6" spans="1:35" x14ac:dyDescent="0.25">
      <c r="A6" s="98">
        <v>42461</v>
      </c>
      <c r="C6" s="94"/>
      <c r="D6" s="94"/>
      <c r="E6" s="94">
        <v>1</v>
      </c>
      <c r="F6" s="94">
        <v>1</v>
      </c>
      <c r="G6" s="94"/>
      <c r="H6" s="94"/>
      <c r="I6" s="94">
        <v>1</v>
      </c>
      <c r="J6" s="94"/>
      <c r="K6" s="94"/>
      <c r="L6" s="94">
        <v>2</v>
      </c>
      <c r="M6" s="94"/>
      <c r="N6" s="94"/>
      <c r="O6" s="94"/>
      <c r="P6" s="94"/>
      <c r="Q6" s="94"/>
      <c r="R6" s="94"/>
      <c r="S6" s="94"/>
      <c r="T6" s="94"/>
      <c r="U6" s="94">
        <v>1</v>
      </c>
      <c r="V6" s="94"/>
      <c r="W6" s="94"/>
      <c r="X6" s="94"/>
      <c r="Y6" s="94"/>
      <c r="Z6" s="94"/>
      <c r="AA6" s="94">
        <v>1</v>
      </c>
      <c r="AB6" s="94"/>
      <c r="AC6" s="94">
        <v>2</v>
      </c>
      <c r="AE6">
        <f>COUNT(B6:AC6)</f>
        <v>7</v>
      </c>
      <c r="AF6">
        <f>SUM(B6:AC6)</f>
        <v>9</v>
      </c>
      <c r="AH6" s="85">
        <f>AE6/28</f>
        <v>0.25</v>
      </c>
      <c r="AI6" s="85">
        <f>AF6/56</f>
        <v>0.16071428571428573</v>
      </c>
    </row>
    <row r="7" spans="1:35" x14ac:dyDescent="0.25">
      <c r="A7" s="98">
        <v>42462</v>
      </c>
      <c r="D7" s="94">
        <v>1</v>
      </c>
      <c r="E7" s="94">
        <v>1</v>
      </c>
      <c r="F7" s="94">
        <v>1</v>
      </c>
      <c r="G7" s="94"/>
      <c r="H7" s="94"/>
      <c r="I7" s="94">
        <v>1</v>
      </c>
      <c r="J7" s="94"/>
      <c r="K7" s="94"/>
      <c r="L7" s="94">
        <v>2</v>
      </c>
      <c r="M7" s="94"/>
      <c r="N7" s="94"/>
      <c r="O7" s="94"/>
      <c r="P7" s="94"/>
      <c r="Q7" s="94"/>
      <c r="R7" s="94"/>
      <c r="S7" s="94"/>
      <c r="T7" s="94"/>
      <c r="U7" s="94">
        <v>1</v>
      </c>
      <c r="V7" s="94">
        <v>2</v>
      </c>
      <c r="W7" s="94"/>
      <c r="X7" s="94"/>
      <c r="Y7" s="94"/>
      <c r="Z7" s="94"/>
      <c r="AA7" s="94"/>
      <c r="AB7" s="94"/>
      <c r="AC7" s="94"/>
      <c r="AE7">
        <f t="shared" ref="AE7:AE36" si="0">COUNT(B7:AC7)</f>
        <v>7</v>
      </c>
      <c r="AF7">
        <f t="shared" ref="AF7:AF36" si="1">SUM(B7:AC7)</f>
        <v>9</v>
      </c>
      <c r="AH7" s="85">
        <f t="shared" ref="AH7:AH36" si="2">AE7/28</f>
        <v>0.25</v>
      </c>
      <c r="AI7" s="85">
        <f t="shared" ref="AI7:AI36" si="3">AF7/56</f>
        <v>0.16071428571428573</v>
      </c>
    </row>
    <row r="8" spans="1:35" x14ac:dyDescent="0.25">
      <c r="A8" s="98">
        <v>42463</v>
      </c>
      <c r="D8" s="94"/>
      <c r="E8" s="94"/>
      <c r="F8" s="94">
        <v>1</v>
      </c>
      <c r="G8" s="94"/>
      <c r="H8" s="94"/>
      <c r="I8" s="94">
        <v>1</v>
      </c>
      <c r="J8" s="94"/>
      <c r="K8" s="94"/>
      <c r="L8" s="94">
        <v>2</v>
      </c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>
        <v>1</v>
      </c>
      <c r="AC8" s="94"/>
      <c r="AE8">
        <f t="shared" si="0"/>
        <v>4</v>
      </c>
      <c r="AF8">
        <f t="shared" si="1"/>
        <v>5</v>
      </c>
      <c r="AH8" s="85">
        <f t="shared" si="2"/>
        <v>0.14285714285714285</v>
      </c>
      <c r="AI8" s="85">
        <f t="shared" si="3"/>
        <v>8.9285714285714288E-2</v>
      </c>
    </row>
    <row r="9" spans="1:35" x14ac:dyDescent="0.25">
      <c r="A9" s="98">
        <v>42464</v>
      </c>
      <c r="D9" s="94">
        <v>1</v>
      </c>
      <c r="E9" s="94"/>
      <c r="F9" s="94">
        <v>1</v>
      </c>
      <c r="G9" s="94">
        <v>1</v>
      </c>
      <c r="H9" s="94">
        <v>1</v>
      </c>
      <c r="I9" s="94">
        <v>1</v>
      </c>
      <c r="J9" s="94"/>
      <c r="K9" s="94">
        <v>2</v>
      </c>
      <c r="L9" s="94">
        <v>2</v>
      </c>
      <c r="M9" s="94"/>
      <c r="N9" s="94"/>
      <c r="O9" s="94"/>
      <c r="P9" s="94">
        <v>1</v>
      </c>
      <c r="Q9" s="94">
        <v>1</v>
      </c>
      <c r="R9" s="94"/>
      <c r="S9" s="94"/>
      <c r="T9" s="94">
        <v>2</v>
      </c>
      <c r="U9" s="94"/>
      <c r="V9" s="94"/>
      <c r="W9" s="94">
        <v>2</v>
      </c>
      <c r="X9" s="94"/>
      <c r="Y9" s="94"/>
      <c r="Z9" s="94"/>
      <c r="AA9" s="94">
        <v>1</v>
      </c>
      <c r="AB9" s="94">
        <v>1</v>
      </c>
      <c r="AC9" s="94"/>
      <c r="AE9">
        <f t="shared" si="0"/>
        <v>13</v>
      </c>
      <c r="AF9">
        <f t="shared" si="1"/>
        <v>17</v>
      </c>
      <c r="AH9" s="85">
        <f t="shared" si="2"/>
        <v>0.4642857142857143</v>
      </c>
      <c r="AI9" s="85">
        <f t="shared" si="3"/>
        <v>0.30357142857142855</v>
      </c>
    </row>
    <row r="10" spans="1:35" x14ac:dyDescent="0.25">
      <c r="A10" s="98">
        <v>42465</v>
      </c>
      <c r="F10" s="94">
        <v>1</v>
      </c>
      <c r="H10">
        <v>1</v>
      </c>
      <c r="I10" s="94">
        <v>1</v>
      </c>
      <c r="K10">
        <v>1</v>
      </c>
      <c r="L10" s="94">
        <v>2</v>
      </c>
      <c r="AA10">
        <v>1</v>
      </c>
      <c r="AE10">
        <f t="shared" si="0"/>
        <v>6</v>
      </c>
      <c r="AF10">
        <f t="shared" si="1"/>
        <v>7</v>
      </c>
      <c r="AH10" s="85">
        <f t="shared" si="2"/>
        <v>0.21428571428571427</v>
      </c>
      <c r="AI10" s="85">
        <f t="shared" si="3"/>
        <v>0.125</v>
      </c>
    </row>
    <row r="11" spans="1:35" x14ac:dyDescent="0.25">
      <c r="A11" s="98">
        <v>42466</v>
      </c>
      <c r="D11">
        <v>1</v>
      </c>
      <c r="F11" s="94">
        <v>1</v>
      </c>
      <c r="H11">
        <v>1</v>
      </c>
      <c r="I11" s="94">
        <v>1</v>
      </c>
      <c r="K11">
        <v>1</v>
      </c>
      <c r="L11" s="94">
        <v>2</v>
      </c>
      <c r="Z11">
        <v>1</v>
      </c>
      <c r="AA11">
        <v>1</v>
      </c>
      <c r="AE11">
        <f t="shared" si="0"/>
        <v>8</v>
      </c>
      <c r="AF11">
        <f t="shared" si="1"/>
        <v>9</v>
      </c>
      <c r="AH11" s="85">
        <f t="shared" si="2"/>
        <v>0.2857142857142857</v>
      </c>
      <c r="AI11" s="85">
        <f t="shared" si="3"/>
        <v>0.16071428571428573</v>
      </c>
    </row>
    <row r="12" spans="1:35" x14ac:dyDescent="0.25">
      <c r="A12" s="98">
        <v>42467</v>
      </c>
      <c r="D12">
        <v>1</v>
      </c>
      <c r="F12" s="94">
        <v>1</v>
      </c>
      <c r="H12">
        <v>1</v>
      </c>
      <c r="I12" s="94">
        <v>1</v>
      </c>
      <c r="K12">
        <v>2</v>
      </c>
      <c r="L12" s="94">
        <v>2</v>
      </c>
      <c r="Z12">
        <v>1</v>
      </c>
      <c r="AA12">
        <v>1</v>
      </c>
      <c r="AE12">
        <f t="shared" si="0"/>
        <v>8</v>
      </c>
      <c r="AF12">
        <f t="shared" si="1"/>
        <v>10</v>
      </c>
      <c r="AH12" s="85">
        <f t="shared" si="2"/>
        <v>0.2857142857142857</v>
      </c>
      <c r="AI12" s="85">
        <f t="shared" si="3"/>
        <v>0.17857142857142858</v>
      </c>
    </row>
    <row r="13" spans="1:35" x14ac:dyDescent="0.25">
      <c r="A13" s="98">
        <v>42468</v>
      </c>
      <c r="G13">
        <v>1</v>
      </c>
      <c r="I13" s="94">
        <v>1</v>
      </c>
      <c r="J13">
        <v>2</v>
      </c>
      <c r="L13" s="94">
        <v>2</v>
      </c>
      <c r="P13">
        <v>1</v>
      </c>
      <c r="Z13">
        <v>1</v>
      </c>
      <c r="AA13">
        <v>1</v>
      </c>
      <c r="AE13">
        <f t="shared" si="0"/>
        <v>7</v>
      </c>
      <c r="AF13">
        <f t="shared" si="1"/>
        <v>9</v>
      </c>
      <c r="AH13" s="85">
        <f t="shared" si="2"/>
        <v>0.25</v>
      </c>
      <c r="AI13" s="85">
        <f t="shared" si="3"/>
        <v>0.16071428571428573</v>
      </c>
    </row>
    <row r="14" spans="1:35" x14ac:dyDescent="0.25">
      <c r="A14" s="98">
        <v>42469</v>
      </c>
      <c r="C14">
        <v>1</v>
      </c>
      <c r="D14">
        <v>1</v>
      </c>
      <c r="G14">
        <v>1</v>
      </c>
      <c r="H14">
        <v>2</v>
      </c>
      <c r="I14" s="94">
        <v>1</v>
      </c>
      <c r="K14">
        <v>2</v>
      </c>
      <c r="L14" s="94">
        <v>2</v>
      </c>
      <c r="V14">
        <v>1</v>
      </c>
      <c r="Z14">
        <v>1</v>
      </c>
      <c r="AA14">
        <v>1</v>
      </c>
      <c r="AE14">
        <f t="shared" si="0"/>
        <v>10</v>
      </c>
      <c r="AF14">
        <f t="shared" si="1"/>
        <v>13</v>
      </c>
      <c r="AH14" s="85">
        <f t="shared" si="2"/>
        <v>0.35714285714285715</v>
      </c>
      <c r="AI14" s="85">
        <f t="shared" si="3"/>
        <v>0.23214285714285715</v>
      </c>
    </row>
    <row r="15" spans="1:35" x14ac:dyDescent="0.25">
      <c r="A15" s="98">
        <v>42470</v>
      </c>
      <c r="E15">
        <v>1</v>
      </c>
      <c r="F15">
        <v>2</v>
      </c>
      <c r="I15" s="94">
        <v>1</v>
      </c>
      <c r="L15" s="94">
        <v>2</v>
      </c>
      <c r="Z15">
        <v>1</v>
      </c>
      <c r="AA15">
        <v>1</v>
      </c>
      <c r="AE15">
        <f t="shared" si="0"/>
        <v>6</v>
      </c>
      <c r="AF15">
        <f t="shared" si="1"/>
        <v>8</v>
      </c>
      <c r="AH15" s="85">
        <f t="shared" si="2"/>
        <v>0.21428571428571427</v>
      </c>
      <c r="AI15" s="85">
        <f t="shared" si="3"/>
        <v>0.14285714285714285</v>
      </c>
    </row>
    <row r="16" spans="1:35" x14ac:dyDescent="0.25">
      <c r="A16" s="98">
        <v>42471</v>
      </c>
      <c r="D16">
        <v>1</v>
      </c>
      <c r="E16">
        <v>1</v>
      </c>
      <c r="H16">
        <v>2</v>
      </c>
      <c r="I16" s="94">
        <v>1</v>
      </c>
      <c r="J16">
        <v>1</v>
      </c>
      <c r="T16">
        <v>2</v>
      </c>
      <c r="Z16">
        <v>1</v>
      </c>
      <c r="AA16">
        <v>1</v>
      </c>
      <c r="AE16">
        <f t="shared" si="0"/>
        <v>8</v>
      </c>
      <c r="AF16">
        <f t="shared" si="1"/>
        <v>10</v>
      </c>
      <c r="AH16" s="85">
        <f t="shared" si="2"/>
        <v>0.2857142857142857</v>
      </c>
      <c r="AI16" s="85">
        <f t="shared" si="3"/>
        <v>0.17857142857142858</v>
      </c>
    </row>
    <row r="17" spans="1:35" x14ac:dyDescent="0.25">
      <c r="A17" s="98">
        <v>42472</v>
      </c>
      <c r="D17">
        <v>1</v>
      </c>
      <c r="F17">
        <v>1</v>
      </c>
      <c r="G17">
        <v>1</v>
      </c>
      <c r="I17" s="94">
        <v>1</v>
      </c>
      <c r="J17">
        <v>1</v>
      </c>
      <c r="T17">
        <v>2</v>
      </c>
      <c r="Z17">
        <v>1</v>
      </c>
      <c r="AA17">
        <v>1</v>
      </c>
      <c r="AE17">
        <f t="shared" si="0"/>
        <v>8</v>
      </c>
      <c r="AF17">
        <f t="shared" si="1"/>
        <v>9</v>
      </c>
      <c r="AH17" s="85">
        <f t="shared" si="2"/>
        <v>0.2857142857142857</v>
      </c>
      <c r="AI17" s="85">
        <f t="shared" si="3"/>
        <v>0.16071428571428573</v>
      </c>
    </row>
    <row r="18" spans="1:35" x14ac:dyDescent="0.25">
      <c r="A18" s="98">
        <v>42473</v>
      </c>
      <c r="D18">
        <v>1</v>
      </c>
      <c r="F18">
        <v>1</v>
      </c>
      <c r="G18">
        <v>1</v>
      </c>
      <c r="H18">
        <v>1</v>
      </c>
      <c r="I18">
        <v>1</v>
      </c>
      <c r="J18">
        <v>1</v>
      </c>
      <c r="P18">
        <v>1</v>
      </c>
      <c r="T18">
        <v>2</v>
      </c>
      <c r="Z18">
        <v>1</v>
      </c>
      <c r="AA18">
        <v>1</v>
      </c>
      <c r="AE18">
        <f t="shared" si="0"/>
        <v>10</v>
      </c>
      <c r="AF18">
        <f t="shared" si="1"/>
        <v>11</v>
      </c>
      <c r="AH18" s="85">
        <f t="shared" si="2"/>
        <v>0.35714285714285715</v>
      </c>
      <c r="AI18" s="85">
        <f t="shared" si="3"/>
        <v>0.19642857142857142</v>
      </c>
    </row>
    <row r="19" spans="1:35" x14ac:dyDescent="0.25">
      <c r="A19" s="98">
        <v>42474</v>
      </c>
      <c r="E19">
        <v>2</v>
      </c>
      <c r="F19">
        <v>1</v>
      </c>
      <c r="H19">
        <v>1</v>
      </c>
      <c r="I19">
        <v>1</v>
      </c>
      <c r="Z19">
        <v>1</v>
      </c>
      <c r="AA19">
        <v>1</v>
      </c>
      <c r="AE19">
        <f t="shared" si="0"/>
        <v>6</v>
      </c>
      <c r="AF19">
        <f t="shared" si="1"/>
        <v>7</v>
      </c>
      <c r="AH19" s="85">
        <f t="shared" si="2"/>
        <v>0.21428571428571427</v>
      </c>
      <c r="AI19" s="85">
        <f t="shared" si="3"/>
        <v>0.125</v>
      </c>
    </row>
    <row r="20" spans="1:35" x14ac:dyDescent="0.25">
      <c r="A20" s="98">
        <v>42475</v>
      </c>
      <c r="F20">
        <v>1</v>
      </c>
      <c r="G20">
        <v>2</v>
      </c>
      <c r="H20">
        <v>1</v>
      </c>
      <c r="I20">
        <v>1</v>
      </c>
      <c r="K20">
        <v>1</v>
      </c>
      <c r="L20">
        <v>1</v>
      </c>
      <c r="Z20">
        <v>1</v>
      </c>
      <c r="AA20">
        <v>1</v>
      </c>
      <c r="AE20">
        <f t="shared" si="0"/>
        <v>8</v>
      </c>
      <c r="AF20">
        <f t="shared" si="1"/>
        <v>9</v>
      </c>
      <c r="AH20" s="85">
        <f t="shared" si="2"/>
        <v>0.2857142857142857</v>
      </c>
      <c r="AI20" s="85">
        <f t="shared" si="3"/>
        <v>0.16071428571428573</v>
      </c>
    </row>
    <row r="21" spans="1:35" x14ac:dyDescent="0.25">
      <c r="A21" s="98">
        <v>42476</v>
      </c>
      <c r="I21">
        <v>1</v>
      </c>
      <c r="Z21">
        <v>1</v>
      </c>
      <c r="AA21">
        <v>1</v>
      </c>
      <c r="AE21">
        <f t="shared" si="0"/>
        <v>3</v>
      </c>
      <c r="AF21">
        <f t="shared" si="1"/>
        <v>3</v>
      </c>
      <c r="AH21" s="85">
        <f t="shared" si="2"/>
        <v>0.10714285714285714</v>
      </c>
      <c r="AI21" s="85">
        <f t="shared" si="3"/>
        <v>5.3571428571428568E-2</v>
      </c>
    </row>
    <row r="22" spans="1:35" x14ac:dyDescent="0.25">
      <c r="A22" s="98">
        <v>42477</v>
      </c>
      <c r="I22">
        <v>1</v>
      </c>
      <c r="P22">
        <v>1</v>
      </c>
      <c r="Z22">
        <v>1</v>
      </c>
      <c r="AA22">
        <v>1</v>
      </c>
      <c r="AE22">
        <f t="shared" si="0"/>
        <v>4</v>
      </c>
      <c r="AF22">
        <f t="shared" si="1"/>
        <v>4</v>
      </c>
      <c r="AH22" s="85">
        <f t="shared" si="2"/>
        <v>0.14285714285714285</v>
      </c>
      <c r="AI22" s="85">
        <f t="shared" si="3"/>
        <v>7.1428571428571425E-2</v>
      </c>
    </row>
    <row r="23" spans="1:35" x14ac:dyDescent="0.25">
      <c r="A23" s="98">
        <v>42478</v>
      </c>
      <c r="D23">
        <v>1</v>
      </c>
      <c r="I23">
        <v>1</v>
      </c>
      <c r="K23">
        <v>2</v>
      </c>
      <c r="P23">
        <v>1</v>
      </c>
      <c r="Q23">
        <v>1</v>
      </c>
      <c r="Z23">
        <v>1</v>
      </c>
      <c r="AA23">
        <v>1</v>
      </c>
      <c r="AE23">
        <f t="shared" si="0"/>
        <v>7</v>
      </c>
      <c r="AF23">
        <f t="shared" si="1"/>
        <v>8</v>
      </c>
      <c r="AH23" s="85">
        <f t="shared" si="2"/>
        <v>0.25</v>
      </c>
      <c r="AI23" s="85">
        <f t="shared" si="3"/>
        <v>0.14285714285714285</v>
      </c>
    </row>
    <row r="24" spans="1:35" x14ac:dyDescent="0.25">
      <c r="A24" s="98">
        <v>42479</v>
      </c>
      <c r="F24">
        <v>1</v>
      </c>
      <c r="I24">
        <v>1</v>
      </c>
      <c r="K24">
        <v>2</v>
      </c>
      <c r="P24">
        <v>1</v>
      </c>
      <c r="Q24">
        <v>1</v>
      </c>
      <c r="Z24">
        <v>1</v>
      </c>
      <c r="AA24">
        <v>1</v>
      </c>
      <c r="AE24">
        <f t="shared" si="0"/>
        <v>7</v>
      </c>
      <c r="AF24">
        <f t="shared" si="1"/>
        <v>8</v>
      </c>
      <c r="AH24" s="85">
        <f t="shared" si="2"/>
        <v>0.25</v>
      </c>
      <c r="AI24" s="85">
        <f t="shared" si="3"/>
        <v>0.14285714285714285</v>
      </c>
    </row>
    <row r="25" spans="1:35" x14ac:dyDescent="0.25">
      <c r="A25" s="98">
        <v>42480</v>
      </c>
      <c r="H25">
        <v>1</v>
      </c>
      <c r="I25">
        <v>1</v>
      </c>
      <c r="M25">
        <v>1</v>
      </c>
      <c r="P25">
        <v>1</v>
      </c>
      <c r="Q25">
        <v>1</v>
      </c>
      <c r="S25">
        <v>1</v>
      </c>
      <c r="T25">
        <v>1</v>
      </c>
      <c r="Z25">
        <v>1</v>
      </c>
      <c r="AA25">
        <v>1</v>
      </c>
      <c r="AE25">
        <f t="shared" si="0"/>
        <v>9</v>
      </c>
      <c r="AF25">
        <f t="shared" si="1"/>
        <v>9</v>
      </c>
      <c r="AH25" s="85">
        <f t="shared" si="2"/>
        <v>0.32142857142857145</v>
      </c>
      <c r="AI25" s="85">
        <f t="shared" si="3"/>
        <v>0.16071428571428573</v>
      </c>
    </row>
    <row r="26" spans="1:35" x14ac:dyDescent="0.25">
      <c r="A26" s="98">
        <v>42481</v>
      </c>
      <c r="T26">
        <v>1</v>
      </c>
      <c r="AA26">
        <v>1</v>
      </c>
      <c r="AE26">
        <f t="shared" si="0"/>
        <v>2</v>
      </c>
      <c r="AF26">
        <f t="shared" si="1"/>
        <v>2</v>
      </c>
      <c r="AH26" s="85">
        <f t="shared" si="2"/>
        <v>7.1428571428571425E-2</v>
      </c>
      <c r="AI26" s="85">
        <f t="shared" si="3"/>
        <v>3.5714285714285712E-2</v>
      </c>
    </row>
    <row r="27" spans="1:35" x14ac:dyDescent="0.25">
      <c r="A27" s="98">
        <v>42482</v>
      </c>
      <c r="T27">
        <v>1</v>
      </c>
      <c r="AA27">
        <v>1</v>
      </c>
      <c r="AE27">
        <f t="shared" si="0"/>
        <v>2</v>
      </c>
      <c r="AF27">
        <f t="shared" si="1"/>
        <v>2</v>
      </c>
      <c r="AH27" s="85">
        <f t="shared" si="2"/>
        <v>7.1428571428571425E-2</v>
      </c>
      <c r="AI27" s="85">
        <f t="shared" si="3"/>
        <v>3.5714285714285712E-2</v>
      </c>
    </row>
    <row r="28" spans="1:35" x14ac:dyDescent="0.25">
      <c r="A28" s="98">
        <v>42483</v>
      </c>
      <c r="E28">
        <v>1</v>
      </c>
      <c r="T28">
        <v>1</v>
      </c>
      <c r="AA28">
        <v>1</v>
      </c>
      <c r="AE28">
        <f t="shared" si="0"/>
        <v>3</v>
      </c>
      <c r="AF28">
        <f t="shared" si="1"/>
        <v>3</v>
      </c>
      <c r="AH28" s="85">
        <f t="shared" si="2"/>
        <v>0.10714285714285714</v>
      </c>
      <c r="AI28" s="85">
        <f t="shared" si="3"/>
        <v>5.3571428571428568E-2</v>
      </c>
    </row>
    <row r="29" spans="1:35" x14ac:dyDescent="0.25">
      <c r="A29" s="98">
        <v>42484</v>
      </c>
      <c r="E29">
        <v>1</v>
      </c>
      <c r="T29">
        <v>1</v>
      </c>
      <c r="U29">
        <v>1</v>
      </c>
      <c r="AA29">
        <v>1</v>
      </c>
      <c r="AE29">
        <f t="shared" si="0"/>
        <v>4</v>
      </c>
      <c r="AF29">
        <f t="shared" si="1"/>
        <v>4</v>
      </c>
      <c r="AH29" s="85">
        <f t="shared" si="2"/>
        <v>0.14285714285714285</v>
      </c>
      <c r="AI29" s="85">
        <f t="shared" si="3"/>
        <v>7.1428571428571425E-2</v>
      </c>
    </row>
    <row r="30" spans="1:35" x14ac:dyDescent="0.25">
      <c r="A30" s="98">
        <v>42485</v>
      </c>
      <c r="E30">
        <v>1</v>
      </c>
      <c r="G30">
        <v>1</v>
      </c>
      <c r="J30">
        <v>2</v>
      </c>
      <c r="L30">
        <v>2</v>
      </c>
      <c r="AA30">
        <v>1</v>
      </c>
      <c r="AE30">
        <f t="shared" si="0"/>
        <v>5</v>
      </c>
      <c r="AF30">
        <f t="shared" si="1"/>
        <v>7</v>
      </c>
      <c r="AH30" s="85">
        <f t="shared" si="2"/>
        <v>0.17857142857142858</v>
      </c>
      <c r="AI30" s="85">
        <f t="shared" si="3"/>
        <v>0.125</v>
      </c>
    </row>
    <row r="31" spans="1:35" x14ac:dyDescent="0.25">
      <c r="A31" s="98">
        <v>42486</v>
      </c>
      <c r="B31">
        <v>1</v>
      </c>
      <c r="C31">
        <v>1</v>
      </c>
      <c r="D31">
        <v>1</v>
      </c>
      <c r="E31">
        <v>2</v>
      </c>
      <c r="F31">
        <v>1</v>
      </c>
      <c r="G31">
        <v>1</v>
      </c>
      <c r="H31">
        <v>1</v>
      </c>
      <c r="J31">
        <v>1</v>
      </c>
      <c r="N31">
        <v>1</v>
      </c>
      <c r="P31">
        <v>1</v>
      </c>
      <c r="AA31">
        <v>1</v>
      </c>
      <c r="AE31">
        <f t="shared" si="0"/>
        <v>11</v>
      </c>
      <c r="AF31">
        <f t="shared" si="1"/>
        <v>12</v>
      </c>
      <c r="AH31" s="85">
        <f t="shared" si="2"/>
        <v>0.39285714285714285</v>
      </c>
      <c r="AI31" s="85">
        <f t="shared" si="3"/>
        <v>0.21428571428571427</v>
      </c>
    </row>
    <row r="32" spans="1:35" x14ac:dyDescent="0.25">
      <c r="A32" s="98">
        <v>42487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N32">
        <v>1</v>
      </c>
      <c r="U32">
        <v>1</v>
      </c>
      <c r="AA32">
        <v>1</v>
      </c>
      <c r="AE32">
        <f t="shared" si="0"/>
        <v>9</v>
      </c>
      <c r="AF32">
        <f t="shared" si="1"/>
        <v>9</v>
      </c>
      <c r="AH32" s="85">
        <f t="shared" si="2"/>
        <v>0.32142857142857145</v>
      </c>
      <c r="AI32" s="85">
        <f t="shared" si="3"/>
        <v>0.16071428571428573</v>
      </c>
    </row>
    <row r="33" spans="1:35" x14ac:dyDescent="0.25">
      <c r="A33" s="98">
        <v>42488</v>
      </c>
      <c r="F33">
        <v>1</v>
      </c>
      <c r="G33">
        <v>1</v>
      </c>
      <c r="H33">
        <v>1</v>
      </c>
      <c r="I33">
        <v>1</v>
      </c>
      <c r="U33">
        <v>1</v>
      </c>
      <c r="Z33">
        <v>1</v>
      </c>
      <c r="AA33">
        <v>1</v>
      </c>
      <c r="AE33">
        <f t="shared" si="0"/>
        <v>7</v>
      </c>
      <c r="AF33">
        <f t="shared" si="1"/>
        <v>7</v>
      </c>
      <c r="AH33" s="85">
        <f t="shared" si="2"/>
        <v>0.25</v>
      </c>
      <c r="AI33" s="85">
        <f t="shared" si="3"/>
        <v>0.125</v>
      </c>
    </row>
    <row r="34" spans="1:35" x14ac:dyDescent="0.25">
      <c r="A34" s="98">
        <v>42489</v>
      </c>
      <c r="AE34">
        <f t="shared" si="0"/>
        <v>0</v>
      </c>
      <c r="AF34">
        <f t="shared" si="1"/>
        <v>0</v>
      </c>
      <c r="AH34" s="85">
        <f t="shared" si="2"/>
        <v>0</v>
      </c>
      <c r="AI34" s="85">
        <f t="shared" si="3"/>
        <v>0</v>
      </c>
    </row>
    <row r="35" spans="1:35" x14ac:dyDescent="0.25">
      <c r="A35" s="98">
        <v>42490</v>
      </c>
      <c r="AA35">
        <v>1</v>
      </c>
      <c r="AE35">
        <f t="shared" si="0"/>
        <v>1</v>
      </c>
      <c r="AF35">
        <f t="shared" si="1"/>
        <v>1</v>
      </c>
      <c r="AH35" s="85">
        <f t="shared" si="2"/>
        <v>3.5714285714285712E-2</v>
      </c>
      <c r="AI35" s="85">
        <f t="shared" si="3"/>
        <v>1.7857142857142856E-2</v>
      </c>
    </row>
    <row r="36" spans="1:35" x14ac:dyDescent="0.25">
      <c r="A36" s="98"/>
      <c r="AE36">
        <f t="shared" si="0"/>
        <v>0</v>
      </c>
      <c r="AF36">
        <f t="shared" si="1"/>
        <v>0</v>
      </c>
      <c r="AH36" s="85">
        <f t="shared" si="2"/>
        <v>0</v>
      </c>
      <c r="AI36" s="85">
        <f t="shared" si="3"/>
        <v>0</v>
      </c>
    </row>
    <row r="37" spans="1:35" x14ac:dyDescent="0.25">
      <c r="A37" s="3"/>
      <c r="AH37" s="85"/>
      <c r="AI37" s="85"/>
    </row>
    <row r="38" spans="1:35" ht="30" x14ac:dyDescent="0.25">
      <c r="A38" s="86" t="s">
        <v>1611</v>
      </c>
      <c r="B38">
        <f>COUNT(B6:B36)</f>
        <v>1</v>
      </c>
      <c r="C38">
        <f t="shared" ref="C38:AC38" si="4">COUNT(C6:C36)</f>
        <v>3</v>
      </c>
      <c r="D38">
        <f t="shared" si="4"/>
        <v>11</v>
      </c>
      <c r="E38">
        <f t="shared" si="4"/>
        <v>10</v>
      </c>
      <c r="F38">
        <f t="shared" si="4"/>
        <v>16</v>
      </c>
      <c r="G38">
        <f t="shared" si="4"/>
        <v>10</v>
      </c>
      <c r="H38">
        <f t="shared" si="4"/>
        <v>13</v>
      </c>
      <c r="I38">
        <f t="shared" si="4"/>
        <v>21</v>
      </c>
      <c r="J38">
        <f t="shared" si="4"/>
        <v>6</v>
      </c>
      <c r="K38">
        <f t="shared" si="4"/>
        <v>8</v>
      </c>
      <c r="L38">
        <f t="shared" si="4"/>
        <v>12</v>
      </c>
      <c r="M38">
        <f t="shared" si="4"/>
        <v>1</v>
      </c>
      <c r="N38">
        <f t="shared" si="4"/>
        <v>2</v>
      </c>
      <c r="O38">
        <f t="shared" si="4"/>
        <v>0</v>
      </c>
      <c r="P38">
        <f t="shared" si="4"/>
        <v>8</v>
      </c>
      <c r="Q38">
        <f t="shared" si="4"/>
        <v>4</v>
      </c>
      <c r="R38">
        <f t="shared" si="4"/>
        <v>0</v>
      </c>
      <c r="S38">
        <f t="shared" si="4"/>
        <v>1</v>
      </c>
      <c r="T38">
        <f t="shared" si="4"/>
        <v>9</v>
      </c>
      <c r="U38">
        <f t="shared" si="4"/>
        <v>5</v>
      </c>
      <c r="V38">
        <f t="shared" si="4"/>
        <v>2</v>
      </c>
      <c r="W38">
        <f t="shared" si="4"/>
        <v>1</v>
      </c>
      <c r="X38">
        <f t="shared" si="4"/>
        <v>0</v>
      </c>
      <c r="Y38">
        <f t="shared" si="4"/>
        <v>0</v>
      </c>
      <c r="Z38">
        <f t="shared" si="4"/>
        <v>16</v>
      </c>
      <c r="AA38">
        <f t="shared" si="4"/>
        <v>27</v>
      </c>
      <c r="AB38">
        <f t="shared" si="4"/>
        <v>2</v>
      </c>
      <c r="AC38">
        <f t="shared" si="4"/>
        <v>1</v>
      </c>
      <c r="AE38">
        <f>SUM(AE6:AE36)</f>
        <v>190</v>
      </c>
      <c r="AF38">
        <f>SUM(AF6:AF36)</f>
        <v>221</v>
      </c>
      <c r="AH38" s="85">
        <f>AE38/(COUNT(A6:A37)*28)</f>
        <v>0.22619047619047619</v>
      </c>
      <c r="AI38" s="85">
        <f>AF38/(56*COUNT(A6:A37))</f>
        <v>0.13154761904761905</v>
      </c>
    </row>
    <row r="39" spans="1:35" x14ac:dyDescent="0.25">
      <c r="A39" t="s">
        <v>1612</v>
      </c>
      <c r="B39">
        <f>SUM(B6:B36)</f>
        <v>1</v>
      </c>
      <c r="C39">
        <f t="shared" ref="C39:AC39" si="5">SUM(C6:C36)</f>
        <v>3</v>
      </c>
      <c r="D39">
        <f t="shared" si="5"/>
        <v>11</v>
      </c>
      <c r="E39">
        <f t="shared" si="5"/>
        <v>12</v>
      </c>
      <c r="F39">
        <f t="shared" si="5"/>
        <v>17</v>
      </c>
      <c r="G39">
        <f t="shared" si="5"/>
        <v>11</v>
      </c>
      <c r="H39">
        <f t="shared" si="5"/>
        <v>15</v>
      </c>
      <c r="I39">
        <f t="shared" si="5"/>
        <v>21</v>
      </c>
      <c r="J39">
        <f t="shared" si="5"/>
        <v>8</v>
      </c>
      <c r="K39">
        <f t="shared" si="5"/>
        <v>13</v>
      </c>
      <c r="L39">
        <f t="shared" si="5"/>
        <v>23</v>
      </c>
      <c r="M39">
        <f t="shared" si="5"/>
        <v>1</v>
      </c>
      <c r="N39">
        <f t="shared" si="5"/>
        <v>2</v>
      </c>
      <c r="O39">
        <f t="shared" si="5"/>
        <v>0</v>
      </c>
      <c r="P39">
        <f t="shared" si="5"/>
        <v>8</v>
      </c>
      <c r="Q39">
        <f t="shared" si="5"/>
        <v>4</v>
      </c>
      <c r="R39">
        <f t="shared" si="5"/>
        <v>0</v>
      </c>
      <c r="S39">
        <f t="shared" si="5"/>
        <v>1</v>
      </c>
      <c r="T39">
        <f t="shared" si="5"/>
        <v>13</v>
      </c>
      <c r="U39">
        <f t="shared" si="5"/>
        <v>5</v>
      </c>
      <c r="V39">
        <f t="shared" si="5"/>
        <v>3</v>
      </c>
      <c r="W39">
        <f t="shared" si="5"/>
        <v>2</v>
      </c>
      <c r="X39">
        <f t="shared" si="5"/>
        <v>0</v>
      </c>
      <c r="Y39">
        <f t="shared" si="5"/>
        <v>0</v>
      </c>
      <c r="Z39">
        <f t="shared" si="5"/>
        <v>16</v>
      </c>
      <c r="AA39">
        <f t="shared" si="5"/>
        <v>27</v>
      </c>
      <c r="AB39">
        <f t="shared" si="5"/>
        <v>2</v>
      </c>
      <c r="AC39">
        <f t="shared" si="5"/>
        <v>2</v>
      </c>
    </row>
  </sheetData>
  <mergeCells count="1">
    <mergeCell ref="B4:AC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3" workbookViewId="0">
      <selection activeCell="E1" sqref="E1"/>
    </sheetView>
  </sheetViews>
  <sheetFormatPr defaultColWidth="11.42578125" defaultRowHeight="15" x14ac:dyDescent="0.25"/>
  <cols>
    <col min="1" max="1" width="15.42578125" customWidth="1"/>
    <col min="2" max="2" width="13.28515625" customWidth="1"/>
  </cols>
  <sheetData>
    <row r="1" spans="1:2" x14ac:dyDescent="0.25">
      <c r="A1" t="s">
        <v>21</v>
      </c>
    </row>
    <row r="3" spans="1:2" x14ac:dyDescent="0.25">
      <c r="A3" t="s">
        <v>1031</v>
      </c>
      <c r="B3" t="s">
        <v>1032</v>
      </c>
    </row>
    <row r="4" spans="1:2" x14ac:dyDescent="0.25">
      <c r="A4" t="s">
        <v>22</v>
      </c>
      <c r="B4" t="s">
        <v>403</v>
      </c>
    </row>
    <row r="5" spans="1:2" x14ac:dyDescent="0.25">
      <c r="A5" t="s">
        <v>23</v>
      </c>
      <c r="B5" t="s">
        <v>404</v>
      </c>
    </row>
    <row r="6" spans="1:2" x14ac:dyDescent="0.25">
      <c r="A6" t="s">
        <v>24</v>
      </c>
      <c r="B6" t="s">
        <v>404</v>
      </c>
    </row>
    <row r="7" spans="1:2" x14ac:dyDescent="0.25">
      <c r="A7" t="s">
        <v>25</v>
      </c>
      <c r="B7" t="s">
        <v>404</v>
      </c>
    </row>
    <row r="8" spans="1:2" x14ac:dyDescent="0.25">
      <c r="A8" t="s">
        <v>26</v>
      </c>
      <c r="B8" t="s">
        <v>404</v>
      </c>
    </row>
    <row r="9" spans="1:2" x14ac:dyDescent="0.25">
      <c r="A9" t="s">
        <v>27</v>
      </c>
      <c r="B9" t="s">
        <v>404</v>
      </c>
    </row>
    <row r="10" spans="1:2" x14ac:dyDescent="0.25">
      <c r="A10" t="s">
        <v>28</v>
      </c>
      <c r="B10" t="s">
        <v>404</v>
      </c>
    </row>
    <row r="11" spans="1:2" x14ac:dyDescent="0.25">
      <c r="A11" t="s">
        <v>29</v>
      </c>
      <c r="B11" t="s">
        <v>407</v>
      </c>
    </row>
    <row r="12" spans="1:2" x14ac:dyDescent="0.25">
      <c r="A12" t="s">
        <v>30</v>
      </c>
      <c r="B12" t="s">
        <v>403</v>
      </c>
    </row>
    <row r="13" spans="1:2" x14ac:dyDescent="0.25">
      <c r="A13" t="s">
        <v>31</v>
      </c>
      <c r="B13" t="s">
        <v>403</v>
      </c>
    </row>
    <row r="14" spans="1:2" x14ac:dyDescent="0.25">
      <c r="A14" t="s">
        <v>32</v>
      </c>
      <c r="B14" t="s">
        <v>403</v>
      </c>
    </row>
    <row r="15" spans="1:2" x14ac:dyDescent="0.25">
      <c r="A15" t="s">
        <v>33</v>
      </c>
      <c r="B15" t="s">
        <v>403</v>
      </c>
    </row>
    <row r="16" spans="1:2" x14ac:dyDescent="0.25">
      <c r="A16" t="s">
        <v>34</v>
      </c>
      <c r="B16" t="s">
        <v>403</v>
      </c>
    </row>
    <row r="17" spans="1:2" x14ac:dyDescent="0.25">
      <c r="A17" t="s">
        <v>35</v>
      </c>
    </row>
    <row r="18" spans="1:2" x14ac:dyDescent="0.25">
      <c r="A18" t="s">
        <v>36</v>
      </c>
      <c r="B18" t="s">
        <v>405</v>
      </c>
    </row>
    <row r="19" spans="1:2" x14ac:dyDescent="0.25">
      <c r="A19" t="s">
        <v>37</v>
      </c>
      <c r="B19" t="s">
        <v>405</v>
      </c>
    </row>
    <row r="20" spans="1:2" x14ac:dyDescent="0.25">
      <c r="A20" t="s">
        <v>38</v>
      </c>
      <c r="B20" t="s">
        <v>405</v>
      </c>
    </row>
    <row r="21" spans="1:2" x14ac:dyDescent="0.25">
      <c r="A21" t="s">
        <v>39</v>
      </c>
      <c r="B21" t="s">
        <v>405</v>
      </c>
    </row>
    <row r="22" spans="1:2" x14ac:dyDescent="0.25">
      <c r="A22" t="s">
        <v>40</v>
      </c>
      <c r="B22" t="s">
        <v>406</v>
      </c>
    </row>
    <row r="23" spans="1:2" x14ac:dyDescent="0.25">
      <c r="A23" t="s">
        <v>41</v>
      </c>
      <c r="B23" t="s">
        <v>405</v>
      </c>
    </row>
    <row r="24" spans="1:2" x14ac:dyDescent="0.25">
      <c r="A24" t="s">
        <v>42</v>
      </c>
      <c r="B24" t="s">
        <v>405</v>
      </c>
    </row>
    <row r="25" spans="1:2" x14ac:dyDescent="0.25">
      <c r="A25" t="s">
        <v>43</v>
      </c>
      <c r="B25" t="s">
        <v>405</v>
      </c>
    </row>
    <row r="26" spans="1:2" x14ac:dyDescent="0.25">
      <c r="A26" t="s">
        <v>44</v>
      </c>
      <c r="B26" t="s">
        <v>405</v>
      </c>
    </row>
    <row r="27" spans="1:2" x14ac:dyDescent="0.25">
      <c r="A27" t="s">
        <v>45</v>
      </c>
      <c r="B27" t="s">
        <v>405</v>
      </c>
    </row>
    <row r="28" spans="1:2" x14ac:dyDescent="0.25">
      <c r="A28" t="s">
        <v>46</v>
      </c>
      <c r="B28" t="s">
        <v>405</v>
      </c>
    </row>
    <row r="29" spans="1:2" x14ac:dyDescent="0.25">
      <c r="A29" t="s">
        <v>47</v>
      </c>
      <c r="B29" t="s">
        <v>405</v>
      </c>
    </row>
    <row r="30" spans="1:2" x14ac:dyDescent="0.25">
      <c r="A30" t="s">
        <v>48</v>
      </c>
      <c r="B30" t="s">
        <v>405</v>
      </c>
    </row>
    <row r="31" spans="1:2" x14ac:dyDescent="0.25">
      <c r="A31" t="s">
        <v>49</v>
      </c>
      <c r="B31" t="s">
        <v>405</v>
      </c>
    </row>
    <row r="32" spans="1:2" x14ac:dyDescent="0.25">
      <c r="A32" t="s">
        <v>50</v>
      </c>
      <c r="B32" t="s">
        <v>405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opLeftCell="A155" workbookViewId="0">
      <selection activeCell="A176" sqref="A176"/>
    </sheetView>
  </sheetViews>
  <sheetFormatPr defaultColWidth="11.42578125" defaultRowHeight="15" x14ac:dyDescent="0.25"/>
  <cols>
    <col min="1" max="1" width="12.85546875" style="8" customWidth="1"/>
    <col min="2" max="2" width="69.42578125" style="9" bestFit="1" customWidth="1"/>
    <col min="3" max="3" width="70.42578125" style="9" bestFit="1" customWidth="1"/>
    <col min="4" max="4" width="12.85546875" style="9" customWidth="1"/>
    <col min="5" max="5" width="13.140625" style="9" bestFit="1" customWidth="1"/>
    <col min="6" max="6" width="25" style="9" bestFit="1" customWidth="1"/>
    <col min="7" max="16384" width="11.42578125" style="9"/>
  </cols>
  <sheetData>
    <row r="1" spans="1:6" ht="21" x14ac:dyDescent="0.35">
      <c r="A1" s="87" t="s">
        <v>1018</v>
      </c>
    </row>
    <row r="3" spans="1:6" x14ac:dyDescent="0.25">
      <c r="A3" s="6" t="s">
        <v>61</v>
      </c>
      <c r="B3" s="7" t="s">
        <v>1020</v>
      </c>
      <c r="C3" s="9" t="s">
        <v>1013</v>
      </c>
      <c r="D3" s="9" t="s">
        <v>1014</v>
      </c>
      <c r="E3" s="9" t="s">
        <v>1015</v>
      </c>
      <c r="F3" s="9" t="s">
        <v>399</v>
      </c>
    </row>
    <row r="4" spans="1:6" x14ac:dyDescent="0.25">
      <c r="A4" s="8" t="s">
        <v>883</v>
      </c>
      <c r="B4" s="9" t="s">
        <v>884</v>
      </c>
      <c r="C4" s="9" t="s">
        <v>1285</v>
      </c>
      <c r="D4" s="9" t="s">
        <v>1286</v>
      </c>
      <c r="E4" s="9" t="s">
        <v>1286</v>
      </c>
      <c r="F4" s="9" t="s">
        <v>1287</v>
      </c>
    </row>
    <row r="5" spans="1:6" x14ac:dyDescent="0.25">
      <c r="A5" s="8" t="s">
        <v>887</v>
      </c>
      <c r="B5" s="9" t="s">
        <v>888</v>
      </c>
      <c r="C5" s="9" t="s">
        <v>1289</v>
      </c>
      <c r="D5" s="9" t="s">
        <v>1087</v>
      </c>
      <c r="E5" s="9" t="s">
        <v>1112</v>
      </c>
      <c r="F5" s="9" t="s">
        <v>1112</v>
      </c>
    </row>
    <row r="6" spans="1:6" x14ac:dyDescent="0.25">
      <c r="A6" s="8" t="s">
        <v>1047</v>
      </c>
      <c r="B6" s="9" t="s">
        <v>1098</v>
      </c>
      <c r="C6" s="9" t="s">
        <v>1099</v>
      </c>
      <c r="D6" s="9" t="s">
        <v>218</v>
      </c>
      <c r="E6" s="9" t="s">
        <v>218</v>
      </c>
      <c r="F6" s="9" t="s">
        <v>398</v>
      </c>
    </row>
    <row r="7" spans="1:6" x14ac:dyDescent="0.25">
      <c r="A7" s="8" t="s">
        <v>1124</v>
      </c>
      <c r="B7" s="9" t="s">
        <v>1125</v>
      </c>
      <c r="C7" s="9" t="s">
        <v>1127</v>
      </c>
      <c r="D7" s="9" t="s">
        <v>1126</v>
      </c>
      <c r="E7" s="9" t="s">
        <v>1126</v>
      </c>
      <c r="F7" s="9" t="s">
        <v>1126</v>
      </c>
    </row>
    <row r="8" spans="1:6" x14ac:dyDescent="0.25">
      <c r="A8" s="8" t="s">
        <v>939</v>
      </c>
      <c r="B8" s="9" t="s">
        <v>234</v>
      </c>
      <c r="C8" s="9" t="s">
        <v>1320</v>
      </c>
      <c r="D8" s="9" t="s">
        <v>218</v>
      </c>
      <c r="E8" s="9" t="s">
        <v>218</v>
      </c>
      <c r="F8" s="9" t="s">
        <v>1321</v>
      </c>
    </row>
    <row r="9" spans="1:6" x14ac:dyDescent="0.25">
      <c r="A9" s="8" t="s">
        <v>950</v>
      </c>
      <c r="B9" s="9" t="s">
        <v>951</v>
      </c>
      <c r="C9" s="9" t="s">
        <v>1023</v>
      </c>
      <c r="D9" s="9" t="s">
        <v>218</v>
      </c>
      <c r="E9" s="9" t="s">
        <v>218</v>
      </c>
      <c r="F9" s="9" t="s">
        <v>397</v>
      </c>
    </row>
    <row r="10" spans="1:6" x14ac:dyDescent="0.25">
      <c r="A10" s="8" t="s">
        <v>846</v>
      </c>
      <c r="B10" s="9" t="s">
        <v>847</v>
      </c>
      <c r="C10" s="9" t="s">
        <v>1163</v>
      </c>
      <c r="D10" s="9" t="s">
        <v>218</v>
      </c>
      <c r="E10" s="9" t="s">
        <v>218</v>
      </c>
      <c r="F10" s="9" t="s">
        <v>397</v>
      </c>
    </row>
    <row r="11" spans="1:6" x14ac:dyDescent="0.25">
      <c r="A11" s="8" t="s">
        <v>858</v>
      </c>
      <c r="B11" s="9" t="s">
        <v>859</v>
      </c>
      <c r="C11" s="9" t="s">
        <v>1199</v>
      </c>
      <c r="D11" s="9" t="s">
        <v>218</v>
      </c>
      <c r="E11" s="9" t="s">
        <v>218</v>
      </c>
      <c r="F11" s="9" t="s">
        <v>1117</v>
      </c>
    </row>
    <row r="12" spans="1:6" x14ac:dyDescent="0.25">
      <c r="A12" s="8" t="s">
        <v>885</v>
      </c>
      <c r="B12" s="9" t="s">
        <v>886</v>
      </c>
      <c r="C12" s="9" t="s">
        <v>1288</v>
      </c>
      <c r="D12" s="9" t="s">
        <v>218</v>
      </c>
      <c r="E12" s="9" t="s">
        <v>218</v>
      </c>
      <c r="F12" s="9" t="s">
        <v>1154</v>
      </c>
    </row>
    <row r="13" spans="1:6" x14ac:dyDescent="0.25">
      <c r="A13" s="8" t="s">
        <v>818</v>
      </c>
      <c r="B13" s="9" t="s">
        <v>744</v>
      </c>
      <c r="C13" s="9" t="s">
        <v>1024</v>
      </c>
      <c r="D13" s="9" t="s">
        <v>218</v>
      </c>
      <c r="E13" s="9" t="s">
        <v>218</v>
      </c>
      <c r="F13" s="9" t="s">
        <v>397</v>
      </c>
    </row>
    <row r="14" spans="1:6" x14ac:dyDescent="0.25">
      <c r="A14" s="8" t="s">
        <v>960</v>
      </c>
      <c r="B14" s="9" t="s">
        <v>384</v>
      </c>
      <c r="C14" s="9" t="s">
        <v>1212</v>
      </c>
      <c r="D14" s="9" t="s">
        <v>218</v>
      </c>
      <c r="E14" s="9" t="s">
        <v>218</v>
      </c>
      <c r="F14" s="9" t="s">
        <v>397</v>
      </c>
    </row>
    <row r="15" spans="1:6" x14ac:dyDescent="0.25">
      <c r="A15" s="8" t="s">
        <v>821</v>
      </c>
      <c r="B15" s="9" t="s">
        <v>822</v>
      </c>
      <c r="C15" s="9" t="s">
        <v>1153</v>
      </c>
      <c r="D15" s="9" t="s">
        <v>218</v>
      </c>
      <c r="E15" s="9" t="s">
        <v>218</v>
      </c>
      <c r="F15" s="9" t="s">
        <v>397</v>
      </c>
    </row>
    <row r="16" spans="1:6" x14ac:dyDescent="0.25">
      <c r="A16" s="8" t="s">
        <v>1066</v>
      </c>
      <c r="B16" s="9" t="s">
        <v>1065</v>
      </c>
      <c r="C16" s="9" t="s">
        <v>1067</v>
      </c>
      <c r="D16" s="9" t="s">
        <v>218</v>
      </c>
      <c r="E16" s="9" t="s">
        <v>218</v>
      </c>
      <c r="F16" s="9" t="s">
        <v>1068</v>
      </c>
    </row>
    <row r="17" spans="1:6" x14ac:dyDescent="0.25">
      <c r="A17" s="8" t="s">
        <v>912</v>
      </c>
      <c r="B17" s="9" t="s">
        <v>913</v>
      </c>
      <c r="C17" s="9" t="s">
        <v>1267</v>
      </c>
      <c r="D17" s="9" t="s">
        <v>218</v>
      </c>
      <c r="E17" s="9" t="s">
        <v>218</v>
      </c>
      <c r="F17" s="9" t="s">
        <v>1096</v>
      </c>
    </row>
    <row r="18" spans="1:6" x14ac:dyDescent="0.25">
      <c r="A18" s="8" t="s">
        <v>999</v>
      </c>
      <c r="B18" s="9" t="s">
        <v>674</v>
      </c>
      <c r="C18" s="9" t="s">
        <v>1378</v>
      </c>
      <c r="D18" s="9" t="s">
        <v>218</v>
      </c>
      <c r="E18" s="9" t="s">
        <v>218</v>
      </c>
      <c r="F18" s="9" t="s">
        <v>398</v>
      </c>
    </row>
    <row r="19" spans="1:6" x14ac:dyDescent="0.25">
      <c r="A19" s="8" t="s">
        <v>902</v>
      </c>
      <c r="B19" s="9" t="s">
        <v>1296</v>
      </c>
      <c r="C19" s="9" t="s">
        <v>1297</v>
      </c>
      <c r="D19" s="9" t="s">
        <v>392</v>
      </c>
      <c r="E19" s="9" t="s">
        <v>392</v>
      </c>
      <c r="F19" s="9" t="s">
        <v>1017</v>
      </c>
    </row>
    <row r="20" spans="1:6" x14ac:dyDescent="0.25">
      <c r="A20" s="8" t="s">
        <v>1069</v>
      </c>
      <c r="B20" s="9" t="s">
        <v>1070</v>
      </c>
      <c r="C20" s="9" t="s">
        <v>1071</v>
      </c>
      <c r="D20" s="9" t="s">
        <v>392</v>
      </c>
      <c r="E20" s="9" t="s">
        <v>392</v>
      </c>
      <c r="F20" s="9" t="s">
        <v>392</v>
      </c>
    </row>
    <row r="21" spans="1:6" x14ac:dyDescent="0.25">
      <c r="A21" s="8" t="s">
        <v>952</v>
      </c>
      <c r="B21" s="9" t="s">
        <v>315</v>
      </c>
      <c r="C21" s="9" t="s">
        <v>1169</v>
      </c>
      <c r="D21" s="9" t="s">
        <v>218</v>
      </c>
      <c r="E21" s="9" t="s">
        <v>218</v>
      </c>
      <c r="F21" s="9" t="s">
        <v>1117</v>
      </c>
    </row>
    <row r="22" spans="1:6" x14ac:dyDescent="0.25">
      <c r="A22" s="8" t="s">
        <v>825</v>
      </c>
      <c r="B22" s="9" t="s">
        <v>1155</v>
      </c>
      <c r="C22" s="9" t="s">
        <v>1450</v>
      </c>
      <c r="D22" s="9" t="s">
        <v>218</v>
      </c>
      <c r="E22" s="9" t="s">
        <v>218</v>
      </c>
      <c r="F22" s="9" t="s">
        <v>397</v>
      </c>
    </row>
    <row r="23" spans="1:6" x14ac:dyDescent="0.25">
      <c r="A23" s="8" t="s">
        <v>928</v>
      </c>
      <c r="B23" s="9" t="s">
        <v>929</v>
      </c>
      <c r="C23" s="9" t="s">
        <v>1314</v>
      </c>
      <c r="D23" s="9" t="s">
        <v>218</v>
      </c>
      <c r="E23" s="9" t="s">
        <v>218</v>
      </c>
      <c r="F23" s="9" t="s">
        <v>1117</v>
      </c>
    </row>
    <row r="24" spans="1:6" x14ac:dyDescent="0.25">
      <c r="A24" s="8" t="s">
        <v>997</v>
      </c>
      <c r="B24" s="9" t="s">
        <v>998</v>
      </c>
      <c r="C24" s="9" t="s">
        <v>1280</v>
      </c>
      <c r="D24" s="9" t="s">
        <v>1281</v>
      </c>
      <c r="E24" s="9" t="s">
        <v>1282</v>
      </c>
      <c r="F24" s="9" t="s">
        <v>1282</v>
      </c>
    </row>
    <row r="25" spans="1:6" x14ac:dyDescent="0.25">
      <c r="A25" s="8" t="s">
        <v>1064</v>
      </c>
      <c r="B25" s="9" t="s">
        <v>1062</v>
      </c>
      <c r="C25" s="9" t="s">
        <v>1063</v>
      </c>
      <c r="D25" s="9" t="s">
        <v>218</v>
      </c>
      <c r="E25" s="9" t="s">
        <v>218</v>
      </c>
      <c r="F25" s="9" t="s">
        <v>397</v>
      </c>
    </row>
    <row r="26" spans="1:6" x14ac:dyDescent="0.25">
      <c r="A26" s="8" t="s">
        <v>991</v>
      </c>
      <c r="B26" s="9" t="s">
        <v>992</v>
      </c>
      <c r="C26" s="9" t="s">
        <v>1207</v>
      </c>
      <c r="D26" s="9" t="s">
        <v>1137</v>
      </c>
      <c r="E26" s="9" t="s">
        <v>1138</v>
      </c>
      <c r="F26" s="9" t="s">
        <v>1139</v>
      </c>
    </row>
    <row r="27" spans="1:6" x14ac:dyDescent="0.25">
      <c r="A27" s="8" t="s">
        <v>897</v>
      </c>
      <c r="B27" s="9" t="s">
        <v>898</v>
      </c>
      <c r="C27" s="9" t="s">
        <v>1294</v>
      </c>
      <c r="D27" s="9" t="s">
        <v>218</v>
      </c>
      <c r="E27" s="9" t="s">
        <v>218</v>
      </c>
      <c r="F27" s="9" t="s">
        <v>398</v>
      </c>
    </row>
    <row r="28" spans="1:6" x14ac:dyDescent="0.25">
      <c r="A28" s="39" t="s">
        <v>903</v>
      </c>
      <c r="B28" s="34" t="s">
        <v>904</v>
      </c>
      <c r="C28" s="34" t="s">
        <v>1627</v>
      </c>
      <c r="D28" s="34" t="s">
        <v>218</v>
      </c>
      <c r="E28" s="34" t="s">
        <v>218</v>
      </c>
      <c r="F28" s="34" t="s">
        <v>1224</v>
      </c>
    </row>
    <row r="29" spans="1:6" x14ac:dyDescent="0.25">
      <c r="A29" s="8" t="s">
        <v>1040</v>
      </c>
      <c r="B29" s="9" t="s">
        <v>1080</v>
      </c>
      <c r="C29" s="9" t="s">
        <v>1081</v>
      </c>
      <c r="D29" s="9" t="s">
        <v>218</v>
      </c>
      <c r="E29" s="9" t="s">
        <v>218</v>
      </c>
      <c r="F29" s="9" t="s">
        <v>218</v>
      </c>
    </row>
    <row r="30" spans="1:6" x14ac:dyDescent="0.25">
      <c r="A30" s="8" t="s">
        <v>848</v>
      </c>
      <c r="B30" s="9" t="s">
        <v>849</v>
      </c>
      <c r="C30" s="9" t="s">
        <v>1190</v>
      </c>
      <c r="D30" s="9" t="s">
        <v>218</v>
      </c>
      <c r="E30" s="9" t="s">
        <v>218</v>
      </c>
      <c r="F30" s="9" t="s">
        <v>218</v>
      </c>
    </row>
    <row r="31" spans="1:6" x14ac:dyDescent="0.25">
      <c r="A31" s="8" t="s">
        <v>830</v>
      </c>
      <c r="B31" s="9" t="s">
        <v>831</v>
      </c>
      <c r="C31" s="9" t="s">
        <v>1156</v>
      </c>
      <c r="D31" s="9" t="s">
        <v>1157</v>
      </c>
      <c r="E31" s="9" t="s">
        <v>1157</v>
      </c>
      <c r="F31" s="9" t="s">
        <v>1158</v>
      </c>
    </row>
    <row r="32" spans="1:6" x14ac:dyDescent="0.25">
      <c r="A32" s="8" t="s">
        <v>874</v>
      </c>
      <c r="B32" s="9" t="s">
        <v>875</v>
      </c>
      <c r="C32" s="9" t="s">
        <v>1118</v>
      </c>
      <c r="D32" s="9" t="s">
        <v>1087</v>
      </c>
      <c r="E32" s="9" t="s">
        <v>1112</v>
      </c>
      <c r="F32" s="9" t="s">
        <v>1113</v>
      </c>
    </row>
    <row r="33" spans="1:6" x14ac:dyDescent="0.25">
      <c r="A33" s="8" t="s">
        <v>969</v>
      </c>
      <c r="B33" s="9" t="s">
        <v>447</v>
      </c>
      <c r="C33" s="9" t="s">
        <v>1227</v>
      </c>
      <c r="D33" s="9" t="s">
        <v>218</v>
      </c>
      <c r="E33" s="9" t="s">
        <v>218</v>
      </c>
      <c r="F33" s="9" t="s">
        <v>1068</v>
      </c>
    </row>
    <row r="34" spans="1:6" x14ac:dyDescent="0.25">
      <c r="A34" s="8" t="s">
        <v>872</v>
      </c>
      <c r="B34" s="9" t="s">
        <v>873</v>
      </c>
      <c r="C34" s="9" t="s">
        <v>1230</v>
      </c>
      <c r="D34" s="9" t="s">
        <v>218</v>
      </c>
      <c r="E34" s="9" t="s">
        <v>218</v>
      </c>
      <c r="F34" s="9" t="s">
        <v>1154</v>
      </c>
    </row>
    <row r="35" spans="1:6" x14ac:dyDescent="0.25">
      <c r="A35" s="8" t="s">
        <v>988</v>
      </c>
      <c r="B35" s="9" t="s">
        <v>655</v>
      </c>
      <c r="C35" s="9" t="s">
        <v>1223</v>
      </c>
      <c r="D35" s="9" t="s">
        <v>218</v>
      </c>
      <c r="E35" s="9" t="s">
        <v>218</v>
      </c>
      <c r="F35" s="9" t="s">
        <v>1224</v>
      </c>
    </row>
    <row r="36" spans="1:6" x14ac:dyDescent="0.25">
      <c r="A36" s="8" t="s">
        <v>973</v>
      </c>
      <c r="B36" s="9" t="s">
        <v>974</v>
      </c>
      <c r="C36" s="9" t="s">
        <v>1356</v>
      </c>
      <c r="D36" s="9" t="s">
        <v>218</v>
      </c>
      <c r="E36" s="9" t="s">
        <v>218</v>
      </c>
      <c r="F36" s="9" t="s">
        <v>398</v>
      </c>
    </row>
    <row r="37" spans="1:6" x14ac:dyDescent="0.25">
      <c r="A37" s="8" t="s">
        <v>1004</v>
      </c>
      <c r="B37" s="9" t="s">
        <v>1005</v>
      </c>
      <c r="C37" s="9" t="s">
        <v>1383</v>
      </c>
      <c r="D37" s="9" t="s">
        <v>218</v>
      </c>
      <c r="E37" s="9" t="s">
        <v>218</v>
      </c>
      <c r="F37" s="9" t="s">
        <v>1384</v>
      </c>
    </row>
    <row r="38" spans="1:6" x14ac:dyDescent="0.25">
      <c r="A38" s="8" t="s">
        <v>1044</v>
      </c>
      <c r="B38" s="9" t="s">
        <v>1092</v>
      </c>
      <c r="C38" s="9" t="s">
        <v>1093</v>
      </c>
      <c r="D38" s="9" t="s">
        <v>392</v>
      </c>
      <c r="E38" s="9" t="s">
        <v>392</v>
      </c>
      <c r="F38" s="9" t="s">
        <v>392</v>
      </c>
    </row>
    <row r="39" spans="1:6" x14ac:dyDescent="0.25">
      <c r="A39" s="8" t="s">
        <v>881</v>
      </c>
      <c r="B39" s="9" t="s">
        <v>882</v>
      </c>
      <c r="C39" s="9" t="s">
        <v>1284</v>
      </c>
      <c r="D39" s="9" t="s">
        <v>1087</v>
      </c>
      <c r="E39" s="9" t="s">
        <v>1112</v>
      </c>
      <c r="F39" s="9" t="s">
        <v>1112</v>
      </c>
    </row>
    <row r="40" spans="1:6" x14ac:dyDescent="0.25">
      <c r="A40" s="8" t="s">
        <v>1045</v>
      </c>
      <c r="B40" s="9" t="s">
        <v>1094</v>
      </c>
      <c r="C40" s="9" t="s">
        <v>1095</v>
      </c>
      <c r="D40" s="9" t="s">
        <v>218</v>
      </c>
      <c r="E40" s="9" t="s">
        <v>218</v>
      </c>
      <c r="F40" s="9" t="s">
        <v>1096</v>
      </c>
    </row>
    <row r="41" spans="1:6" x14ac:dyDescent="0.25">
      <c r="A41" s="8" t="s">
        <v>935</v>
      </c>
      <c r="B41" s="9" t="s">
        <v>936</v>
      </c>
      <c r="C41" s="9" t="s">
        <v>1318</v>
      </c>
      <c r="D41" s="9" t="s">
        <v>218</v>
      </c>
      <c r="E41" s="9" t="s">
        <v>218</v>
      </c>
      <c r="F41" s="9" t="s">
        <v>1117</v>
      </c>
    </row>
    <row r="42" spans="1:6" x14ac:dyDescent="0.25">
      <c r="A42" s="8" t="s">
        <v>1177</v>
      </c>
      <c r="B42" s="9" t="s">
        <v>1178</v>
      </c>
      <c r="C42" s="9" t="s">
        <v>1179</v>
      </c>
      <c r="D42" s="9" t="s">
        <v>218</v>
      </c>
      <c r="E42" s="9" t="s">
        <v>218</v>
      </c>
      <c r="F42" s="9" t="s">
        <v>1180</v>
      </c>
    </row>
    <row r="43" spans="1:6" x14ac:dyDescent="0.25">
      <c r="A43" s="8" t="s">
        <v>1263</v>
      </c>
      <c r="B43" s="9" t="s">
        <v>1265</v>
      </c>
      <c r="C43" s="9" t="s">
        <v>1264</v>
      </c>
      <c r="D43" s="9" t="s">
        <v>1137</v>
      </c>
      <c r="E43" s="9" t="s">
        <v>1138</v>
      </c>
      <c r="F43" s="9" t="s">
        <v>1211</v>
      </c>
    </row>
    <row r="44" spans="1:6" x14ac:dyDescent="0.25">
      <c r="A44" s="8" t="s">
        <v>1002</v>
      </c>
      <c r="B44" s="9" t="s">
        <v>1003</v>
      </c>
      <c r="C44" s="9" t="s">
        <v>1382</v>
      </c>
      <c r="D44" s="9" t="s">
        <v>1137</v>
      </c>
      <c r="E44" s="9" t="s">
        <v>1160</v>
      </c>
      <c r="F44" s="9" t="s">
        <v>1160</v>
      </c>
    </row>
    <row r="45" spans="1:6" x14ac:dyDescent="0.25">
      <c r="A45" s="8" t="s">
        <v>852</v>
      </c>
      <c r="B45" s="9" t="s">
        <v>1192</v>
      </c>
      <c r="C45" s="9" t="s">
        <v>1193</v>
      </c>
      <c r="D45" s="9" t="s">
        <v>218</v>
      </c>
      <c r="E45" s="9" t="s">
        <v>218</v>
      </c>
      <c r="F45" s="9" t="s">
        <v>1068</v>
      </c>
    </row>
    <row r="46" spans="1:6" x14ac:dyDescent="0.25">
      <c r="A46" s="8" t="s">
        <v>919</v>
      </c>
      <c r="B46" s="9" t="s">
        <v>920</v>
      </c>
      <c r="C46" s="9" t="s">
        <v>1303</v>
      </c>
      <c r="D46" s="9" t="s">
        <v>218</v>
      </c>
      <c r="E46" s="9" t="s">
        <v>218</v>
      </c>
      <c r="F46" s="9" t="s">
        <v>397</v>
      </c>
    </row>
    <row r="47" spans="1:6" x14ac:dyDescent="0.25">
      <c r="A47" s="8" t="s">
        <v>863</v>
      </c>
      <c r="B47" s="9" t="s">
        <v>864</v>
      </c>
      <c r="C47" s="9" t="s">
        <v>1026</v>
      </c>
      <c r="D47" s="9" t="s">
        <v>218</v>
      </c>
      <c r="E47" s="9" t="s">
        <v>218</v>
      </c>
      <c r="F47" s="9" t="s">
        <v>398</v>
      </c>
    </row>
    <row r="48" spans="1:6" x14ac:dyDescent="0.25">
      <c r="A48" s="8" t="s">
        <v>995</v>
      </c>
      <c r="B48" s="9" t="s">
        <v>996</v>
      </c>
      <c r="C48" s="9" t="s">
        <v>1377</v>
      </c>
      <c r="D48" s="9" t="s">
        <v>218</v>
      </c>
      <c r="E48" s="9" t="s">
        <v>218</v>
      </c>
      <c r="F48" s="9" t="s">
        <v>1186</v>
      </c>
    </row>
    <row r="49" spans="1:6" x14ac:dyDescent="0.25">
      <c r="A49" s="8" t="s">
        <v>862</v>
      </c>
      <c r="B49" s="9" t="s">
        <v>1201</v>
      </c>
      <c r="C49" s="9" t="s">
        <v>1202</v>
      </c>
      <c r="D49" s="9" t="s">
        <v>218</v>
      </c>
      <c r="E49" s="9" t="s">
        <v>218</v>
      </c>
      <c r="F49" s="9" t="s">
        <v>397</v>
      </c>
    </row>
    <row r="50" spans="1:6" x14ac:dyDescent="0.25">
      <c r="A50" s="8" t="s">
        <v>880</v>
      </c>
      <c r="B50" s="9" t="s">
        <v>221</v>
      </c>
      <c r="C50" s="9" t="s">
        <v>1232</v>
      </c>
      <c r="D50" s="9" t="s">
        <v>218</v>
      </c>
      <c r="E50" s="9" t="s">
        <v>218</v>
      </c>
      <c r="F50" s="9" t="s">
        <v>1186</v>
      </c>
    </row>
    <row r="51" spans="1:6" x14ac:dyDescent="0.25">
      <c r="A51" s="8" t="s">
        <v>1183</v>
      </c>
      <c r="B51" s="9" t="s">
        <v>1184</v>
      </c>
      <c r="C51" s="9" t="s">
        <v>1185</v>
      </c>
      <c r="D51" s="9" t="s">
        <v>218</v>
      </c>
      <c r="E51" s="9" t="s">
        <v>218</v>
      </c>
      <c r="F51" s="9" t="s">
        <v>1186</v>
      </c>
    </row>
    <row r="52" spans="1:6" x14ac:dyDescent="0.25">
      <c r="A52" s="8" t="s">
        <v>905</v>
      </c>
      <c r="B52" s="9" t="s">
        <v>906</v>
      </c>
      <c r="C52" s="9" t="s">
        <v>1298</v>
      </c>
      <c r="D52" s="9" t="s">
        <v>218</v>
      </c>
      <c r="E52" s="9" t="s">
        <v>218</v>
      </c>
      <c r="F52" s="9" t="s">
        <v>1186</v>
      </c>
    </row>
    <row r="53" spans="1:6" x14ac:dyDescent="0.25">
      <c r="A53" s="8" t="s">
        <v>861</v>
      </c>
      <c r="B53" s="9" t="s">
        <v>644</v>
      </c>
      <c r="C53" s="9" t="s">
        <v>1200</v>
      </c>
      <c r="D53" s="9" t="s">
        <v>218</v>
      </c>
      <c r="E53" s="9" t="s">
        <v>218</v>
      </c>
      <c r="F53" s="9" t="s">
        <v>1117</v>
      </c>
    </row>
    <row r="54" spans="1:6" x14ac:dyDescent="0.25">
      <c r="A54" s="8" t="s">
        <v>899</v>
      </c>
      <c r="B54" s="9" t="s">
        <v>900</v>
      </c>
      <c r="C54" s="9" t="s">
        <v>1295</v>
      </c>
      <c r="D54" s="9" t="s">
        <v>218</v>
      </c>
      <c r="E54" s="9" t="s">
        <v>218</v>
      </c>
      <c r="F54" s="9" t="s">
        <v>1154</v>
      </c>
    </row>
    <row r="55" spans="1:6" x14ac:dyDescent="0.25">
      <c r="A55" s="8" t="s">
        <v>836</v>
      </c>
      <c r="B55" s="9" t="s">
        <v>837</v>
      </c>
      <c r="C55" s="9" t="s">
        <v>1168</v>
      </c>
      <c r="D55" s="9" t="s">
        <v>218</v>
      </c>
      <c r="E55" s="9" t="s">
        <v>218</v>
      </c>
      <c r="F55" s="9" t="s">
        <v>397</v>
      </c>
    </row>
    <row r="56" spans="1:6" x14ac:dyDescent="0.25">
      <c r="A56" s="8" t="s">
        <v>1051</v>
      </c>
      <c r="B56" s="9" t="s">
        <v>1107</v>
      </c>
      <c r="C56" s="9" t="s">
        <v>1109</v>
      </c>
      <c r="D56" s="9" t="s">
        <v>218</v>
      </c>
      <c r="E56" s="9" t="s">
        <v>218</v>
      </c>
      <c r="F56" s="9" t="s">
        <v>1110</v>
      </c>
    </row>
    <row r="57" spans="1:6" x14ac:dyDescent="0.25">
      <c r="A57" s="8" t="s">
        <v>955</v>
      </c>
      <c r="B57" s="9" t="s">
        <v>956</v>
      </c>
      <c r="C57" s="9" t="s">
        <v>1350</v>
      </c>
      <c r="D57" s="9" t="s">
        <v>218</v>
      </c>
      <c r="E57" s="9" t="s">
        <v>218</v>
      </c>
      <c r="F57" s="9" t="s">
        <v>1311</v>
      </c>
    </row>
    <row r="58" spans="1:6" x14ac:dyDescent="0.25">
      <c r="A58" s="8" t="s">
        <v>1046</v>
      </c>
      <c r="B58" s="9" t="s">
        <v>1882</v>
      </c>
      <c r="C58" s="9" t="s">
        <v>1097</v>
      </c>
      <c r="D58" s="9" t="s">
        <v>218</v>
      </c>
      <c r="E58" s="9" t="s">
        <v>218</v>
      </c>
      <c r="F58" s="9" t="s">
        <v>398</v>
      </c>
    </row>
    <row r="59" spans="1:6" x14ac:dyDescent="0.25">
      <c r="A59" s="8" t="s">
        <v>1006</v>
      </c>
      <c r="B59" s="9" t="s">
        <v>1007</v>
      </c>
      <c r="C59" s="9" t="s">
        <v>1385</v>
      </c>
      <c r="D59" s="9" t="s">
        <v>218</v>
      </c>
      <c r="E59" s="9" t="s">
        <v>218</v>
      </c>
      <c r="F59" s="9" t="s">
        <v>1117</v>
      </c>
    </row>
    <row r="60" spans="1:6" x14ac:dyDescent="0.25">
      <c r="A60" s="8" t="s">
        <v>972</v>
      </c>
      <c r="B60" s="9" t="s">
        <v>480</v>
      </c>
      <c r="C60" s="9" t="s">
        <v>1278</v>
      </c>
      <c r="D60" s="9" t="s">
        <v>1137</v>
      </c>
      <c r="E60" s="9" t="s">
        <v>1279</v>
      </c>
      <c r="F60" s="9" t="s">
        <v>1091</v>
      </c>
    </row>
    <row r="61" spans="1:6" x14ac:dyDescent="0.25">
      <c r="A61" s="8" t="s">
        <v>968</v>
      </c>
      <c r="B61" s="9" t="s">
        <v>439</v>
      </c>
      <c r="C61" s="9" t="s">
        <v>1354</v>
      </c>
      <c r="D61" s="9" t="s">
        <v>218</v>
      </c>
      <c r="E61" s="9" t="s">
        <v>218</v>
      </c>
      <c r="F61" s="9" t="s">
        <v>1355</v>
      </c>
    </row>
    <row r="62" spans="1:6" x14ac:dyDescent="0.25">
      <c r="A62" s="8" t="s">
        <v>946</v>
      </c>
      <c r="B62" s="9" t="s">
        <v>947</v>
      </c>
      <c r="C62" s="9" t="s">
        <v>1322</v>
      </c>
      <c r="D62" s="9" t="s">
        <v>218</v>
      </c>
      <c r="E62" s="9" t="s">
        <v>218</v>
      </c>
      <c r="F62" s="9" t="s">
        <v>1154</v>
      </c>
    </row>
    <row r="63" spans="1:6" x14ac:dyDescent="0.25">
      <c r="A63" s="8" t="s">
        <v>966</v>
      </c>
      <c r="B63" s="9" t="s">
        <v>967</v>
      </c>
      <c r="C63" s="9" t="s">
        <v>1310</v>
      </c>
      <c r="D63" s="9" t="s">
        <v>218</v>
      </c>
      <c r="E63" s="9" t="s">
        <v>218</v>
      </c>
      <c r="F63" s="9" t="s">
        <v>1311</v>
      </c>
    </row>
    <row r="64" spans="1:6" x14ac:dyDescent="0.25">
      <c r="A64" s="8" t="s">
        <v>1387</v>
      </c>
      <c r="B64" s="9" t="s">
        <v>1388</v>
      </c>
      <c r="C64" s="9" t="s">
        <v>1397</v>
      </c>
      <c r="D64" s="9" t="s">
        <v>218</v>
      </c>
      <c r="E64" s="9" t="s">
        <v>218</v>
      </c>
      <c r="F64" s="9" t="s">
        <v>1396</v>
      </c>
    </row>
    <row r="65" spans="1:6" x14ac:dyDescent="0.25">
      <c r="A65" s="8" t="s">
        <v>1415</v>
      </c>
      <c r="B65" s="9" t="s">
        <v>1416</v>
      </c>
      <c r="C65" s="9" t="s">
        <v>1417</v>
      </c>
      <c r="D65" s="9" t="s">
        <v>218</v>
      </c>
      <c r="E65" s="9" t="s">
        <v>218</v>
      </c>
      <c r="F65" s="9" t="s">
        <v>397</v>
      </c>
    </row>
    <row r="66" spans="1:6" x14ac:dyDescent="0.25">
      <c r="A66" s="8" t="s">
        <v>1048</v>
      </c>
      <c r="B66" s="9" t="s">
        <v>1100</v>
      </c>
      <c r="C66" s="9" t="s">
        <v>1101</v>
      </c>
      <c r="D66" s="9" t="s">
        <v>1102</v>
      </c>
      <c r="E66" s="9" t="s">
        <v>1102</v>
      </c>
      <c r="F66" s="9" t="s">
        <v>1102</v>
      </c>
    </row>
    <row r="67" spans="1:6" x14ac:dyDescent="0.25">
      <c r="A67" s="8" t="s">
        <v>878</v>
      </c>
      <c r="B67" s="9" t="s">
        <v>879</v>
      </c>
      <c r="C67" s="9" t="s">
        <v>1231</v>
      </c>
      <c r="D67" s="9" t="s">
        <v>218</v>
      </c>
      <c r="E67" s="9" t="s">
        <v>218</v>
      </c>
      <c r="F67" s="9" t="s">
        <v>1186</v>
      </c>
    </row>
    <row r="68" spans="1:6" x14ac:dyDescent="0.25">
      <c r="A68" s="8" t="s">
        <v>981</v>
      </c>
      <c r="B68" s="9" t="s">
        <v>982</v>
      </c>
      <c r="C68" s="9" t="s">
        <v>1372</v>
      </c>
      <c r="D68" s="9" t="s">
        <v>218</v>
      </c>
      <c r="E68" s="9" t="s">
        <v>218</v>
      </c>
      <c r="F68" s="9" t="s">
        <v>1106</v>
      </c>
    </row>
    <row r="69" spans="1:6" x14ac:dyDescent="0.25">
      <c r="A69" s="8" t="s">
        <v>838</v>
      </c>
      <c r="B69" s="9" t="s">
        <v>129</v>
      </c>
      <c r="C69" s="9" t="s">
        <v>1511</v>
      </c>
      <c r="D69" s="9" t="s">
        <v>218</v>
      </c>
      <c r="F69" s="9" t="s">
        <v>1143</v>
      </c>
    </row>
    <row r="70" spans="1:6" x14ac:dyDescent="0.25">
      <c r="A70" s="8" t="s">
        <v>970</v>
      </c>
      <c r="B70" s="9" t="s">
        <v>452</v>
      </c>
      <c r="C70" s="9" t="s">
        <v>1277</v>
      </c>
      <c r="D70" s="9" t="s">
        <v>218</v>
      </c>
      <c r="E70" s="9" t="s">
        <v>218</v>
      </c>
      <c r="F70" s="9" t="s">
        <v>1273</v>
      </c>
    </row>
    <row r="71" spans="1:6" x14ac:dyDescent="0.25">
      <c r="A71" s="8" t="s">
        <v>1332</v>
      </c>
      <c r="B71" s="9" t="s">
        <v>1333</v>
      </c>
      <c r="C71" s="9" t="s">
        <v>1367</v>
      </c>
      <c r="D71" s="9" t="s">
        <v>1087</v>
      </c>
      <c r="E71" s="9" t="s">
        <v>1112</v>
      </c>
      <c r="F71" s="9" t="s">
        <v>1112</v>
      </c>
    </row>
    <row r="72" spans="1:6" x14ac:dyDescent="0.25">
      <c r="A72" s="8" t="s">
        <v>856</v>
      </c>
      <c r="B72" s="9" t="s">
        <v>857</v>
      </c>
      <c r="C72" s="9" t="s">
        <v>1198</v>
      </c>
      <c r="D72" s="9" t="s">
        <v>218</v>
      </c>
      <c r="E72" s="9" t="s">
        <v>218</v>
      </c>
      <c r="F72" s="9" t="s">
        <v>1154</v>
      </c>
    </row>
    <row r="73" spans="1:6" x14ac:dyDescent="0.25">
      <c r="A73" s="8" t="s">
        <v>923</v>
      </c>
      <c r="B73" s="9" t="s">
        <v>924</v>
      </c>
      <c r="C73" s="9" t="s">
        <v>1305</v>
      </c>
      <c r="D73" s="9" t="s">
        <v>218</v>
      </c>
      <c r="E73" s="9" t="s">
        <v>218</v>
      </c>
      <c r="F73" s="9" t="s">
        <v>1306</v>
      </c>
    </row>
    <row r="74" spans="1:6" x14ac:dyDescent="0.25">
      <c r="A74" s="8" t="s">
        <v>1042</v>
      </c>
      <c r="B74" s="9" t="s">
        <v>1085</v>
      </c>
      <c r="C74" s="9" t="s">
        <v>1086</v>
      </c>
      <c r="D74" s="9" t="s">
        <v>1087</v>
      </c>
      <c r="E74" s="9" t="s">
        <v>1088</v>
      </c>
      <c r="F74" s="9" t="s">
        <v>1088</v>
      </c>
    </row>
    <row r="75" spans="1:6" x14ac:dyDescent="0.25">
      <c r="A75" s="8" t="s">
        <v>895</v>
      </c>
      <c r="B75" s="9" t="s">
        <v>896</v>
      </c>
      <c r="C75" s="9" t="s">
        <v>1292</v>
      </c>
      <c r="D75" s="9" t="s">
        <v>1159</v>
      </c>
      <c r="E75" s="9" t="s">
        <v>1138</v>
      </c>
      <c r="F75" s="9" t="s">
        <v>1293</v>
      </c>
    </row>
    <row r="76" spans="1:6" x14ac:dyDescent="0.25">
      <c r="A76" s="8" t="s">
        <v>942</v>
      </c>
      <c r="B76" s="9" t="s">
        <v>943</v>
      </c>
      <c r="C76" s="9" t="s">
        <v>1214</v>
      </c>
      <c r="D76" s="9" t="s">
        <v>218</v>
      </c>
      <c r="E76" s="9" t="s">
        <v>218</v>
      </c>
      <c r="F76" s="9" t="s">
        <v>1117</v>
      </c>
    </row>
    <row r="77" spans="1:6" x14ac:dyDescent="0.25">
      <c r="A77" s="8" t="s">
        <v>840</v>
      </c>
      <c r="B77" s="9" t="s">
        <v>841</v>
      </c>
      <c r="C77" s="9" t="s">
        <v>1169</v>
      </c>
      <c r="D77" s="9" t="s">
        <v>218</v>
      </c>
      <c r="E77" s="9" t="s">
        <v>218</v>
      </c>
      <c r="F77" s="9" t="s">
        <v>1117</v>
      </c>
    </row>
    <row r="78" spans="1:6" x14ac:dyDescent="0.25">
      <c r="A78" s="8" t="s">
        <v>870</v>
      </c>
      <c r="B78" s="9" t="s">
        <v>871</v>
      </c>
      <c r="C78" s="9" t="s">
        <v>1228</v>
      </c>
      <c r="D78" s="9" t="s">
        <v>218</v>
      </c>
      <c r="E78" s="9" t="s">
        <v>218</v>
      </c>
      <c r="F78" s="9" t="s">
        <v>1229</v>
      </c>
    </row>
    <row r="79" spans="1:6" x14ac:dyDescent="0.25">
      <c r="A79" s="8" t="s">
        <v>1050</v>
      </c>
      <c r="B79" s="9" t="s">
        <v>1105</v>
      </c>
      <c r="C79" s="9" t="s">
        <v>1108</v>
      </c>
      <c r="D79" s="9" t="s">
        <v>218</v>
      </c>
      <c r="E79" s="9" t="s">
        <v>218</v>
      </c>
      <c r="F79" s="9" t="s">
        <v>1106</v>
      </c>
    </row>
    <row r="80" spans="1:6" x14ac:dyDescent="0.25">
      <c r="A80" s="8" t="s">
        <v>975</v>
      </c>
      <c r="B80" s="9" t="s">
        <v>976</v>
      </c>
      <c r="C80" s="9" t="s">
        <v>1368</v>
      </c>
      <c r="D80" s="9" t="s">
        <v>218</v>
      </c>
      <c r="E80" s="9" t="s">
        <v>218</v>
      </c>
      <c r="F80" s="9" t="s">
        <v>1117</v>
      </c>
    </row>
    <row r="81" spans="1:6" x14ac:dyDescent="0.25">
      <c r="A81" s="8" t="s">
        <v>1403</v>
      </c>
      <c r="B81" s="9" t="s">
        <v>1406</v>
      </c>
      <c r="C81" s="9" t="s">
        <v>1407</v>
      </c>
      <c r="D81" s="9" t="s">
        <v>218</v>
      </c>
      <c r="E81" s="9" t="s">
        <v>218</v>
      </c>
      <c r="F81" s="9" t="s">
        <v>1117</v>
      </c>
    </row>
    <row r="82" spans="1:6" x14ac:dyDescent="0.25">
      <c r="A82" s="8" t="s">
        <v>1000</v>
      </c>
      <c r="B82" s="9" t="s">
        <v>1001</v>
      </c>
      <c r="C82" s="9" t="s">
        <v>1381</v>
      </c>
      <c r="D82" s="9" t="s">
        <v>218</v>
      </c>
      <c r="E82" s="9" t="s">
        <v>218</v>
      </c>
      <c r="F82" s="9" t="s">
        <v>1363</v>
      </c>
    </row>
    <row r="83" spans="1:6" x14ac:dyDescent="0.25">
      <c r="A83" s="8" t="s">
        <v>1135</v>
      </c>
      <c r="B83" s="9" t="s">
        <v>1136</v>
      </c>
      <c r="C83" s="9" t="s">
        <v>1151</v>
      </c>
      <c r="D83" s="9" t="s">
        <v>1137</v>
      </c>
      <c r="E83" s="9" t="s">
        <v>1138</v>
      </c>
      <c r="F83" s="9" t="s">
        <v>1139</v>
      </c>
    </row>
    <row r="84" spans="1:6" x14ac:dyDescent="0.25">
      <c r="A84" s="8" t="s">
        <v>941</v>
      </c>
      <c r="B84" s="9" t="s">
        <v>716</v>
      </c>
      <c r="C84" s="9" t="s">
        <v>1215</v>
      </c>
      <c r="D84" s="9" t="s">
        <v>1137</v>
      </c>
      <c r="E84" s="9" t="s">
        <v>1138</v>
      </c>
      <c r="F84" s="9" t="s">
        <v>1139</v>
      </c>
    </row>
    <row r="85" spans="1:6" x14ac:dyDescent="0.25">
      <c r="A85" s="8" t="s">
        <v>1055</v>
      </c>
      <c r="B85" s="9" t="s">
        <v>1115</v>
      </c>
      <c r="C85" s="9" t="s">
        <v>1116</v>
      </c>
      <c r="D85" s="9" t="s">
        <v>218</v>
      </c>
      <c r="E85" s="9" t="s">
        <v>218</v>
      </c>
      <c r="F85" s="9" t="s">
        <v>1117</v>
      </c>
    </row>
    <row r="86" spans="1:6" x14ac:dyDescent="0.25">
      <c r="A86" s="8" t="s">
        <v>961</v>
      </c>
      <c r="B86" s="9" t="s">
        <v>391</v>
      </c>
      <c r="C86" s="9" t="s">
        <v>1209</v>
      </c>
      <c r="D86" s="9" t="s">
        <v>392</v>
      </c>
      <c r="E86" s="9" t="s">
        <v>392</v>
      </c>
      <c r="F86" s="9" t="s">
        <v>392</v>
      </c>
    </row>
    <row r="87" spans="1:6" x14ac:dyDescent="0.25">
      <c r="A87" s="8" t="s">
        <v>1418</v>
      </c>
      <c r="B87" s="9" t="s">
        <v>1448</v>
      </c>
      <c r="C87" s="9" t="s">
        <v>1449</v>
      </c>
      <c r="D87" s="9" t="s">
        <v>218</v>
      </c>
      <c r="E87" s="9" t="s">
        <v>218</v>
      </c>
      <c r="F87" s="9" t="s">
        <v>1186</v>
      </c>
    </row>
    <row r="88" spans="1:6" x14ac:dyDescent="0.25">
      <c r="A88" s="8" t="s">
        <v>1039</v>
      </c>
      <c r="B88" s="9" t="s">
        <v>1078</v>
      </c>
      <c r="C88" s="9" t="s">
        <v>1079</v>
      </c>
      <c r="D88" s="9" t="s">
        <v>392</v>
      </c>
      <c r="E88" s="9" t="s">
        <v>392</v>
      </c>
      <c r="F88" s="9" t="s">
        <v>1017</v>
      </c>
    </row>
    <row r="89" spans="1:6" x14ac:dyDescent="0.25">
      <c r="A89" s="8" t="s">
        <v>989</v>
      </c>
      <c r="B89" s="9" t="s">
        <v>990</v>
      </c>
      <c r="C89" s="9" t="s">
        <v>1374</v>
      </c>
      <c r="D89" s="9" t="s">
        <v>392</v>
      </c>
      <c r="E89" s="9" t="s">
        <v>392</v>
      </c>
      <c r="F89" s="9" t="s">
        <v>392</v>
      </c>
    </row>
    <row r="90" spans="1:6" x14ac:dyDescent="0.25">
      <c r="A90" s="8" t="s">
        <v>933</v>
      </c>
      <c r="B90" s="9" t="s">
        <v>351</v>
      </c>
      <c r="C90" s="9" t="s">
        <v>1316</v>
      </c>
      <c r="D90" s="9" t="s">
        <v>392</v>
      </c>
      <c r="E90" s="9" t="s">
        <v>392</v>
      </c>
      <c r="F90" s="9" t="s">
        <v>392</v>
      </c>
    </row>
    <row r="91" spans="1:6" x14ac:dyDescent="0.25">
      <c r="A91" s="8" t="s">
        <v>868</v>
      </c>
      <c r="B91" s="9" t="s">
        <v>869</v>
      </c>
      <c r="C91" s="9" t="s">
        <v>1025</v>
      </c>
      <c r="D91" s="9" t="s">
        <v>218</v>
      </c>
      <c r="E91" s="9" t="s">
        <v>218</v>
      </c>
      <c r="F91" s="9" t="s">
        <v>397</v>
      </c>
    </row>
    <row r="92" spans="1:6" x14ac:dyDescent="0.25">
      <c r="A92" s="8" t="s">
        <v>1053</v>
      </c>
      <c r="B92" s="9" t="s">
        <v>1114</v>
      </c>
      <c r="C92" s="9" t="s">
        <v>1749</v>
      </c>
      <c r="D92" s="9" t="s">
        <v>218</v>
      </c>
      <c r="E92" s="9" t="s">
        <v>218</v>
      </c>
      <c r="F92" s="9" t="s">
        <v>1750</v>
      </c>
    </row>
    <row r="93" spans="1:6" x14ac:dyDescent="0.25">
      <c r="A93" s="8" t="s">
        <v>832</v>
      </c>
      <c r="B93" s="9" t="s">
        <v>833</v>
      </c>
      <c r="C93" s="9" t="s">
        <v>1166</v>
      </c>
      <c r="D93" s="9" t="s">
        <v>1159</v>
      </c>
      <c r="E93" s="9" t="s">
        <v>1160</v>
      </c>
      <c r="F93" s="9" t="s">
        <v>1160</v>
      </c>
    </row>
    <row r="94" spans="1:6" x14ac:dyDescent="0.25">
      <c r="A94" s="8" t="s">
        <v>832</v>
      </c>
      <c r="B94" s="9" t="s">
        <v>860</v>
      </c>
      <c r="C94" s="9" t="s">
        <v>1166</v>
      </c>
      <c r="D94" s="9" t="s">
        <v>1137</v>
      </c>
      <c r="E94" s="9" t="s">
        <v>1160</v>
      </c>
      <c r="F94" s="9" t="s">
        <v>1160</v>
      </c>
    </row>
    <row r="95" spans="1:6" x14ac:dyDescent="0.25">
      <c r="A95" s="8" t="s">
        <v>854</v>
      </c>
      <c r="B95" s="9" t="s">
        <v>855</v>
      </c>
      <c r="C95" s="9" t="s">
        <v>1196</v>
      </c>
      <c r="D95" s="9" t="s">
        <v>392</v>
      </c>
      <c r="E95" s="9" t="s">
        <v>392</v>
      </c>
      <c r="F95" s="9" t="s">
        <v>1197</v>
      </c>
    </row>
    <row r="96" spans="1:6" x14ac:dyDescent="0.25">
      <c r="A96" s="8" t="s">
        <v>907</v>
      </c>
      <c r="B96" s="9" t="s">
        <v>908</v>
      </c>
      <c r="C96" s="9" t="s">
        <v>1299</v>
      </c>
      <c r="D96" s="9" t="s">
        <v>218</v>
      </c>
      <c r="E96" s="9" t="s">
        <v>218</v>
      </c>
      <c r="F96" s="9" t="s">
        <v>218</v>
      </c>
    </row>
    <row r="97" spans="1:6" x14ac:dyDescent="0.25">
      <c r="A97" s="8" t="s">
        <v>889</v>
      </c>
      <c r="B97" s="9" t="s">
        <v>890</v>
      </c>
      <c r="C97" s="9" t="s">
        <v>1290</v>
      </c>
      <c r="D97" s="9" t="s">
        <v>218</v>
      </c>
      <c r="E97" s="9" t="s">
        <v>218</v>
      </c>
      <c r="F97" s="9" t="s">
        <v>1291</v>
      </c>
    </row>
    <row r="98" spans="1:6" x14ac:dyDescent="0.25">
      <c r="A98" s="8" t="s">
        <v>964</v>
      </c>
      <c r="B98" s="9" t="s">
        <v>965</v>
      </c>
      <c r="C98" s="9" t="s">
        <v>1352</v>
      </c>
      <c r="D98" s="9" t="s">
        <v>218</v>
      </c>
      <c r="E98" s="9" t="s">
        <v>218</v>
      </c>
      <c r="F98" s="9" t="s">
        <v>1353</v>
      </c>
    </row>
    <row r="99" spans="1:6" x14ac:dyDescent="0.25">
      <c r="A99" s="8" t="s">
        <v>826</v>
      </c>
      <c r="B99" s="9" t="s">
        <v>827</v>
      </c>
      <c r="C99" s="9" t="s">
        <v>1165</v>
      </c>
      <c r="D99" s="9" t="s">
        <v>218</v>
      </c>
      <c r="E99" s="9" t="s">
        <v>218</v>
      </c>
      <c r="F99" s="9" t="s">
        <v>1154</v>
      </c>
    </row>
    <row r="100" spans="1:6" x14ac:dyDescent="0.25">
      <c r="A100" s="8" t="s">
        <v>823</v>
      </c>
      <c r="B100" s="9" t="s">
        <v>824</v>
      </c>
      <c r="C100" s="9" t="s">
        <v>1164</v>
      </c>
      <c r="D100" s="9" t="s">
        <v>218</v>
      </c>
      <c r="E100" s="9" t="s">
        <v>218</v>
      </c>
      <c r="F100" s="9" t="s">
        <v>1117</v>
      </c>
    </row>
    <row r="101" spans="1:6" x14ac:dyDescent="0.25">
      <c r="A101" s="8" t="s">
        <v>971</v>
      </c>
      <c r="B101" s="9" t="s">
        <v>466</v>
      </c>
      <c r="C101" s="9" t="s">
        <v>1208</v>
      </c>
      <c r="D101" s="9" t="s">
        <v>218</v>
      </c>
      <c r="E101" s="9" t="s">
        <v>218</v>
      </c>
      <c r="F101" s="9" t="s">
        <v>218</v>
      </c>
    </row>
    <row r="102" spans="1:6" x14ac:dyDescent="0.25">
      <c r="A102" s="8" t="s">
        <v>1360</v>
      </c>
      <c r="B102" s="9" t="s">
        <v>1361</v>
      </c>
      <c r="C102" s="9" t="s">
        <v>1362</v>
      </c>
      <c r="D102" s="9" t="s">
        <v>218</v>
      </c>
      <c r="E102" s="9" t="s">
        <v>218</v>
      </c>
      <c r="F102" s="9" t="s">
        <v>1363</v>
      </c>
    </row>
    <row r="103" spans="1:6" x14ac:dyDescent="0.25">
      <c r="A103" s="8" t="s">
        <v>910</v>
      </c>
      <c r="B103" s="9" t="s">
        <v>911</v>
      </c>
      <c r="C103" s="9" t="s">
        <v>1300</v>
      </c>
      <c r="D103" s="9" t="s">
        <v>218</v>
      </c>
      <c r="E103" s="9" t="s">
        <v>218</v>
      </c>
      <c r="F103" s="9" t="s">
        <v>218</v>
      </c>
    </row>
    <row r="104" spans="1:6" x14ac:dyDescent="0.25">
      <c r="A104" s="8" t="s">
        <v>891</v>
      </c>
      <c r="B104" s="9" t="s">
        <v>892</v>
      </c>
      <c r="C104" s="9" t="s">
        <v>1219</v>
      </c>
      <c r="D104" s="9" t="s">
        <v>218</v>
      </c>
      <c r="E104" s="9" t="s">
        <v>218</v>
      </c>
      <c r="F104" s="9" t="s">
        <v>1154</v>
      </c>
    </row>
    <row r="105" spans="1:6" x14ac:dyDescent="0.25">
      <c r="A105" s="8" t="s">
        <v>1043</v>
      </c>
      <c r="B105" s="9" t="s">
        <v>1089</v>
      </c>
      <c r="C105" s="9" t="s">
        <v>1090</v>
      </c>
      <c r="D105" s="9" t="s">
        <v>218</v>
      </c>
      <c r="E105" s="9" t="s">
        <v>218</v>
      </c>
      <c r="F105" s="9" t="s">
        <v>1091</v>
      </c>
    </row>
    <row r="106" spans="1:6" x14ac:dyDescent="0.25">
      <c r="A106" s="8" t="s">
        <v>954</v>
      </c>
      <c r="B106" s="9" t="s">
        <v>305</v>
      </c>
      <c r="C106" s="9" t="s">
        <v>1213</v>
      </c>
      <c r="D106" s="9" t="s">
        <v>218</v>
      </c>
      <c r="E106" s="9" t="s">
        <v>218</v>
      </c>
      <c r="F106" s="9" t="s">
        <v>398</v>
      </c>
    </row>
    <row r="107" spans="1:6" x14ac:dyDescent="0.25">
      <c r="A107" s="8" t="s">
        <v>917</v>
      </c>
      <c r="B107" s="9" t="s">
        <v>918</v>
      </c>
      <c r="C107" s="9" t="s">
        <v>1217</v>
      </c>
      <c r="D107" s="9" t="s">
        <v>1087</v>
      </c>
      <c r="E107" s="9" t="s">
        <v>1112</v>
      </c>
      <c r="F107" s="9" t="s">
        <v>1112</v>
      </c>
    </row>
    <row r="108" spans="1:6" x14ac:dyDescent="0.25">
      <c r="A108" s="8" t="s">
        <v>957</v>
      </c>
      <c r="B108" s="9" t="s">
        <v>339</v>
      </c>
      <c r="C108" s="9" t="s">
        <v>1490</v>
      </c>
      <c r="D108" s="9" t="s">
        <v>1137</v>
      </c>
      <c r="E108" s="9" t="s">
        <v>1138</v>
      </c>
      <c r="F108" s="9" t="s">
        <v>1211</v>
      </c>
    </row>
    <row r="109" spans="1:6" x14ac:dyDescent="0.25">
      <c r="A109" s="8" t="s">
        <v>909</v>
      </c>
      <c r="B109" s="9" t="s">
        <v>135</v>
      </c>
      <c r="C109" s="9" t="s">
        <v>1266</v>
      </c>
      <c r="D109" s="9" t="s">
        <v>218</v>
      </c>
      <c r="E109" s="9" t="s">
        <v>218</v>
      </c>
      <c r="F109" s="9" t="s">
        <v>398</v>
      </c>
    </row>
    <row r="110" spans="1:6" x14ac:dyDescent="0.25">
      <c r="A110" s="8" t="s">
        <v>853</v>
      </c>
      <c r="B110" s="9" t="s">
        <v>1194</v>
      </c>
      <c r="C110" s="9" t="s">
        <v>1195</v>
      </c>
      <c r="D110" s="9" t="s">
        <v>218</v>
      </c>
      <c r="E110" s="9" t="s">
        <v>218</v>
      </c>
      <c r="F110" s="9" t="s">
        <v>397</v>
      </c>
    </row>
    <row r="111" spans="1:6" x14ac:dyDescent="0.25">
      <c r="A111" s="8" t="s">
        <v>819</v>
      </c>
      <c r="B111" s="9" t="s">
        <v>637</v>
      </c>
      <c r="C111" s="9" t="s">
        <v>1016</v>
      </c>
      <c r="D111" s="9" t="s">
        <v>392</v>
      </c>
      <c r="E111" s="9" t="s">
        <v>392</v>
      </c>
      <c r="F111" s="9" t="s">
        <v>1017</v>
      </c>
    </row>
    <row r="112" spans="1:6" x14ac:dyDescent="0.25">
      <c r="A112" s="8" t="s">
        <v>819</v>
      </c>
      <c r="B112" s="9" t="s">
        <v>1220</v>
      </c>
      <c r="C112" s="9" t="s">
        <v>1016</v>
      </c>
      <c r="D112" s="9" t="s">
        <v>1221</v>
      </c>
      <c r="E112" s="9" t="s">
        <v>392</v>
      </c>
      <c r="F112" s="9" t="s">
        <v>1017</v>
      </c>
    </row>
    <row r="113" spans="1:6" x14ac:dyDescent="0.25">
      <c r="A113" s="8" t="s">
        <v>937</v>
      </c>
      <c r="B113" s="9" t="s">
        <v>938</v>
      </c>
      <c r="C113" s="9" t="s">
        <v>1319</v>
      </c>
      <c r="D113" s="9" t="s">
        <v>1137</v>
      </c>
      <c r="E113" s="9" t="s">
        <v>1160</v>
      </c>
      <c r="F113" s="9" t="s">
        <v>1091</v>
      </c>
    </row>
    <row r="114" spans="1:6" x14ac:dyDescent="0.25">
      <c r="A114" s="88" t="s">
        <v>986</v>
      </c>
      <c r="B114" s="89" t="s">
        <v>987</v>
      </c>
      <c r="C114" s="9" t="s">
        <v>1373</v>
      </c>
      <c r="D114" s="9" t="s">
        <v>218</v>
      </c>
      <c r="E114" s="9" t="s">
        <v>218</v>
      </c>
      <c r="F114" s="9" t="s">
        <v>397</v>
      </c>
    </row>
    <row r="115" spans="1:6" x14ac:dyDescent="0.25">
      <c r="A115" s="8" t="s">
        <v>1057</v>
      </c>
      <c r="B115" s="9" t="s">
        <v>1111</v>
      </c>
      <c r="C115" s="9" t="s">
        <v>1401</v>
      </c>
      <c r="D115" s="9" t="s">
        <v>1087</v>
      </c>
      <c r="E115" s="9" t="s">
        <v>1112</v>
      </c>
      <c r="F115" s="9" t="s">
        <v>1113</v>
      </c>
    </row>
    <row r="116" spans="1:6" x14ac:dyDescent="0.25">
      <c r="A116" s="8" t="s">
        <v>850</v>
      </c>
      <c r="B116" s="9" t="s">
        <v>851</v>
      </c>
      <c r="C116" s="9" t="s">
        <v>1191</v>
      </c>
      <c r="D116" s="9" t="s">
        <v>218</v>
      </c>
      <c r="E116" s="9" t="s">
        <v>218</v>
      </c>
      <c r="F116" s="9" t="s">
        <v>1154</v>
      </c>
    </row>
    <row r="117" spans="1:6" x14ac:dyDescent="0.25">
      <c r="A117" s="8" t="s">
        <v>959</v>
      </c>
      <c r="B117" s="9" t="s">
        <v>361</v>
      </c>
      <c r="C117" s="9" t="s">
        <v>1312</v>
      </c>
      <c r="D117" s="9" t="s">
        <v>218</v>
      </c>
      <c r="E117" s="9" t="s">
        <v>218</v>
      </c>
      <c r="F117" s="9" t="s">
        <v>1186</v>
      </c>
    </row>
    <row r="118" spans="1:6" x14ac:dyDescent="0.25">
      <c r="A118" s="8" t="s">
        <v>977</v>
      </c>
      <c r="B118" s="9" t="s">
        <v>978</v>
      </c>
      <c r="C118" s="9" t="s">
        <v>1369</v>
      </c>
      <c r="D118" s="9" t="s">
        <v>218</v>
      </c>
      <c r="E118" s="9" t="s">
        <v>218</v>
      </c>
      <c r="F118" s="9" t="s">
        <v>1370</v>
      </c>
    </row>
    <row r="119" spans="1:6" x14ac:dyDescent="0.25">
      <c r="A119" s="8" t="s">
        <v>839</v>
      </c>
      <c r="B119" s="9" t="s">
        <v>1161</v>
      </c>
      <c r="C119" s="9" t="s">
        <v>1162</v>
      </c>
      <c r="D119" s="9" t="s">
        <v>218</v>
      </c>
      <c r="E119" s="9" t="s">
        <v>218</v>
      </c>
      <c r="F119" s="9" t="s">
        <v>1117</v>
      </c>
    </row>
    <row r="120" spans="1:6" x14ac:dyDescent="0.25">
      <c r="A120" s="8" t="s">
        <v>914</v>
      </c>
      <c r="B120" s="9" t="s">
        <v>915</v>
      </c>
      <c r="C120" s="9" t="s">
        <v>1301</v>
      </c>
      <c r="D120" s="9" t="s">
        <v>218</v>
      </c>
      <c r="E120" s="9" t="s">
        <v>218</v>
      </c>
      <c r="F120" s="9" t="s">
        <v>397</v>
      </c>
    </row>
    <row r="121" spans="1:6" x14ac:dyDescent="0.25">
      <c r="A121" s="8" t="s">
        <v>985</v>
      </c>
      <c r="B121" s="9" t="s">
        <v>586</v>
      </c>
      <c r="C121" s="9" t="s">
        <v>1225</v>
      </c>
      <c r="D121" s="9" t="s">
        <v>218</v>
      </c>
      <c r="E121" s="9" t="s">
        <v>218</v>
      </c>
      <c r="F121" s="9" t="s">
        <v>397</v>
      </c>
    </row>
    <row r="122" spans="1:6" x14ac:dyDescent="0.25">
      <c r="A122" s="8" t="s">
        <v>1073</v>
      </c>
      <c r="B122" s="9" t="s">
        <v>1074</v>
      </c>
      <c r="C122" s="9" t="s">
        <v>1075</v>
      </c>
      <c r="D122" s="9" t="s">
        <v>218</v>
      </c>
      <c r="E122" s="9" t="s">
        <v>218</v>
      </c>
      <c r="F122" s="9" t="s">
        <v>397</v>
      </c>
    </row>
    <row r="123" spans="1:6" x14ac:dyDescent="0.25">
      <c r="A123" s="8" t="s">
        <v>921</v>
      </c>
      <c r="B123" s="9" t="s">
        <v>922</v>
      </c>
      <c r="C123" s="9" t="s">
        <v>1304</v>
      </c>
      <c r="D123" s="9" t="s">
        <v>218</v>
      </c>
      <c r="E123" s="9" t="s">
        <v>218</v>
      </c>
      <c r="F123" s="9" t="s">
        <v>1117</v>
      </c>
    </row>
    <row r="124" spans="1:6" x14ac:dyDescent="0.25">
      <c r="A124" s="8" t="s">
        <v>983</v>
      </c>
      <c r="B124" s="9" t="s">
        <v>984</v>
      </c>
      <c r="C124" s="9" t="s">
        <v>1226</v>
      </c>
      <c r="D124" s="9" t="s">
        <v>218</v>
      </c>
      <c r="E124" s="9" t="s">
        <v>218</v>
      </c>
      <c r="F124" s="9" t="s">
        <v>397</v>
      </c>
    </row>
    <row r="125" spans="1:6" x14ac:dyDescent="0.25">
      <c r="A125" s="8" t="s">
        <v>1038</v>
      </c>
      <c r="B125" s="9" t="s">
        <v>1076</v>
      </c>
      <c r="C125" s="9" t="s">
        <v>1077</v>
      </c>
      <c r="D125" s="9" t="s">
        <v>218</v>
      </c>
      <c r="E125" s="9" t="s">
        <v>218</v>
      </c>
      <c r="F125" s="9" t="s">
        <v>1068</v>
      </c>
    </row>
    <row r="126" spans="1:6" x14ac:dyDescent="0.25">
      <c r="A126" s="8" t="s">
        <v>931</v>
      </c>
      <c r="B126" s="9" t="s">
        <v>932</v>
      </c>
      <c r="C126" s="9" t="s">
        <v>1315</v>
      </c>
      <c r="D126" s="9" t="s">
        <v>218</v>
      </c>
      <c r="E126" s="9" t="s">
        <v>218</v>
      </c>
      <c r="F126" s="9" t="s">
        <v>1117</v>
      </c>
    </row>
    <row r="127" spans="1:6" x14ac:dyDescent="0.25">
      <c r="A127" s="8" t="s">
        <v>865</v>
      </c>
      <c r="B127" s="9" t="s">
        <v>310</v>
      </c>
      <c r="C127" s="9" t="s">
        <v>1203</v>
      </c>
      <c r="D127" s="9" t="s">
        <v>218</v>
      </c>
      <c r="E127" s="9" t="s">
        <v>218</v>
      </c>
      <c r="F127" s="9" t="s">
        <v>218</v>
      </c>
    </row>
    <row r="128" spans="1:6" x14ac:dyDescent="0.25">
      <c r="A128" s="8" t="s">
        <v>1456</v>
      </c>
      <c r="B128" s="9" t="s">
        <v>1457</v>
      </c>
      <c r="C128" s="9" t="s">
        <v>1458</v>
      </c>
      <c r="D128" s="9" t="s">
        <v>218</v>
      </c>
      <c r="E128" s="9" t="s">
        <v>218</v>
      </c>
      <c r="F128" s="9" t="s">
        <v>1224</v>
      </c>
    </row>
    <row r="129" spans="1:6" x14ac:dyDescent="0.25">
      <c r="A129" s="8" t="s">
        <v>842</v>
      </c>
      <c r="B129" s="9" t="s">
        <v>843</v>
      </c>
      <c r="C129" s="9" t="s">
        <v>1170</v>
      </c>
      <c r="D129" s="9" t="s">
        <v>218</v>
      </c>
      <c r="E129" s="9" t="s">
        <v>218</v>
      </c>
      <c r="F129" s="9" t="s">
        <v>218</v>
      </c>
    </row>
    <row r="130" spans="1:6" x14ac:dyDescent="0.25">
      <c r="A130" s="8" t="s">
        <v>940</v>
      </c>
      <c r="B130" s="9" t="s">
        <v>244</v>
      </c>
      <c r="C130" s="9" t="s">
        <v>1272</v>
      </c>
      <c r="D130" s="9" t="s">
        <v>218</v>
      </c>
      <c r="E130" s="9" t="s">
        <v>218</v>
      </c>
      <c r="F130" s="9" t="s">
        <v>1273</v>
      </c>
    </row>
    <row r="131" spans="1:6" x14ac:dyDescent="0.25">
      <c r="A131" s="8" t="s">
        <v>993</v>
      </c>
      <c r="B131" s="9" t="s">
        <v>994</v>
      </c>
      <c r="C131" s="9" t="s">
        <v>1375</v>
      </c>
      <c r="D131" s="9" t="s">
        <v>218</v>
      </c>
      <c r="E131" s="9" t="s">
        <v>218</v>
      </c>
      <c r="F131" s="9" t="s">
        <v>1376</v>
      </c>
    </row>
    <row r="132" spans="1:6" x14ac:dyDescent="0.25">
      <c r="A132" s="8" t="s">
        <v>893</v>
      </c>
      <c r="B132" s="9" t="s">
        <v>894</v>
      </c>
      <c r="C132" s="9" t="s">
        <v>1276</v>
      </c>
      <c r="D132" s="9" t="s">
        <v>218</v>
      </c>
      <c r="E132" s="9" t="s">
        <v>218</v>
      </c>
      <c r="F132" s="9" t="s">
        <v>398</v>
      </c>
    </row>
    <row r="133" spans="1:6" x14ac:dyDescent="0.25">
      <c r="A133" s="8" t="s">
        <v>1011</v>
      </c>
      <c r="B133" s="9" t="s">
        <v>1012</v>
      </c>
      <c r="C133" s="9" t="s">
        <v>1206</v>
      </c>
      <c r="D133" s="9" t="s">
        <v>218</v>
      </c>
      <c r="E133" s="9" t="s">
        <v>218</v>
      </c>
      <c r="F133" s="9" t="s">
        <v>1154</v>
      </c>
    </row>
    <row r="134" spans="1:6" x14ac:dyDescent="0.25">
      <c r="A134" s="8" t="s">
        <v>820</v>
      </c>
      <c r="B134" s="9" t="s">
        <v>94</v>
      </c>
      <c r="C134" s="9" t="s">
        <v>1072</v>
      </c>
      <c r="D134" s="9" t="s">
        <v>218</v>
      </c>
      <c r="E134" s="9" t="s">
        <v>218</v>
      </c>
      <c r="F134" s="9" t="s">
        <v>398</v>
      </c>
    </row>
    <row r="135" spans="1:6" x14ac:dyDescent="0.25">
      <c r="A135" s="8" t="s">
        <v>820</v>
      </c>
      <c r="B135" s="9" t="s">
        <v>866</v>
      </c>
      <c r="C135" s="9" t="s">
        <v>1204</v>
      </c>
      <c r="D135" s="9" t="s">
        <v>218</v>
      </c>
      <c r="E135" s="9" t="s">
        <v>218</v>
      </c>
      <c r="F135" s="9" t="s">
        <v>398</v>
      </c>
    </row>
    <row r="136" spans="1:6" x14ac:dyDescent="0.25">
      <c r="A136" s="8" t="s">
        <v>934</v>
      </c>
      <c r="B136" s="9" t="s">
        <v>224</v>
      </c>
      <c r="C136" s="9" t="s">
        <v>1317</v>
      </c>
      <c r="D136" s="9" t="s">
        <v>218</v>
      </c>
      <c r="E136" s="9" t="s">
        <v>218</v>
      </c>
      <c r="F136" s="9" t="s">
        <v>1273</v>
      </c>
    </row>
    <row r="137" spans="1:6" x14ac:dyDescent="0.25">
      <c r="A137" s="8" t="s">
        <v>1027</v>
      </c>
      <c r="B137" s="9" t="s">
        <v>1028</v>
      </c>
      <c r="C137" s="9" t="s">
        <v>1029</v>
      </c>
      <c r="D137" s="9" t="s">
        <v>218</v>
      </c>
      <c r="E137" s="9" t="s">
        <v>218</v>
      </c>
      <c r="F137" s="9" t="s">
        <v>397</v>
      </c>
    </row>
    <row r="138" spans="1:6" x14ac:dyDescent="0.25">
      <c r="A138" s="8" t="s">
        <v>867</v>
      </c>
      <c r="B138" s="9" t="s">
        <v>153</v>
      </c>
      <c r="C138" s="9" t="s">
        <v>1205</v>
      </c>
      <c r="D138" s="9" t="s">
        <v>392</v>
      </c>
      <c r="E138" s="9" t="s">
        <v>392</v>
      </c>
      <c r="F138" s="9" t="s">
        <v>392</v>
      </c>
    </row>
    <row r="139" spans="1:6" x14ac:dyDescent="0.25">
      <c r="A139" s="8" t="s">
        <v>953</v>
      </c>
      <c r="B139" s="9" t="s">
        <v>320</v>
      </c>
      <c r="C139" s="9" t="s">
        <v>1348</v>
      </c>
      <c r="D139" s="9" t="s">
        <v>218</v>
      </c>
      <c r="E139" s="9" t="s">
        <v>218</v>
      </c>
      <c r="F139" s="9" t="s">
        <v>1349</v>
      </c>
    </row>
    <row r="140" spans="1:6" x14ac:dyDescent="0.25">
      <c r="A140" s="8" t="s">
        <v>1049</v>
      </c>
      <c r="B140" s="9" t="s">
        <v>1103</v>
      </c>
      <c r="C140" s="9" t="s">
        <v>1104</v>
      </c>
      <c r="D140" s="9" t="s">
        <v>218</v>
      </c>
      <c r="E140" s="9" t="s">
        <v>218</v>
      </c>
      <c r="F140" s="9" t="s">
        <v>397</v>
      </c>
    </row>
    <row r="141" spans="1:6" x14ac:dyDescent="0.25">
      <c r="A141" s="8" t="s">
        <v>958</v>
      </c>
      <c r="B141" s="9" t="s">
        <v>356</v>
      </c>
      <c r="C141" s="9" t="s">
        <v>1351</v>
      </c>
      <c r="D141" s="9" t="s">
        <v>218</v>
      </c>
      <c r="E141" s="9" t="s">
        <v>218</v>
      </c>
      <c r="F141" s="9" t="s">
        <v>1311</v>
      </c>
    </row>
    <row r="142" spans="1:6" x14ac:dyDescent="0.25">
      <c r="A142" s="8" t="s">
        <v>1041</v>
      </c>
      <c r="B142" s="9" t="s">
        <v>1082</v>
      </c>
      <c r="C142" s="9" t="s">
        <v>1083</v>
      </c>
      <c r="D142" s="9" t="s">
        <v>218</v>
      </c>
      <c r="E142" s="9" t="s">
        <v>218</v>
      </c>
      <c r="F142" s="9" t="s">
        <v>1084</v>
      </c>
    </row>
    <row r="143" spans="1:6" x14ac:dyDescent="0.25">
      <c r="A143" s="8" t="s">
        <v>1010</v>
      </c>
      <c r="B143" s="9" t="s">
        <v>628</v>
      </c>
      <c r="C143" s="9" t="s">
        <v>1283</v>
      </c>
      <c r="D143" s="9" t="s">
        <v>218</v>
      </c>
      <c r="E143" s="9" t="s">
        <v>218</v>
      </c>
      <c r="F143" s="9" t="s">
        <v>398</v>
      </c>
    </row>
    <row r="144" spans="1:6" x14ac:dyDescent="0.25">
      <c r="A144" s="8" t="s">
        <v>834</v>
      </c>
      <c r="B144" s="9" t="s">
        <v>835</v>
      </c>
      <c r="C144" s="9" t="s">
        <v>1167</v>
      </c>
      <c r="D144" s="9" t="s">
        <v>218</v>
      </c>
      <c r="E144" s="9" t="s">
        <v>218</v>
      </c>
      <c r="F144" s="9" t="s">
        <v>397</v>
      </c>
    </row>
    <row r="145" spans="1:6" x14ac:dyDescent="0.25">
      <c r="A145" s="8" t="s">
        <v>979</v>
      </c>
      <c r="B145" s="9" t="s">
        <v>980</v>
      </c>
      <c r="C145" s="9" t="s">
        <v>1371</v>
      </c>
      <c r="D145" s="9" t="s">
        <v>218</v>
      </c>
      <c r="E145" s="9" t="s">
        <v>218</v>
      </c>
      <c r="F145" s="9" t="s">
        <v>1186</v>
      </c>
    </row>
    <row r="146" spans="1:6" x14ac:dyDescent="0.25">
      <c r="A146" s="8" t="s">
        <v>916</v>
      </c>
      <c r="B146" s="9" t="s">
        <v>475</v>
      </c>
      <c r="C146" s="9" t="s">
        <v>1302</v>
      </c>
      <c r="D146" s="9" t="s">
        <v>218</v>
      </c>
      <c r="E146" s="9" t="s">
        <v>218</v>
      </c>
      <c r="F146" s="9" t="s">
        <v>397</v>
      </c>
    </row>
    <row r="147" spans="1:6" x14ac:dyDescent="0.25">
      <c r="A147" s="8" t="s">
        <v>925</v>
      </c>
      <c r="B147" s="9" t="s">
        <v>926</v>
      </c>
      <c r="C147" s="9" t="s">
        <v>1271</v>
      </c>
      <c r="D147" s="9" t="s">
        <v>392</v>
      </c>
      <c r="E147" s="9" t="s">
        <v>392</v>
      </c>
      <c r="F147" s="9" t="s">
        <v>392</v>
      </c>
    </row>
    <row r="148" spans="1:6" x14ac:dyDescent="0.25">
      <c r="A148" s="8" t="s">
        <v>828</v>
      </c>
      <c r="B148" s="9" t="s">
        <v>829</v>
      </c>
      <c r="C148" s="9" t="s">
        <v>1462</v>
      </c>
      <c r="D148" s="9" t="s">
        <v>218</v>
      </c>
      <c r="E148" s="9" t="s">
        <v>218</v>
      </c>
      <c r="F148" s="9" t="s">
        <v>398</v>
      </c>
    </row>
    <row r="149" spans="1:6" x14ac:dyDescent="0.25">
      <c r="A149" s="8" t="s">
        <v>844</v>
      </c>
      <c r="B149" s="9" t="s">
        <v>845</v>
      </c>
      <c r="C149" s="9" t="s">
        <v>1171</v>
      </c>
      <c r="D149" s="9" t="s">
        <v>218</v>
      </c>
      <c r="E149" s="9" t="s">
        <v>218</v>
      </c>
      <c r="F149" s="9" t="s">
        <v>1096</v>
      </c>
    </row>
    <row r="150" spans="1:6" x14ac:dyDescent="0.25">
      <c r="A150" s="39" t="s">
        <v>948</v>
      </c>
      <c r="B150" s="34" t="s">
        <v>949</v>
      </c>
      <c r="C150" s="34" t="s">
        <v>1626</v>
      </c>
      <c r="D150" s="34" t="s">
        <v>218</v>
      </c>
      <c r="E150" s="34" t="s">
        <v>218</v>
      </c>
      <c r="F150" s="34" t="s">
        <v>1154</v>
      </c>
    </row>
    <row r="151" spans="1:6" x14ac:dyDescent="0.25">
      <c r="A151" s="8" t="s">
        <v>901</v>
      </c>
      <c r="B151" s="9" t="s">
        <v>336</v>
      </c>
      <c r="C151" s="9" t="s">
        <v>1218</v>
      </c>
      <c r="D151" s="9" t="s">
        <v>218</v>
      </c>
      <c r="E151" s="9" t="s">
        <v>218</v>
      </c>
      <c r="F151" s="9" t="s">
        <v>398</v>
      </c>
    </row>
    <row r="152" spans="1:6" x14ac:dyDescent="0.25">
      <c r="A152" s="8" t="s">
        <v>962</v>
      </c>
      <c r="B152" s="9" t="s">
        <v>963</v>
      </c>
      <c r="C152" s="9" t="s">
        <v>1210</v>
      </c>
      <c r="D152" s="9" t="s">
        <v>1137</v>
      </c>
      <c r="E152" s="9" t="s">
        <v>1138</v>
      </c>
      <c r="F152" s="9" t="s">
        <v>1211</v>
      </c>
    </row>
    <row r="153" spans="1:6" x14ac:dyDescent="0.25">
      <c r="A153" s="8" t="s">
        <v>944</v>
      </c>
      <c r="B153" s="9" t="s">
        <v>945</v>
      </c>
      <c r="C153" s="9" t="s">
        <v>1274</v>
      </c>
      <c r="D153" s="9" t="s">
        <v>218</v>
      </c>
      <c r="E153" s="9" t="s">
        <v>218</v>
      </c>
      <c r="F153" s="9" t="s">
        <v>1275</v>
      </c>
    </row>
    <row r="154" spans="1:6" x14ac:dyDescent="0.25">
      <c r="A154" s="8" t="s">
        <v>876</v>
      </c>
      <c r="B154" s="9" t="s">
        <v>877</v>
      </c>
      <c r="C154" s="9" t="s">
        <v>1222</v>
      </c>
      <c r="D154" s="9" t="s">
        <v>218</v>
      </c>
      <c r="E154" s="9" t="s">
        <v>218</v>
      </c>
      <c r="F154" s="9" t="s">
        <v>398</v>
      </c>
    </row>
    <row r="155" spans="1:6" x14ac:dyDescent="0.25">
      <c r="A155" s="8" t="s">
        <v>1008</v>
      </c>
      <c r="B155" s="9" t="s">
        <v>1009</v>
      </c>
      <c r="C155" s="9" t="s">
        <v>1386</v>
      </c>
      <c r="D155" s="9" t="s">
        <v>218</v>
      </c>
      <c r="E155" s="9" t="s">
        <v>218</v>
      </c>
      <c r="F155" s="9" t="s">
        <v>1186</v>
      </c>
    </row>
    <row r="156" spans="1:6" x14ac:dyDescent="0.25">
      <c r="A156" s="8" t="s">
        <v>927</v>
      </c>
      <c r="B156" s="9" t="s">
        <v>172</v>
      </c>
      <c r="C156" s="9" t="s">
        <v>1313</v>
      </c>
      <c r="D156" s="9" t="s">
        <v>218</v>
      </c>
      <c r="E156" s="9" t="s">
        <v>218</v>
      </c>
      <c r="F156" s="9" t="s">
        <v>1186</v>
      </c>
    </row>
    <row r="157" spans="1:6" x14ac:dyDescent="0.25">
      <c r="A157" s="8" t="s">
        <v>930</v>
      </c>
      <c r="B157" s="9" t="s">
        <v>243</v>
      </c>
      <c r="C157" s="9" t="s">
        <v>1216</v>
      </c>
      <c r="D157" s="9" t="s">
        <v>218</v>
      </c>
      <c r="E157" s="9" t="s">
        <v>218</v>
      </c>
      <c r="F157" s="9" t="s">
        <v>1106</v>
      </c>
    </row>
    <row r="158" spans="1:6" x14ac:dyDescent="0.25">
      <c r="A158" s="8" t="s">
        <v>1474</v>
      </c>
      <c r="B158" s="9" t="s">
        <v>1477</v>
      </c>
      <c r="C158" s="9" t="s">
        <v>1478</v>
      </c>
      <c r="D158" s="9" t="s">
        <v>218</v>
      </c>
      <c r="E158" s="9" t="s">
        <v>218</v>
      </c>
      <c r="F158" s="9" t="s">
        <v>398</v>
      </c>
    </row>
    <row r="159" spans="1:6" x14ac:dyDescent="0.25">
      <c r="A159" s="8" t="s">
        <v>1532</v>
      </c>
      <c r="B159" s="9" t="s">
        <v>1534</v>
      </c>
      <c r="C159" s="9" t="s">
        <v>1535</v>
      </c>
      <c r="D159" s="9" t="s">
        <v>1126</v>
      </c>
      <c r="E159" s="9" t="s">
        <v>1533</v>
      </c>
      <c r="F159" s="9" t="s">
        <v>1533</v>
      </c>
    </row>
    <row r="160" spans="1:6" x14ac:dyDescent="0.25">
      <c r="A160" s="8" t="s">
        <v>1577</v>
      </c>
      <c r="B160" s="9" t="s">
        <v>1578</v>
      </c>
      <c r="C160" s="9" t="s">
        <v>1579</v>
      </c>
      <c r="D160" s="9" t="s">
        <v>218</v>
      </c>
      <c r="E160" s="9" t="s">
        <v>218</v>
      </c>
      <c r="F160" s="9" t="s">
        <v>1096</v>
      </c>
    </row>
    <row r="161" spans="1:6" x14ac:dyDescent="0.25">
      <c r="A161" s="39" t="s">
        <v>1052</v>
      </c>
      <c r="B161" s="34" t="s">
        <v>1613</v>
      </c>
      <c r="C161" s="34" t="s">
        <v>1614</v>
      </c>
      <c r="D161" s="34" t="s">
        <v>1157</v>
      </c>
      <c r="E161" s="34" t="s">
        <v>1157</v>
      </c>
      <c r="F161" s="34" t="s">
        <v>1615</v>
      </c>
    </row>
    <row r="162" spans="1:6" x14ac:dyDescent="0.25">
      <c r="A162" s="39" t="s">
        <v>1054</v>
      </c>
      <c r="B162" s="34" t="s">
        <v>1616</v>
      </c>
      <c r="C162" s="34" t="s">
        <v>1617</v>
      </c>
      <c r="D162" s="34" t="s">
        <v>218</v>
      </c>
      <c r="E162" s="34" t="s">
        <v>1618</v>
      </c>
      <c r="F162" s="34" t="s">
        <v>1618</v>
      </c>
    </row>
    <row r="163" spans="1:6" x14ac:dyDescent="0.25">
      <c r="A163" s="39" t="s">
        <v>1056</v>
      </c>
      <c r="B163" s="34" t="s">
        <v>1619</v>
      </c>
      <c r="C163" s="34" t="s">
        <v>1620</v>
      </c>
      <c r="D163" s="34" t="s">
        <v>218</v>
      </c>
      <c r="E163" s="34" t="s">
        <v>218</v>
      </c>
      <c r="F163" s="34" t="s">
        <v>397</v>
      </c>
    </row>
    <row r="164" spans="1:6" x14ac:dyDescent="0.25">
      <c r="A164" s="39" t="s">
        <v>1591</v>
      </c>
      <c r="B164" s="34" t="s">
        <v>1621</v>
      </c>
      <c r="C164" s="34" t="s">
        <v>1622</v>
      </c>
      <c r="D164" s="34" t="s">
        <v>218</v>
      </c>
      <c r="E164" s="34" t="s">
        <v>218</v>
      </c>
      <c r="F164" s="34" t="s">
        <v>1355</v>
      </c>
    </row>
    <row r="165" spans="1:6" x14ac:dyDescent="0.25">
      <c r="A165" s="39" t="s">
        <v>1598</v>
      </c>
      <c r="B165" s="34" t="s">
        <v>1623</v>
      </c>
      <c r="C165" s="34" t="s">
        <v>1624</v>
      </c>
      <c r="D165" s="34" t="s">
        <v>218</v>
      </c>
      <c r="E165" s="34" t="s">
        <v>218</v>
      </c>
      <c r="F165" s="34" t="s">
        <v>1143</v>
      </c>
    </row>
    <row r="166" spans="1:6" x14ac:dyDescent="0.25">
      <c r="A166" s="8" t="s">
        <v>1677</v>
      </c>
      <c r="B166" s="9" t="s">
        <v>1678</v>
      </c>
      <c r="C166" s="9" t="s">
        <v>1679</v>
      </c>
      <c r="D166" s="9" t="s">
        <v>1112</v>
      </c>
      <c r="E166" s="9" t="s">
        <v>1112</v>
      </c>
    </row>
    <row r="167" spans="1:6" x14ac:dyDescent="0.25">
      <c r="A167" s="8" t="s">
        <v>1697</v>
      </c>
      <c r="B167" s="9" t="s">
        <v>1695</v>
      </c>
      <c r="C167" s="9" t="s">
        <v>1698</v>
      </c>
      <c r="D167" s="9" t="s">
        <v>218</v>
      </c>
      <c r="E167" s="9" t="s">
        <v>218</v>
      </c>
      <c r="F167" s="9" t="s">
        <v>218</v>
      </c>
    </row>
    <row r="168" spans="1:6" x14ac:dyDescent="0.25">
      <c r="A168" s="8" t="s">
        <v>1705</v>
      </c>
      <c r="B168" s="9" t="s">
        <v>1706</v>
      </c>
      <c r="C168" s="9" t="s">
        <v>1707</v>
      </c>
      <c r="D168" s="9" t="s">
        <v>218</v>
      </c>
    </row>
    <row r="169" spans="1:6" x14ac:dyDescent="0.25">
      <c r="A169" s="8" t="s">
        <v>1812</v>
      </c>
      <c r="B169" s="9" t="s">
        <v>1813</v>
      </c>
      <c r="C169" s="9" t="s">
        <v>1815</v>
      </c>
      <c r="D169" s="9" t="s">
        <v>218</v>
      </c>
      <c r="E169" s="9" t="s">
        <v>218</v>
      </c>
      <c r="F169" s="9" t="s">
        <v>1117</v>
      </c>
    </row>
    <row r="170" spans="1:6" x14ac:dyDescent="0.25">
      <c r="A170" s="8" t="s">
        <v>1837</v>
      </c>
      <c r="B170" s="33" t="s">
        <v>1845</v>
      </c>
      <c r="C170" s="9" t="s">
        <v>1844</v>
      </c>
      <c r="D170" s="9" t="s">
        <v>218</v>
      </c>
      <c r="E170" s="9" t="s">
        <v>218</v>
      </c>
      <c r="F170" s="9" t="s">
        <v>397</v>
      </c>
    </row>
    <row r="171" spans="1:6" x14ac:dyDescent="0.25">
      <c r="A171" s="8" t="s">
        <v>1883</v>
      </c>
      <c r="B171" s="9" t="s">
        <v>1884</v>
      </c>
      <c r="D171" s="9" t="s">
        <v>1112</v>
      </c>
      <c r="E171" s="9" t="s">
        <v>1087</v>
      </c>
    </row>
    <row r="172" spans="1:6" x14ac:dyDescent="0.25">
      <c r="A172" s="8" t="s">
        <v>1906</v>
      </c>
      <c r="B172" s="33" t="s">
        <v>1918</v>
      </c>
      <c r="C172" s="9" t="s">
        <v>1919</v>
      </c>
      <c r="D172" s="9" t="s">
        <v>218</v>
      </c>
      <c r="E172" s="9" t="s">
        <v>218</v>
      </c>
      <c r="F172" s="9" t="s">
        <v>1154</v>
      </c>
    </row>
    <row r="173" spans="1:6" x14ac:dyDescent="0.25">
      <c r="A173" s="8" t="s">
        <v>1935</v>
      </c>
      <c r="B173" s="106" t="s">
        <v>1970</v>
      </c>
      <c r="C173" s="9" t="s">
        <v>1971</v>
      </c>
      <c r="D173" s="9" t="s">
        <v>218</v>
      </c>
      <c r="E173" s="9" t="s">
        <v>218</v>
      </c>
      <c r="F173" s="9" t="s">
        <v>392</v>
      </c>
    </row>
    <row r="174" spans="1:6" x14ac:dyDescent="0.25">
      <c r="A174" s="8" t="s">
        <v>1941</v>
      </c>
      <c r="B174" s="9" t="s">
        <v>1942</v>
      </c>
      <c r="C174" s="9" t="s">
        <v>1943</v>
      </c>
      <c r="D174" s="9" t="s">
        <v>218</v>
      </c>
      <c r="E174" s="9" t="s">
        <v>218</v>
      </c>
      <c r="F174" s="9" t="s">
        <v>1273</v>
      </c>
    </row>
    <row r="175" spans="1:6" x14ac:dyDescent="0.25">
      <c r="A175" s="111" t="s">
        <v>1840</v>
      </c>
      <c r="B175" s="9" t="s">
        <v>1841</v>
      </c>
      <c r="C175" s="9" t="s">
        <v>1958</v>
      </c>
      <c r="D175" s="9" t="s">
        <v>218</v>
      </c>
      <c r="E175" s="9" t="s">
        <v>218</v>
      </c>
      <c r="F175" s="9" t="s">
        <v>1186</v>
      </c>
    </row>
    <row r="176" spans="1:6" x14ac:dyDescent="0.25">
      <c r="A176" s="8" t="s">
        <v>2017</v>
      </c>
      <c r="B176" s="9" t="s">
        <v>2018</v>
      </c>
      <c r="C176" s="9" t="s">
        <v>2019</v>
      </c>
      <c r="D176" s="9" t="s">
        <v>218</v>
      </c>
      <c r="E176" s="9" t="s">
        <v>218</v>
      </c>
      <c r="F176" s="9" t="s">
        <v>397</v>
      </c>
    </row>
  </sheetData>
  <sheetProtection formatCells="0" formatColumns="0" formatRows="0" insertRows="0" selectLockedCells="1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zoomScale="110" zoomScaleNormal="110" workbookViewId="0">
      <selection activeCell="A146" sqref="A146"/>
    </sheetView>
  </sheetViews>
  <sheetFormatPr defaultColWidth="11.42578125" defaultRowHeight="15" x14ac:dyDescent="0.25"/>
  <cols>
    <col min="1" max="1" width="21.85546875" style="8" customWidth="1"/>
    <col min="2" max="2" width="36" style="9" customWidth="1"/>
    <col min="3" max="4" width="20.42578125" style="9" customWidth="1"/>
    <col min="5" max="5" width="15.85546875" style="8" customWidth="1"/>
    <col min="6" max="6" width="52.5703125" style="32" bestFit="1" customWidth="1"/>
    <col min="7" max="7" width="8.85546875" style="1" customWidth="1"/>
    <col min="9" max="9" width="11.42578125" style="26"/>
  </cols>
  <sheetData>
    <row r="1" spans="1:10" ht="21" x14ac:dyDescent="0.35">
      <c r="A1" s="24" t="s">
        <v>1019</v>
      </c>
      <c r="F1" s="8"/>
    </row>
    <row r="2" spans="1:10" x14ac:dyDescent="0.25">
      <c r="F2" s="8"/>
      <c r="G2" s="120" t="s">
        <v>1150</v>
      </c>
      <c r="H2" s="120"/>
      <c r="I2" s="120"/>
    </row>
    <row r="3" spans="1:10" x14ac:dyDescent="0.25">
      <c r="A3" s="6" t="s">
        <v>59</v>
      </c>
      <c r="B3" s="7" t="s">
        <v>3</v>
      </c>
      <c r="C3" s="7" t="s">
        <v>4</v>
      </c>
      <c r="D3" s="7" t="s">
        <v>1021</v>
      </c>
      <c r="E3" s="6" t="s">
        <v>61</v>
      </c>
      <c r="F3" s="6" t="s">
        <v>1020</v>
      </c>
      <c r="G3" s="6" t="s">
        <v>1031</v>
      </c>
      <c r="H3" s="7" t="s">
        <v>77</v>
      </c>
      <c r="I3" s="27" t="s">
        <v>1022</v>
      </c>
      <c r="J3" s="101" t="s">
        <v>1722</v>
      </c>
    </row>
    <row r="4" spans="1:10" hidden="1" x14ac:dyDescent="0.25">
      <c r="A4" s="8" t="s">
        <v>62</v>
      </c>
      <c r="B4" s="9" t="s">
        <v>63</v>
      </c>
      <c r="C4" s="9" t="s">
        <v>19</v>
      </c>
      <c r="E4" s="8" t="s">
        <v>74</v>
      </c>
      <c r="F4" s="32" t="str">
        <f>IF(CLIENTE[[#This Row],[RUC]]="No","Solo Boleta",IF(CLIENTE[[#This Row],[RUC]]="","Ingrese N° de RUC",VLOOKUP(CLIENTE[[#This Row],[RUC]],RUCS[],2,FALSE)))</f>
        <v>Solo Boleta</v>
      </c>
      <c r="G4" s="8" t="s">
        <v>38</v>
      </c>
      <c r="H4" s="9" t="s">
        <v>79</v>
      </c>
      <c r="I4" s="28">
        <v>90</v>
      </c>
      <c r="J4" s="9"/>
    </row>
    <row r="5" spans="1:10" hidden="1" x14ac:dyDescent="0.25">
      <c r="A5" s="8" t="s">
        <v>64</v>
      </c>
      <c r="B5" s="9" t="s">
        <v>65</v>
      </c>
      <c r="C5" s="9" t="s">
        <v>19</v>
      </c>
      <c r="E5" s="8" t="s">
        <v>74</v>
      </c>
      <c r="F5" s="32" t="str">
        <f>IF(CLIENTE[[#This Row],[RUC]]="No","Solo Boleta",IF(CLIENTE[[#This Row],[RUC]]="","Ingrese N° de RUC",VLOOKUP(CLIENTE[[#This Row],[RUC]],RUCS[],2,FALSE)))</f>
        <v>Solo Boleta</v>
      </c>
      <c r="G5" s="8" t="s">
        <v>37</v>
      </c>
      <c r="H5" s="9" t="s">
        <v>79</v>
      </c>
      <c r="I5" s="28">
        <v>90</v>
      </c>
      <c r="J5" s="9"/>
    </row>
    <row r="6" spans="1:10" hidden="1" x14ac:dyDescent="0.25">
      <c r="A6" s="10" t="s">
        <v>66</v>
      </c>
      <c r="B6" s="9" t="s">
        <v>67</v>
      </c>
      <c r="C6" s="9" t="s">
        <v>19</v>
      </c>
      <c r="D6" s="9" t="s">
        <v>686</v>
      </c>
      <c r="E6" s="8" t="s">
        <v>74</v>
      </c>
      <c r="F6" s="32" t="str">
        <f>IF(CLIENTE[[#This Row],[RUC]]="No","Solo Boleta",IF(CLIENTE[[#This Row],[RUC]]="","Ingrese N° de RUC",VLOOKUP(CLIENTE[[#This Row],[RUC]],RUCS[],2,FALSE)))</f>
        <v>Solo Boleta</v>
      </c>
      <c r="G6" s="8"/>
      <c r="H6" s="9"/>
      <c r="I6" s="28"/>
      <c r="J6" s="9"/>
    </row>
    <row r="7" spans="1:10" hidden="1" x14ac:dyDescent="0.25">
      <c r="A7" s="8" t="s">
        <v>68</v>
      </c>
      <c r="B7" s="9" t="s">
        <v>69</v>
      </c>
      <c r="C7" s="9" t="s">
        <v>19</v>
      </c>
      <c r="D7" s="9" t="s">
        <v>686</v>
      </c>
      <c r="E7" s="1" t="s">
        <v>868</v>
      </c>
      <c r="F7" s="32" t="str">
        <f>IF(CLIENTE[[#This Row],[RUC]]="No","Solo Boleta",IF(CLIENTE[[#This Row],[RUC]]="","Ingrese N° de RUC",VLOOKUP(CLIENTE[[#This Row],[RUC]],RUCS[],2,FALSE)))</f>
        <v>MAN DISEL &amp; TURBO PERU S.A.C.</v>
      </c>
      <c r="G7" s="8" t="s">
        <v>46</v>
      </c>
      <c r="H7" s="9" t="s">
        <v>79</v>
      </c>
      <c r="I7" s="28">
        <v>80</v>
      </c>
      <c r="J7" s="9"/>
    </row>
    <row r="8" spans="1:10" hidden="1" x14ac:dyDescent="0.25">
      <c r="A8" s="8" t="s">
        <v>70</v>
      </c>
      <c r="B8" s="9" t="s">
        <v>71</v>
      </c>
      <c r="C8" s="9" t="s">
        <v>19</v>
      </c>
      <c r="D8" s="9" t="s">
        <v>686</v>
      </c>
      <c r="E8" s="1" t="s">
        <v>868</v>
      </c>
      <c r="F8" s="32" t="str">
        <f>IF(CLIENTE[[#This Row],[RUC]]="No","Solo Boleta",IF(CLIENTE[[#This Row],[RUC]]="","Ingrese N° de RUC",VLOOKUP(CLIENTE[[#This Row],[RUC]],RUCS[],2,FALSE)))</f>
        <v>MAN DISEL &amp; TURBO PERU S.A.C.</v>
      </c>
      <c r="G8" s="8" t="s">
        <v>47</v>
      </c>
      <c r="H8" s="9" t="s">
        <v>79</v>
      </c>
      <c r="I8" s="28">
        <v>125</v>
      </c>
      <c r="J8" s="9"/>
    </row>
    <row r="9" spans="1:10" hidden="1" x14ac:dyDescent="0.25">
      <c r="A9" s="8" t="s">
        <v>72</v>
      </c>
      <c r="B9" s="9" t="s">
        <v>73</v>
      </c>
      <c r="C9" s="9" t="s">
        <v>19</v>
      </c>
      <c r="E9" s="8" t="s">
        <v>74</v>
      </c>
      <c r="F9" s="32" t="str">
        <f>IF(CLIENTE[[#This Row],[RUC]]="No","Solo Boleta",IF(CLIENTE[[#This Row],[RUC]]="","Ingrese N° de RUC",VLOOKUP(CLIENTE[[#This Row],[RUC]],RUCS[],2,FALSE)))</f>
        <v>Solo Boleta</v>
      </c>
      <c r="G9" s="8" t="s">
        <v>34</v>
      </c>
      <c r="H9" s="9" t="s">
        <v>81</v>
      </c>
      <c r="I9" s="28">
        <v>80</v>
      </c>
      <c r="J9" s="9"/>
    </row>
    <row r="10" spans="1:10" hidden="1" x14ac:dyDescent="0.25">
      <c r="A10" s="8" t="s">
        <v>83</v>
      </c>
      <c r="B10" s="9" t="s">
        <v>86</v>
      </c>
      <c r="C10" s="9" t="s">
        <v>20</v>
      </c>
      <c r="E10" s="1" t="s">
        <v>950</v>
      </c>
      <c r="F10" s="32" t="str">
        <f>IF(CLIENTE[[#This Row],[RUC]]="No","Solo Boleta",IF(CLIENTE[[#This Row],[RUC]]="","Ingrese N° de RUC",VLOOKUP(CLIENTE[[#This Row],[RUC]],RUCS[],2,FALSE)))</f>
        <v>ANGLO AMERICAN PERU S.A.</v>
      </c>
      <c r="G10" s="8" t="s">
        <v>48</v>
      </c>
      <c r="H10" s="9" t="s">
        <v>79</v>
      </c>
      <c r="I10" s="28">
        <v>95</v>
      </c>
      <c r="J10" s="9"/>
    </row>
    <row r="11" spans="1:10" hidden="1" x14ac:dyDescent="0.25">
      <c r="A11" s="8" t="s">
        <v>84</v>
      </c>
      <c r="B11" s="9" t="s">
        <v>87</v>
      </c>
      <c r="C11" s="9" t="s">
        <v>19</v>
      </c>
      <c r="E11" s="1" t="s">
        <v>950</v>
      </c>
      <c r="F11" s="32" t="str">
        <f>IF(CLIENTE[[#This Row],[RUC]]="No","Solo Boleta",IF(CLIENTE[[#This Row],[RUC]]="","Ingrese N° de RUC",VLOOKUP(CLIENTE[[#This Row],[RUC]],RUCS[],2,FALSE)))</f>
        <v>ANGLO AMERICAN PERU S.A.</v>
      </c>
      <c r="G11" s="8" t="s">
        <v>49</v>
      </c>
      <c r="H11" s="9" t="s">
        <v>79</v>
      </c>
      <c r="I11" s="28">
        <v>95</v>
      </c>
      <c r="J11" s="9"/>
    </row>
    <row r="12" spans="1:10" hidden="1" x14ac:dyDescent="0.25">
      <c r="A12" s="8" t="s">
        <v>85</v>
      </c>
      <c r="B12" s="9" t="s">
        <v>88</v>
      </c>
      <c r="C12" s="9" t="s">
        <v>19</v>
      </c>
      <c r="D12" s="9" t="s">
        <v>686</v>
      </c>
      <c r="E12" s="8" t="s">
        <v>74</v>
      </c>
      <c r="F12" s="32" t="str">
        <f>IF(CLIENTE[[#This Row],[RUC]]="No","Solo Boleta",IF(CLIENTE[[#This Row],[RUC]]="","Ingrese N° de RUC",VLOOKUP(CLIENTE[[#This Row],[RUC]],RUCS[],2,FALSE)))</f>
        <v>Solo Boleta</v>
      </c>
      <c r="G12" s="8" t="s">
        <v>28</v>
      </c>
      <c r="H12" s="9" t="s">
        <v>79</v>
      </c>
      <c r="I12" s="28">
        <v>40</v>
      </c>
      <c r="J12" s="9"/>
    </row>
    <row r="13" spans="1:10" hidden="1" x14ac:dyDescent="0.25">
      <c r="A13" s="8" t="s">
        <v>89</v>
      </c>
      <c r="B13" s="9" t="s">
        <v>90</v>
      </c>
      <c r="C13" s="9" t="s">
        <v>19</v>
      </c>
      <c r="E13" s="1" t="s">
        <v>863</v>
      </c>
      <c r="F13" s="32" t="str">
        <f>IF(CLIENTE[[#This Row],[RUC]]="No","Solo Boleta",IF(CLIENTE[[#This Row],[RUC]]="","Ingrese N° de RUC",VLOOKUP(CLIENTE[[#This Row],[RUC]],RUCS[],2,FALSE)))</f>
        <v>DSD REPRESENTACIONES S.A.C.</v>
      </c>
      <c r="G13" s="8" t="s">
        <v>41</v>
      </c>
      <c r="H13" s="9" t="s">
        <v>79</v>
      </c>
      <c r="I13" s="28">
        <v>80</v>
      </c>
      <c r="J13" s="9"/>
    </row>
    <row r="14" spans="1:10" hidden="1" x14ac:dyDescent="0.25">
      <c r="A14" s="8" t="s">
        <v>91</v>
      </c>
      <c r="B14" s="9" t="s">
        <v>92</v>
      </c>
      <c r="C14" s="9" t="s">
        <v>19</v>
      </c>
      <c r="E14" s="1" t="s">
        <v>1027</v>
      </c>
      <c r="F14" s="32" t="str">
        <f>IF(CLIENTE[[#This Row],[RUC]]="No","Solo Boleta",IF(CLIENTE[[#This Row],[RUC]]="","Ingrese N° de RUC",VLOOKUP(CLIENTE[[#This Row],[RUC]],RUCS[],2,FALSE)))</f>
        <v>REPSOL COMERCIAL S.A.C.</v>
      </c>
      <c r="G14" s="8" t="s">
        <v>37</v>
      </c>
      <c r="H14" s="9" t="s">
        <v>79</v>
      </c>
      <c r="I14" s="28">
        <v>100</v>
      </c>
      <c r="J14" s="9"/>
    </row>
    <row r="15" spans="1:10" hidden="1" x14ac:dyDescent="0.25">
      <c r="A15" s="8" t="s">
        <v>95</v>
      </c>
      <c r="B15" s="9" t="s">
        <v>96</v>
      </c>
      <c r="C15" s="9" t="s">
        <v>19</v>
      </c>
      <c r="E15" s="8" t="s">
        <v>74</v>
      </c>
      <c r="F15" s="32" t="str">
        <f>IF(CLIENTE[[#This Row],[RUC]]="No","Solo Boleta",IF(CLIENTE[[#This Row],[RUC]]="","Ingrese N° de RUC",VLOOKUP(CLIENTE[[#This Row],[RUC]],RUCS[],2,FALSE)))</f>
        <v>Solo Boleta</v>
      </c>
      <c r="G15" s="8" t="s">
        <v>32</v>
      </c>
      <c r="H15" s="9" t="s">
        <v>80</v>
      </c>
      <c r="I15" s="28">
        <v>130</v>
      </c>
      <c r="J15" s="9"/>
    </row>
    <row r="16" spans="1:10" hidden="1" x14ac:dyDescent="0.25">
      <c r="A16" s="8" t="s">
        <v>97</v>
      </c>
      <c r="B16" s="9" t="s">
        <v>98</v>
      </c>
      <c r="C16" s="9" t="s">
        <v>19</v>
      </c>
      <c r="E16" s="8" t="s">
        <v>74</v>
      </c>
      <c r="F16" s="32" t="str">
        <f>IF(CLIENTE[[#This Row],[RUC]]="No","Solo Boleta",IF(CLIENTE[[#This Row],[RUC]]="","Ingrese N° de RUC",VLOOKUP(CLIENTE[[#This Row],[RUC]],RUCS[],2,FALSE)))</f>
        <v>Solo Boleta</v>
      </c>
      <c r="G16" s="8" t="s">
        <v>22</v>
      </c>
      <c r="H16" s="9" t="s">
        <v>80</v>
      </c>
      <c r="I16" s="28">
        <v>130</v>
      </c>
      <c r="J16" s="9"/>
    </row>
    <row r="17" spans="1:10" hidden="1" x14ac:dyDescent="0.25">
      <c r="A17" s="8" t="s">
        <v>99</v>
      </c>
      <c r="B17" s="9" t="s">
        <v>100</v>
      </c>
      <c r="C17" s="9" t="s">
        <v>19</v>
      </c>
      <c r="E17" s="8" t="s">
        <v>74</v>
      </c>
      <c r="F17" s="32" t="str">
        <f>IF(CLIENTE[[#This Row],[RUC]]="No","Solo Boleta",IF(CLIENTE[[#This Row],[RUC]]="","Ingrese N° de RUC",VLOOKUP(CLIENTE[[#This Row],[RUC]],RUCS[],2,FALSE)))</f>
        <v>Solo Boleta</v>
      </c>
      <c r="G17" s="8" t="s">
        <v>33</v>
      </c>
      <c r="H17" s="9" t="s">
        <v>80</v>
      </c>
      <c r="I17" s="28">
        <v>130</v>
      </c>
      <c r="J17" s="9"/>
    </row>
    <row r="18" spans="1:10" hidden="1" x14ac:dyDescent="0.25">
      <c r="A18" s="8" t="s">
        <v>101</v>
      </c>
      <c r="B18" s="9" t="s">
        <v>134</v>
      </c>
      <c r="C18" s="9" t="s">
        <v>19</v>
      </c>
      <c r="E18" s="1" t="s">
        <v>909</v>
      </c>
      <c r="F18" s="32" t="str">
        <f>IF(CLIENTE[[#This Row],[RUC]]="No","Solo Boleta",IF(CLIENTE[[#This Row],[RUC]]="","Ingrese N° de RUC",VLOOKUP(CLIENTE[[#This Row],[RUC]],RUCS[],2,FALSE)))</f>
        <v>OBD CONTRATISTAS GENERALES S.A.C.</v>
      </c>
      <c r="G18" s="8" t="s">
        <v>34</v>
      </c>
      <c r="H18" s="9" t="s">
        <v>79</v>
      </c>
      <c r="I18" s="28">
        <v>80</v>
      </c>
      <c r="J18" s="9"/>
    </row>
    <row r="19" spans="1:10" hidden="1" x14ac:dyDescent="0.25">
      <c r="A19" s="8" t="s">
        <v>102</v>
      </c>
      <c r="B19" s="9" t="s">
        <v>136</v>
      </c>
      <c r="C19" s="9" t="s">
        <v>19</v>
      </c>
      <c r="D19" s="9" t="s">
        <v>686</v>
      </c>
      <c r="E19" s="1" t="s">
        <v>931</v>
      </c>
      <c r="F19" s="32" t="str">
        <f>IF(CLIENTE[[#This Row],[RUC]]="No","Solo Boleta",IF(CLIENTE[[#This Row],[RUC]]="","Ingrese N° de RUC",VLOOKUP(CLIENTE[[#This Row],[RUC]],RUCS[],2,FALSE)))</f>
        <v>PESQUERA NINFAS DEL MAR S.A.C.</v>
      </c>
      <c r="G19" s="8" t="s">
        <v>48</v>
      </c>
      <c r="H19" s="9" t="s">
        <v>79</v>
      </c>
      <c r="I19" s="28">
        <v>90</v>
      </c>
      <c r="J19" s="9"/>
    </row>
    <row r="20" spans="1:10" hidden="1" x14ac:dyDescent="0.25">
      <c r="A20" s="8" t="s">
        <v>104</v>
      </c>
      <c r="B20" s="9" t="s">
        <v>105</v>
      </c>
      <c r="C20" s="9" t="s">
        <v>19</v>
      </c>
      <c r="E20" s="1" t="s">
        <v>839</v>
      </c>
      <c r="F20" s="32" t="str">
        <f>IF(CLIENTE[[#This Row],[RUC]]="No","Solo Boleta",IF(CLIENTE[[#This Row],[RUC]]="","Ingrese N° de RUC",VLOOKUP(CLIENTE[[#This Row],[RUC]],RUCS[],2,FALSE)))</f>
        <v>PERUANA DE ENERGIA Y CONBUSTIBLES S. A. C.</v>
      </c>
      <c r="G20" s="8" t="s">
        <v>24</v>
      </c>
      <c r="H20" s="9" t="s">
        <v>79</v>
      </c>
      <c r="I20" s="28">
        <v>65</v>
      </c>
      <c r="J20" s="9"/>
    </row>
    <row r="21" spans="1:10" hidden="1" x14ac:dyDescent="0.25">
      <c r="A21" s="8" t="s">
        <v>103</v>
      </c>
      <c r="B21" s="9" t="s">
        <v>106</v>
      </c>
      <c r="C21" s="9" t="s">
        <v>19</v>
      </c>
      <c r="D21" s="9" t="s">
        <v>686</v>
      </c>
      <c r="E21" s="1" t="s">
        <v>839</v>
      </c>
      <c r="F21" s="32" t="str">
        <f>IF(CLIENTE[[#This Row],[RUC]]="No","Solo Boleta",IF(CLIENTE[[#This Row],[RUC]]="","Ingrese N° de RUC",VLOOKUP(CLIENTE[[#This Row],[RUC]],RUCS[],2,FALSE)))</f>
        <v>PERUANA DE ENERGIA Y CONBUSTIBLES S. A. C.</v>
      </c>
      <c r="G21" s="8" t="s">
        <v>25</v>
      </c>
      <c r="H21" s="9" t="s">
        <v>79</v>
      </c>
      <c r="I21" s="28">
        <v>60</v>
      </c>
      <c r="J21" s="9"/>
    </row>
    <row r="22" spans="1:10" hidden="1" x14ac:dyDescent="0.25">
      <c r="A22" s="8" t="s">
        <v>137</v>
      </c>
      <c r="B22" s="9" t="s">
        <v>138</v>
      </c>
      <c r="C22" s="9" t="s">
        <v>19</v>
      </c>
      <c r="E22" s="8" t="s">
        <v>74</v>
      </c>
      <c r="F22" s="32" t="str">
        <f>IF(CLIENTE[[#This Row],[RUC]]="No","Solo Boleta",IF(CLIENTE[[#This Row],[RUC]]="","Ingrese N° de RUC",VLOOKUP(CLIENTE[[#This Row],[RUC]],RUCS[],2,FALSE)))</f>
        <v>Solo Boleta</v>
      </c>
      <c r="G22" s="8"/>
      <c r="H22" s="9"/>
      <c r="I22" s="28"/>
      <c r="J22" s="9"/>
    </row>
    <row r="23" spans="1:10" hidden="1" x14ac:dyDescent="0.25">
      <c r="A23" s="8" t="s">
        <v>139</v>
      </c>
      <c r="B23" s="9" t="s">
        <v>138</v>
      </c>
      <c r="C23" s="9" t="s">
        <v>20</v>
      </c>
      <c r="E23" s="8" t="s">
        <v>74</v>
      </c>
      <c r="F23" s="32" t="str">
        <f>IF(CLIENTE[[#This Row],[RUC]]="No","Solo Boleta",IF(CLIENTE[[#This Row],[RUC]]="","Ingrese N° de RUC",VLOOKUP(CLIENTE[[#This Row],[RUC]],RUCS[],2,FALSE)))</f>
        <v>Solo Boleta</v>
      </c>
      <c r="G23" s="8"/>
      <c r="H23" s="9"/>
      <c r="I23" s="28"/>
      <c r="J23" s="9"/>
    </row>
    <row r="24" spans="1:10" hidden="1" x14ac:dyDescent="0.25">
      <c r="A24" s="8" t="s">
        <v>107</v>
      </c>
      <c r="B24" s="9" t="s">
        <v>140</v>
      </c>
      <c r="C24" s="9" t="s">
        <v>19</v>
      </c>
      <c r="E24" s="8" t="s">
        <v>1038</v>
      </c>
      <c r="F24" s="32" t="str">
        <f>IF(CLIENTE[[#This Row],[RUC]]="No","Solo Boleta",IF(CLIENTE[[#This Row],[RUC]]="","Ingrese N° de RUC",VLOOKUP(CLIENTE[[#This Row],[RUC]],RUCS[],2,FALSE)))</f>
        <v>PESQUERA MAJAT S.A.C.</v>
      </c>
      <c r="G24" s="8" t="s">
        <v>49</v>
      </c>
      <c r="H24" s="9" t="s">
        <v>79</v>
      </c>
      <c r="I24" s="28">
        <v>90</v>
      </c>
      <c r="J24" s="9"/>
    </row>
    <row r="25" spans="1:10" hidden="1" x14ac:dyDescent="0.25">
      <c r="A25" s="8" t="s">
        <v>108</v>
      </c>
      <c r="B25" s="9" t="s">
        <v>141</v>
      </c>
      <c r="C25" s="9" t="s">
        <v>19</v>
      </c>
      <c r="D25" s="9" t="s">
        <v>686</v>
      </c>
      <c r="E25" s="8" t="s">
        <v>1039</v>
      </c>
      <c r="F25" s="32" t="str">
        <f>IF(CLIENTE[[#This Row],[RUC]]="No","Solo Boleta",IF(CLIENTE[[#This Row],[RUC]]="","Ingrese N° de RUC",VLOOKUP(CLIENTE[[#This Row],[RUC]],RUCS[],2,FALSE)))</f>
        <v>LSA ENTERPRISES PERU S.A.C.</v>
      </c>
      <c r="G25" s="8" t="s">
        <v>25</v>
      </c>
      <c r="H25" s="9" t="s">
        <v>79</v>
      </c>
      <c r="I25" s="28">
        <v>65</v>
      </c>
      <c r="J25" s="9"/>
    </row>
    <row r="26" spans="1:10" hidden="1" x14ac:dyDescent="0.25">
      <c r="A26" s="8" t="s">
        <v>109</v>
      </c>
      <c r="B26" s="9" t="s">
        <v>142</v>
      </c>
      <c r="C26" s="9" t="s">
        <v>19</v>
      </c>
      <c r="E26" s="8" t="s">
        <v>1040</v>
      </c>
      <c r="F26" s="32" t="str">
        <f>IF(CLIENTE[[#This Row],[RUC]]="No","Solo Boleta",IF(CLIENTE[[#This Row],[RUC]]="","Ingrese N° de RUC",VLOOKUP(CLIENTE[[#This Row],[RUC]],RUCS[],2,FALSE)))</f>
        <v>COMPAÑIA PERUANA DE RADIODIFUSION S.A.</v>
      </c>
      <c r="G26" s="8" t="s">
        <v>27</v>
      </c>
      <c r="H26" s="9" t="s">
        <v>79</v>
      </c>
      <c r="I26" s="28">
        <v>65</v>
      </c>
      <c r="J26" s="9"/>
    </row>
    <row r="27" spans="1:10" hidden="1" x14ac:dyDescent="0.25">
      <c r="A27" s="8" t="s">
        <v>110</v>
      </c>
      <c r="B27" s="9" t="s">
        <v>143</v>
      </c>
      <c r="C27" s="9" t="s">
        <v>19</v>
      </c>
      <c r="E27" s="8" t="s">
        <v>912</v>
      </c>
      <c r="F27" s="32" t="str">
        <f>IF(CLIENTE[[#This Row],[RUC]]="No","Solo Boleta",IF(CLIENTE[[#This Row],[RUC]]="","Ingrese N° de RUC",VLOOKUP(CLIENTE[[#This Row],[RUC]],RUCS[],2,FALSE)))</f>
        <v>BIOGEN AGRO S.A.C.</v>
      </c>
      <c r="G27" s="8" t="s">
        <v>30</v>
      </c>
      <c r="H27" s="9" t="s">
        <v>79</v>
      </c>
      <c r="I27" s="28">
        <v>90</v>
      </c>
      <c r="J27" s="9"/>
    </row>
    <row r="28" spans="1:10" hidden="1" x14ac:dyDescent="0.25">
      <c r="A28" s="8" t="s">
        <v>111</v>
      </c>
      <c r="B28" s="9" t="s">
        <v>144</v>
      </c>
      <c r="C28" s="9" t="s">
        <v>19</v>
      </c>
      <c r="D28" s="9" t="s">
        <v>807</v>
      </c>
      <c r="E28" s="8" t="s">
        <v>1041</v>
      </c>
      <c r="F28" s="32" t="str">
        <f>IF(CLIENTE[[#This Row],[RUC]]="No","Solo Boleta",IF(CLIENTE[[#This Row],[RUC]]="","Ingrese N° de RUC",VLOOKUP(CLIENTE[[#This Row],[RUC]],RUCS[],2,FALSE)))</f>
        <v>SUTRAN</v>
      </c>
      <c r="G28" s="8" t="s">
        <v>28</v>
      </c>
      <c r="H28" s="9" t="s">
        <v>79</v>
      </c>
      <c r="I28" s="28">
        <v>65</v>
      </c>
      <c r="J28" s="9"/>
    </row>
    <row r="29" spans="1:10" hidden="1" x14ac:dyDescent="0.25">
      <c r="A29" s="8" t="s">
        <v>112</v>
      </c>
      <c r="B29" s="9" t="s">
        <v>145</v>
      </c>
      <c r="C29" s="9" t="s">
        <v>19</v>
      </c>
      <c r="E29" s="8" t="s">
        <v>1040</v>
      </c>
      <c r="F29" s="32" t="str">
        <f>IF(CLIENTE[[#This Row],[RUC]]="No","Solo Boleta",IF(CLIENTE[[#This Row],[RUC]]="","Ingrese N° de RUC",VLOOKUP(CLIENTE[[#This Row],[RUC]],RUCS[],2,FALSE)))</f>
        <v>COMPAÑIA PERUANA DE RADIODIFUSION S.A.</v>
      </c>
      <c r="G29" s="8" t="s">
        <v>24</v>
      </c>
      <c r="H29" s="9" t="s">
        <v>79</v>
      </c>
      <c r="I29" s="28">
        <v>65</v>
      </c>
      <c r="J29" s="9"/>
    </row>
    <row r="30" spans="1:10" hidden="1" x14ac:dyDescent="0.25">
      <c r="A30" s="8" t="s">
        <v>113</v>
      </c>
      <c r="B30" s="9" t="s">
        <v>146</v>
      </c>
      <c r="C30" s="9" t="s">
        <v>19</v>
      </c>
      <c r="E30" s="8" t="s">
        <v>1040</v>
      </c>
      <c r="F30" s="32" t="str">
        <f>IF(CLIENTE[[#This Row],[RUC]]="No","Solo Boleta",IF(CLIENTE[[#This Row],[RUC]]="","Ingrese N° de RUC",VLOOKUP(CLIENTE[[#This Row],[RUC]],RUCS[],2,FALSE)))</f>
        <v>COMPAÑIA PERUANA DE RADIODIFUSION S.A.</v>
      </c>
      <c r="G30" s="8" t="s">
        <v>25</v>
      </c>
      <c r="H30" s="9" t="s">
        <v>79</v>
      </c>
      <c r="I30" s="28">
        <v>65</v>
      </c>
      <c r="J30" s="9"/>
    </row>
    <row r="31" spans="1:10" hidden="1" x14ac:dyDescent="0.25">
      <c r="A31" s="8" t="s">
        <v>114</v>
      </c>
      <c r="B31" s="9" t="s">
        <v>147</v>
      </c>
      <c r="C31" s="9" t="s">
        <v>19</v>
      </c>
      <c r="E31" s="8" t="s">
        <v>74</v>
      </c>
      <c r="F31" s="32" t="str">
        <f>IF(CLIENTE[[#This Row],[RUC]]="No","Solo Boleta",IF(CLIENTE[[#This Row],[RUC]]="","Ingrese N° de RUC",VLOOKUP(CLIENTE[[#This Row],[RUC]],RUCS[],2,FALSE)))</f>
        <v>Solo Boleta</v>
      </c>
      <c r="G31" s="8" t="s">
        <v>36</v>
      </c>
      <c r="H31" s="9" t="s">
        <v>79</v>
      </c>
      <c r="I31" s="28">
        <v>90</v>
      </c>
      <c r="J31" s="9"/>
    </row>
    <row r="32" spans="1:10" hidden="1" x14ac:dyDescent="0.25">
      <c r="A32" s="8" t="s">
        <v>115</v>
      </c>
      <c r="B32" s="9" t="s">
        <v>148</v>
      </c>
      <c r="C32" s="9" t="s">
        <v>19</v>
      </c>
      <c r="E32" s="8" t="s">
        <v>1042</v>
      </c>
      <c r="F32" s="32" t="str">
        <f>IF(CLIENTE[[#This Row],[RUC]]="No","Solo Boleta",IF(CLIENTE[[#This Row],[RUC]]="","Ingrese N° de RUC",VLOOKUP(CLIENTE[[#This Row],[RUC]],RUCS[],2,FALSE)))</f>
        <v>INVERSIONES AGROPECUARIAS Y ANEXOS S.R.L.</v>
      </c>
      <c r="G32" s="8" t="s">
        <v>26</v>
      </c>
      <c r="H32" s="9" t="s">
        <v>81</v>
      </c>
      <c r="I32" s="28">
        <v>70</v>
      </c>
      <c r="J32" s="9"/>
    </row>
    <row r="33" spans="1:10" hidden="1" x14ac:dyDescent="0.25">
      <c r="A33" s="8" t="s">
        <v>117</v>
      </c>
      <c r="B33" s="9" t="s">
        <v>149</v>
      </c>
      <c r="C33" s="9" t="s">
        <v>19</v>
      </c>
      <c r="E33" s="8" t="s">
        <v>828</v>
      </c>
      <c r="F33" s="32" t="str">
        <f>IF(CLIENTE[[#This Row],[RUC]]="No","Solo Boleta",IF(CLIENTE[[#This Row],[RUC]]="","Ingrese N° de RUC",VLOOKUP(CLIENTE[[#This Row],[RUC]],RUCS[],2,FALSE)))</f>
        <v>TRANSPORTES 77 S. A.</v>
      </c>
      <c r="G33" s="8" t="s">
        <v>30</v>
      </c>
      <c r="H33" s="9" t="s">
        <v>79</v>
      </c>
      <c r="I33" s="28">
        <v>80</v>
      </c>
      <c r="J33" s="9"/>
    </row>
    <row r="34" spans="1:10" hidden="1" x14ac:dyDescent="0.25">
      <c r="A34" s="8" t="s">
        <v>118</v>
      </c>
      <c r="B34" s="9" t="s">
        <v>119</v>
      </c>
      <c r="C34" s="9" t="s">
        <v>19</v>
      </c>
      <c r="E34" s="8" t="s">
        <v>935</v>
      </c>
      <c r="F34" s="32" t="str">
        <f>IF(CLIENTE[[#This Row],[RUC]]="No","Solo Boleta",IF(CLIENTE[[#This Row],[RUC]]="","Ingrese N° de RUC",VLOOKUP(CLIENTE[[#This Row],[RUC]],RUCS[],2,FALSE)))</f>
        <v>COSTA SEAFOOD</v>
      </c>
      <c r="G34" s="8" t="s">
        <v>22</v>
      </c>
      <c r="H34" s="9" t="s">
        <v>80</v>
      </c>
      <c r="I34" s="28">
        <v>130</v>
      </c>
      <c r="J34" s="9"/>
    </row>
    <row r="35" spans="1:10" hidden="1" x14ac:dyDescent="0.25">
      <c r="A35" s="8" t="s">
        <v>120</v>
      </c>
      <c r="B35" s="9" t="s">
        <v>150</v>
      </c>
      <c r="C35" s="9" t="s">
        <v>19</v>
      </c>
      <c r="E35" s="8" t="s">
        <v>1043</v>
      </c>
      <c r="F35" s="32" t="str">
        <f>IF(CLIENTE[[#This Row],[RUC]]="No","Solo Boleta",IF(CLIENTE[[#This Row],[RUC]]="","Ingrese N° de RUC",VLOOKUP(CLIENTE[[#This Row],[RUC]],RUCS[],2,FALSE)))</f>
        <v>NEGOCIACIONES TAMBOGRANDE S.R.L.</v>
      </c>
      <c r="G35" s="8" t="s">
        <v>26</v>
      </c>
      <c r="H35" s="9" t="s">
        <v>79</v>
      </c>
      <c r="I35" s="28">
        <v>65</v>
      </c>
      <c r="J35" s="9"/>
    </row>
    <row r="36" spans="1:10" hidden="1" x14ac:dyDescent="0.25">
      <c r="A36" s="8" t="s">
        <v>121</v>
      </c>
      <c r="B36" s="9" t="s">
        <v>151</v>
      </c>
      <c r="C36" s="9" t="s">
        <v>19</v>
      </c>
      <c r="E36" s="8" t="s">
        <v>1044</v>
      </c>
      <c r="F36" s="32" t="str">
        <f>IF(CLIENTE[[#This Row],[RUC]]="No","Solo Boleta",IF(CLIENTE[[#This Row],[RUC]]="","Ingrese N° de RUC",VLOOKUP(CLIENTE[[#This Row],[RUC]],RUCS[],2,FALSE)))</f>
        <v>CORPORACION CORREA S.A.C.</v>
      </c>
      <c r="G36" s="8" t="s">
        <v>27</v>
      </c>
      <c r="H36" s="9" t="s">
        <v>81</v>
      </c>
      <c r="I36" s="28">
        <v>85</v>
      </c>
      <c r="J36" s="9"/>
    </row>
    <row r="37" spans="1:10" hidden="1" x14ac:dyDescent="0.25">
      <c r="A37" s="8" t="s">
        <v>122</v>
      </c>
      <c r="B37" s="9" t="s">
        <v>152</v>
      </c>
      <c r="C37" s="9" t="s">
        <v>19</v>
      </c>
      <c r="D37" s="9" t="s">
        <v>686</v>
      </c>
      <c r="E37" s="8" t="s">
        <v>867</v>
      </c>
      <c r="F37" s="32" t="str">
        <f>IF(CLIENTE[[#This Row],[RUC]]="No","Solo Boleta",IF(CLIENTE[[#This Row],[RUC]]="","Ingrese N° de RUC",VLOOKUP(CLIENTE[[#This Row],[RUC]],RUCS[],2,FALSE)))</f>
        <v>RV SERVICE E.I.R.L.</v>
      </c>
      <c r="G37" s="8" t="s">
        <v>24</v>
      </c>
      <c r="H37" s="9" t="s">
        <v>79</v>
      </c>
      <c r="I37" s="28">
        <v>60</v>
      </c>
      <c r="J37" s="9"/>
    </row>
    <row r="38" spans="1:10" hidden="1" x14ac:dyDescent="0.25">
      <c r="A38" s="8" t="s">
        <v>123</v>
      </c>
      <c r="B38" s="9" t="s">
        <v>124</v>
      </c>
      <c r="C38" s="9" t="s">
        <v>19</v>
      </c>
      <c r="E38" s="8" t="s">
        <v>867</v>
      </c>
      <c r="F38" s="32" t="str">
        <f>IF(CLIENTE[[#This Row],[RUC]]="No","Solo Boleta",IF(CLIENTE[[#This Row],[RUC]]="","Ingrese N° de RUC",VLOOKUP(CLIENTE[[#This Row],[RUC]],RUCS[],2,FALSE)))</f>
        <v>RV SERVICE E.I.R.L.</v>
      </c>
      <c r="G38" s="8" t="s">
        <v>23</v>
      </c>
      <c r="H38" s="9" t="s">
        <v>79</v>
      </c>
      <c r="I38" s="28">
        <v>60</v>
      </c>
      <c r="J38" s="9"/>
    </row>
    <row r="39" spans="1:10" hidden="1" x14ac:dyDescent="0.25">
      <c r="A39" s="8" t="s">
        <v>125</v>
      </c>
      <c r="B39" s="9" t="s">
        <v>126</v>
      </c>
      <c r="C39" s="9" t="s">
        <v>19</v>
      </c>
      <c r="E39" s="8" t="s">
        <v>933</v>
      </c>
      <c r="F39" s="32" t="str">
        <f>IF(CLIENTE[[#This Row],[RUC]]="No","Solo Boleta",IF(CLIENTE[[#This Row],[RUC]]="","Ingrese N° de RUC",VLOOKUP(CLIENTE[[#This Row],[RUC]],RUCS[],2,FALSE)))</f>
        <v>MACHEN PERU S.A.C.</v>
      </c>
      <c r="G39" s="8" t="s">
        <v>37</v>
      </c>
      <c r="H39" s="9" t="s">
        <v>81</v>
      </c>
      <c r="I39" s="28">
        <v>120</v>
      </c>
      <c r="J39" s="9"/>
    </row>
    <row r="40" spans="1:10" hidden="1" x14ac:dyDescent="0.25">
      <c r="A40" s="8" t="s">
        <v>127</v>
      </c>
      <c r="B40" s="9" t="s">
        <v>154</v>
      </c>
      <c r="C40" s="9" t="s">
        <v>19</v>
      </c>
      <c r="D40" s="9" t="s">
        <v>686</v>
      </c>
      <c r="E40" s="8" t="s">
        <v>917</v>
      </c>
      <c r="F40" s="32" t="str">
        <f>IF(CLIENTE[[#This Row],[RUC]]="No","Solo Boleta",IF(CLIENTE[[#This Row],[RUC]]="","Ingrese N° de RUC",VLOOKUP(CLIENTE[[#This Row],[RUC]],RUCS[],2,FALSE)))</f>
        <v>NETWORKING TELECOMMUNICATIONS OF PERU S.A.C.</v>
      </c>
      <c r="G40" s="8" t="s">
        <v>37</v>
      </c>
      <c r="H40" s="9" t="s">
        <v>79</v>
      </c>
      <c r="I40" s="28">
        <v>90</v>
      </c>
      <c r="J40" s="9"/>
    </row>
    <row r="41" spans="1:10" hidden="1" x14ac:dyDescent="0.25">
      <c r="A41" s="8" t="s">
        <v>128</v>
      </c>
      <c r="B41" s="9" t="s">
        <v>155</v>
      </c>
      <c r="C41" s="9" t="s">
        <v>19</v>
      </c>
      <c r="D41" s="9" t="s">
        <v>686</v>
      </c>
      <c r="E41" s="8" t="s">
        <v>838</v>
      </c>
      <c r="F41" s="32" t="str">
        <f>IF(CLIENTE[[#This Row],[RUC]]="No","Solo Boleta",IF(CLIENTE[[#This Row],[RUC]]="","Ingrese N° de RUC",VLOOKUP(CLIENTE[[#This Row],[RUC]],RUCS[],2,FALSE)))</f>
        <v>INSTITUTO GEOFISICO DEL PERU</v>
      </c>
      <c r="G41" s="8" t="s">
        <v>38</v>
      </c>
      <c r="H41" s="9" t="s">
        <v>79</v>
      </c>
      <c r="I41" s="28">
        <v>95</v>
      </c>
      <c r="J41" s="9"/>
    </row>
    <row r="42" spans="1:10" hidden="1" x14ac:dyDescent="0.25">
      <c r="A42" s="8" t="s">
        <v>130</v>
      </c>
      <c r="B42" s="9" t="s">
        <v>131</v>
      </c>
      <c r="C42" s="9" t="s">
        <v>19</v>
      </c>
      <c r="E42" s="8" t="s">
        <v>838</v>
      </c>
      <c r="F42" s="32" t="str">
        <f>IF(CLIENTE[[#This Row],[RUC]]="No","Solo Boleta",IF(CLIENTE[[#This Row],[RUC]]="","Ingrese N° de RUC",VLOOKUP(CLIENTE[[#This Row],[RUC]],RUCS[],2,FALSE)))</f>
        <v>INSTITUTO GEOFISICO DEL PERU</v>
      </c>
      <c r="G42" s="8"/>
      <c r="H42" s="9"/>
      <c r="I42" s="28"/>
      <c r="J42" s="9"/>
    </row>
    <row r="43" spans="1:10" hidden="1" x14ac:dyDescent="0.25">
      <c r="A43" s="8" t="s">
        <v>132</v>
      </c>
      <c r="B43" s="9" t="s">
        <v>156</v>
      </c>
      <c r="C43" s="9" t="s">
        <v>19</v>
      </c>
      <c r="E43" s="8" t="s">
        <v>838</v>
      </c>
      <c r="F43" s="32" t="str">
        <f>IF(CLIENTE[[#This Row],[RUC]]="No","Solo Boleta",IF(CLIENTE[[#This Row],[RUC]]="","Ingrese N° de RUC",VLOOKUP(CLIENTE[[#This Row],[RUC]],RUCS[],2,FALSE)))</f>
        <v>INSTITUTO GEOFISICO DEL PERU</v>
      </c>
      <c r="G43" s="8"/>
      <c r="H43" s="9"/>
      <c r="I43" s="28"/>
      <c r="J43" s="9"/>
    </row>
    <row r="44" spans="1:10" hidden="1" x14ac:dyDescent="0.25">
      <c r="A44" s="8" t="s">
        <v>133</v>
      </c>
      <c r="B44" s="9" t="s">
        <v>157</v>
      </c>
      <c r="C44" s="9" t="s">
        <v>19</v>
      </c>
      <c r="E44" s="8" t="s">
        <v>1045</v>
      </c>
      <c r="F44" s="32" t="str">
        <f>IF(CLIENTE[[#This Row],[RUC]]="No","Solo Boleta",IF(CLIENTE[[#This Row],[RUC]]="","Ingrese N° de RUC",VLOOKUP(CLIENTE[[#This Row],[RUC]],RUCS[],2,FALSE)))</f>
        <v>CORPORACION JEM BIOS E.I.R.L.</v>
      </c>
      <c r="G44" s="8" t="s">
        <v>25</v>
      </c>
      <c r="H44" s="9" t="s">
        <v>79</v>
      </c>
      <c r="I44" s="28">
        <v>80</v>
      </c>
      <c r="J44" s="9"/>
    </row>
    <row r="45" spans="1:10" hidden="1" x14ac:dyDescent="0.25">
      <c r="A45" s="10" t="s">
        <v>116</v>
      </c>
      <c r="B45" s="9" t="s">
        <v>158</v>
      </c>
      <c r="C45" s="9" t="s">
        <v>20</v>
      </c>
      <c r="E45" s="8" t="s">
        <v>74</v>
      </c>
      <c r="F45" s="32" t="str">
        <f>IF(CLIENTE[[#This Row],[RUC]]="No","Solo Boleta",IF(CLIENTE[[#This Row],[RUC]]="","Ingrese N° de RUC",VLOOKUP(CLIENTE[[#This Row],[RUC]],RUCS[],2,FALSE)))</f>
        <v>Solo Boleta</v>
      </c>
      <c r="G45" s="8" t="s">
        <v>29</v>
      </c>
      <c r="H45" s="9" t="s">
        <v>82</v>
      </c>
      <c r="I45" s="28">
        <v>150</v>
      </c>
      <c r="J45" s="9"/>
    </row>
    <row r="46" spans="1:10" hidden="1" x14ac:dyDescent="0.25">
      <c r="A46" s="8" t="s">
        <v>159</v>
      </c>
      <c r="B46" s="9" t="s">
        <v>160</v>
      </c>
      <c r="C46" s="9" t="s">
        <v>19</v>
      </c>
      <c r="E46" s="8" t="s">
        <v>74</v>
      </c>
      <c r="F46" s="32" t="str">
        <f>IF(CLIENTE[[#This Row],[RUC]]="No","Solo Boleta",IF(CLIENTE[[#This Row],[RUC]]="","Ingrese N° de RUC",VLOOKUP(CLIENTE[[#This Row],[RUC]],RUCS[],2,FALSE)))</f>
        <v>Solo Boleta</v>
      </c>
      <c r="G46" s="8" t="s">
        <v>27</v>
      </c>
      <c r="H46" s="9" t="s">
        <v>81</v>
      </c>
      <c r="I46" s="28">
        <v>95</v>
      </c>
      <c r="J46" s="9"/>
    </row>
    <row r="47" spans="1:10" hidden="1" x14ac:dyDescent="0.25">
      <c r="A47" s="8" t="s">
        <v>161</v>
      </c>
      <c r="B47" s="9" t="s">
        <v>1463</v>
      </c>
      <c r="C47" s="9" t="s">
        <v>20</v>
      </c>
      <c r="D47" s="9" t="s">
        <v>707</v>
      </c>
      <c r="E47" s="8" t="s">
        <v>74</v>
      </c>
      <c r="F47" s="32" t="str">
        <f>IF(CLIENTE[[#This Row],[RUC]]="No","Solo Boleta",IF(CLIENTE[[#This Row],[RUC]]="","Ingrese N° de RUC",VLOOKUP(CLIENTE[[#This Row],[RUC]],RUCS[],2,FALSE)))</f>
        <v>Solo Boleta</v>
      </c>
      <c r="G47" s="8" t="s">
        <v>30</v>
      </c>
      <c r="H47" s="9" t="s">
        <v>81</v>
      </c>
      <c r="I47" s="28">
        <v>110</v>
      </c>
      <c r="J47" s="9"/>
    </row>
    <row r="48" spans="1:10" hidden="1" x14ac:dyDescent="0.25">
      <c r="A48" s="8" t="s">
        <v>162</v>
      </c>
      <c r="B48" s="9" t="s">
        <v>163</v>
      </c>
      <c r="C48" s="9" t="s">
        <v>19</v>
      </c>
      <c r="D48" s="9" t="s">
        <v>686</v>
      </c>
      <c r="E48" s="8" t="s">
        <v>1046</v>
      </c>
      <c r="F48" s="32" t="str">
        <f>IF(CLIENTE[[#This Row],[RUC]]="No","Solo Boleta",IF(CLIENTE[[#This Row],[RUC]]="","Ingrese N° de RUC",VLOOKUP(CLIENTE[[#This Row],[RUC]],RUCS[],2,FALSE)))</f>
        <v>GEOTECNIA PERUANA S.R.L.</v>
      </c>
      <c r="G48" s="8" t="s">
        <v>28</v>
      </c>
      <c r="H48" s="9" t="s">
        <v>79</v>
      </c>
      <c r="I48" s="28">
        <v>80</v>
      </c>
      <c r="J48" s="9"/>
    </row>
    <row r="49" spans="1:10" hidden="1" x14ac:dyDescent="0.25">
      <c r="A49" s="8" t="s">
        <v>166</v>
      </c>
      <c r="B49" s="9" t="s">
        <v>167</v>
      </c>
      <c r="C49" s="9" t="s">
        <v>19</v>
      </c>
      <c r="E49" s="8" t="s">
        <v>838</v>
      </c>
      <c r="F49" s="32" t="str">
        <f>IF(CLIENTE[[#This Row],[RUC]]="No","Solo Boleta",IF(CLIENTE[[#This Row],[RUC]]="","Ingrese N° de RUC",VLOOKUP(CLIENTE[[#This Row],[RUC]],RUCS[],2,FALSE)))</f>
        <v>INSTITUTO GEOFISICO DEL PERU</v>
      </c>
      <c r="G49" s="8" t="s">
        <v>37</v>
      </c>
      <c r="H49" s="9" t="s">
        <v>79</v>
      </c>
      <c r="I49" s="28">
        <v>95</v>
      </c>
      <c r="J49" s="9"/>
    </row>
    <row r="50" spans="1:10" hidden="1" x14ac:dyDescent="0.25">
      <c r="A50" s="8" t="s">
        <v>168</v>
      </c>
      <c r="B50" s="9" t="s">
        <v>169</v>
      </c>
      <c r="C50" s="9" t="s">
        <v>19</v>
      </c>
      <c r="E50" s="8" t="s">
        <v>838</v>
      </c>
      <c r="F50" s="32" t="str">
        <f>IF(CLIENTE[[#This Row],[RUC]]="No","Solo Boleta",IF(CLIENTE[[#This Row],[RUC]]="","Ingrese N° de RUC",VLOOKUP(CLIENTE[[#This Row],[RUC]],RUCS[],2,FALSE)))</f>
        <v>INSTITUTO GEOFISICO DEL PERU</v>
      </c>
      <c r="G50" s="8" t="s">
        <v>36</v>
      </c>
      <c r="H50" s="9" t="s">
        <v>79</v>
      </c>
      <c r="I50" s="28">
        <v>95</v>
      </c>
      <c r="J50" s="9"/>
    </row>
    <row r="51" spans="1:10" hidden="1" x14ac:dyDescent="0.25">
      <c r="A51" s="8" t="s">
        <v>170</v>
      </c>
      <c r="B51" s="9" t="s">
        <v>199</v>
      </c>
      <c r="C51" s="9" t="s">
        <v>19</v>
      </c>
      <c r="D51" s="9" t="s">
        <v>686</v>
      </c>
      <c r="E51" s="8" t="s">
        <v>844</v>
      </c>
      <c r="F51" s="32" t="str">
        <f>IF(CLIENTE[[#This Row],[RUC]]="No","Solo Boleta",IF(CLIENTE[[#This Row],[RUC]]="","Ingrese N° de RUC",VLOOKUP(CLIENTE[[#This Row],[RUC]],RUCS[],2,FALSE)))</f>
        <v>TRASLADOS DEL NORTE S. A. C.</v>
      </c>
      <c r="G51" s="8" t="s">
        <v>48</v>
      </c>
      <c r="H51" s="9" t="s">
        <v>79</v>
      </c>
      <c r="I51" s="28">
        <v>110</v>
      </c>
      <c r="J51" s="9"/>
    </row>
    <row r="52" spans="1:10" hidden="1" x14ac:dyDescent="0.25">
      <c r="A52" s="20" t="s">
        <v>164</v>
      </c>
      <c r="B52" s="11" t="s">
        <v>173</v>
      </c>
      <c r="C52" s="9" t="s">
        <v>19</v>
      </c>
      <c r="E52" s="8" t="s">
        <v>927</v>
      </c>
      <c r="F52" s="32" t="str">
        <f>IF(CLIENTE[[#This Row],[RUC]]="No","Solo Boleta",IF(CLIENTE[[#This Row],[RUC]]="","Ingrese N° de RUC",VLOOKUP(CLIENTE[[#This Row],[RUC]],RUCS[],2,FALSE)))</f>
        <v>WAN JIA MINING PERU S.A.C.</v>
      </c>
      <c r="G52" s="8" t="s">
        <v>25</v>
      </c>
      <c r="H52" s="9" t="s">
        <v>79</v>
      </c>
      <c r="I52" s="28">
        <v>65</v>
      </c>
      <c r="J52" s="9"/>
    </row>
    <row r="53" spans="1:10" hidden="1" x14ac:dyDescent="0.25">
      <c r="A53" s="21" t="s">
        <v>165</v>
      </c>
      <c r="B53" s="13" t="s">
        <v>174</v>
      </c>
      <c r="C53" s="9" t="s">
        <v>19</v>
      </c>
      <c r="E53" s="8" t="s">
        <v>927</v>
      </c>
      <c r="F53" s="32" t="str">
        <f>IF(CLIENTE[[#This Row],[RUC]]="No","Solo Boleta",IF(CLIENTE[[#This Row],[RUC]]="","Ingrese N° de RUC",VLOOKUP(CLIENTE[[#This Row],[RUC]],RUCS[],2,FALSE)))</f>
        <v>WAN JIA MINING PERU S.A.C.</v>
      </c>
      <c r="G53" s="8" t="s">
        <v>26</v>
      </c>
      <c r="H53" s="9" t="s">
        <v>79</v>
      </c>
      <c r="I53" s="28">
        <v>65</v>
      </c>
      <c r="J53" s="9"/>
    </row>
    <row r="54" spans="1:10" hidden="1" x14ac:dyDescent="0.25">
      <c r="A54" s="12" t="s">
        <v>175</v>
      </c>
      <c r="B54" s="13" t="s">
        <v>171</v>
      </c>
      <c r="C54" s="9" t="s">
        <v>19</v>
      </c>
      <c r="E54" s="8" t="s">
        <v>1047</v>
      </c>
      <c r="F54" s="32" t="str">
        <f>IF(CLIENTE[[#This Row],[RUC]]="No","Solo Boleta",IF(CLIENTE[[#This Row],[RUC]]="","Ingrese N° de RUC",VLOOKUP(CLIENTE[[#This Row],[RUC]],RUCS[],2,FALSE)))</f>
        <v>AGRO KLINGE S.A.</v>
      </c>
      <c r="G54" s="8" t="s">
        <v>34</v>
      </c>
      <c r="H54" s="9" t="s">
        <v>79</v>
      </c>
      <c r="I54" s="28">
        <v>80</v>
      </c>
      <c r="J54" s="9"/>
    </row>
    <row r="55" spans="1:10" hidden="1" x14ac:dyDescent="0.25">
      <c r="A55" s="8" t="s">
        <v>176</v>
      </c>
      <c r="B55" s="9" t="s">
        <v>177</v>
      </c>
      <c r="C55" s="9" t="s">
        <v>19</v>
      </c>
      <c r="E55" s="8" t="s">
        <v>74</v>
      </c>
      <c r="F55" s="32" t="str">
        <f>IF(CLIENTE[[#This Row],[RUC]]="No","Solo Boleta",IF(CLIENTE[[#This Row],[RUC]]="","Ingrese N° de RUC",VLOOKUP(CLIENTE[[#This Row],[RUC]],RUCS[],2,FALSE)))</f>
        <v>Solo Boleta</v>
      </c>
      <c r="G55" s="8" t="s">
        <v>28</v>
      </c>
      <c r="H55" s="9" t="s">
        <v>81</v>
      </c>
      <c r="I55" s="28">
        <v>105</v>
      </c>
      <c r="J55" s="9"/>
    </row>
    <row r="56" spans="1:10" hidden="1" x14ac:dyDescent="0.25">
      <c r="A56" s="8" t="s">
        <v>178</v>
      </c>
      <c r="B56" s="9" t="s">
        <v>179</v>
      </c>
      <c r="C56" s="9" t="s">
        <v>19</v>
      </c>
      <c r="E56" s="8" t="s">
        <v>962</v>
      </c>
      <c r="F56" s="32" t="str">
        <f>IF(CLIENTE[[#This Row],[RUC]]="No","Solo Boleta",IF(CLIENTE[[#This Row],[RUC]]="","Ingrese N° de RUC",VLOOKUP(CLIENTE[[#This Row],[RUC]],RUCS[],2,FALSE)))</f>
        <v>UNIVERSIDAD CATOLICA LOS ANGELES DE CHIMBOTE</v>
      </c>
      <c r="G56" s="8" t="s">
        <v>41</v>
      </c>
      <c r="H56" s="9" t="s">
        <v>79</v>
      </c>
      <c r="I56" s="28">
        <v>95</v>
      </c>
      <c r="J56" s="9"/>
    </row>
    <row r="57" spans="1:10" hidden="1" x14ac:dyDescent="0.25">
      <c r="A57" s="8" t="s">
        <v>180</v>
      </c>
      <c r="B57" s="9" t="s">
        <v>181</v>
      </c>
      <c r="C57" s="9" t="s">
        <v>19</v>
      </c>
      <c r="E57" s="8" t="s">
        <v>1048</v>
      </c>
      <c r="F57" s="32" t="str">
        <f>IF(CLIENTE[[#This Row],[RUC]]="No","Solo Boleta",IF(CLIENTE[[#This Row],[RUC]]="","Ingrese N° de RUC",VLOOKUP(CLIENTE[[#This Row],[RUC]],RUCS[],2,FALSE)))</f>
        <v>IMPACT MKT PERU S.A.C.</v>
      </c>
      <c r="G57" s="8" t="s">
        <v>33</v>
      </c>
      <c r="H57" s="9" t="s">
        <v>80</v>
      </c>
      <c r="I57" s="28">
        <v>120</v>
      </c>
      <c r="J57" s="9"/>
    </row>
    <row r="58" spans="1:10" hidden="1" x14ac:dyDescent="0.25">
      <c r="A58" s="8" t="s">
        <v>182</v>
      </c>
      <c r="B58" s="9" t="s">
        <v>183</v>
      </c>
      <c r="C58" s="9" t="s">
        <v>19</v>
      </c>
      <c r="E58" s="8" t="s">
        <v>1048</v>
      </c>
      <c r="F58" s="32" t="str">
        <f>IF(CLIENTE[[#This Row],[RUC]]="No","Solo Boleta",IF(CLIENTE[[#This Row],[RUC]]="","Ingrese N° de RUC",VLOOKUP(CLIENTE[[#This Row],[RUC]],RUCS[],2,FALSE)))</f>
        <v>IMPACT MKT PERU S.A.C.</v>
      </c>
      <c r="G58" s="8" t="s">
        <v>32</v>
      </c>
      <c r="H58" s="9" t="s">
        <v>80</v>
      </c>
      <c r="I58" s="28">
        <v>120</v>
      </c>
      <c r="J58" s="9"/>
    </row>
    <row r="59" spans="1:10" hidden="1" x14ac:dyDescent="0.25">
      <c r="A59" s="8" t="s">
        <v>184</v>
      </c>
      <c r="B59" s="9" t="s">
        <v>456</v>
      </c>
      <c r="C59" s="9" t="s">
        <v>20</v>
      </c>
      <c r="E59" s="8" t="s">
        <v>74</v>
      </c>
      <c r="F59" s="32" t="str">
        <f>IF(CLIENTE[[#This Row],[RUC]]="No","Solo Boleta",IF(CLIENTE[[#This Row],[RUC]]="","Ingrese N° de RUC",VLOOKUP(CLIENTE[[#This Row],[RUC]],RUCS[],2,FALSE)))</f>
        <v>Solo Boleta</v>
      </c>
      <c r="G59" s="8" t="s">
        <v>44</v>
      </c>
      <c r="H59" s="9" t="s">
        <v>80</v>
      </c>
      <c r="I59" s="28">
        <v>0</v>
      </c>
      <c r="J59" s="9"/>
    </row>
    <row r="60" spans="1:10" hidden="1" x14ac:dyDescent="0.25">
      <c r="A60" s="8" t="s">
        <v>185</v>
      </c>
      <c r="B60" s="9" t="s">
        <v>186</v>
      </c>
      <c r="C60" s="9" t="s">
        <v>19</v>
      </c>
      <c r="E60" s="8" t="s">
        <v>74</v>
      </c>
      <c r="F60" s="32" t="str">
        <f>IF(CLIENTE[[#This Row],[RUC]]="No","Solo Boleta",IF(CLIENTE[[#This Row],[RUC]]="","Ingrese N° de RUC",VLOOKUP(CLIENTE[[#This Row],[RUC]],RUCS[],2,FALSE)))</f>
        <v>Solo Boleta</v>
      </c>
      <c r="G60" s="8" t="s">
        <v>23</v>
      </c>
      <c r="H60" s="9" t="s">
        <v>79</v>
      </c>
      <c r="I60" s="28">
        <v>40</v>
      </c>
      <c r="J60" s="9"/>
    </row>
    <row r="61" spans="1:10" hidden="1" x14ac:dyDescent="0.25">
      <c r="A61" s="8" t="s">
        <v>187</v>
      </c>
      <c r="B61" s="9" t="s">
        <v>188</v>
      </c>
      <c r="C61" s="9" t="s">
        <v>19</v>
      </c>
      <c r="E61" s="8" t="s">
        <v>74</v>
      </c>
      <c r="F61" s="32" t="str">
        <f>IF(CLIENTE[[#This Row],[RUC]]="No","Solo Boleta",IF(CLIENTE[[#This Row],[RUC]]="","Ingrese N° de RUC",VLOOKUP(CLIENTE[[#This Row],[RUC]],RUCS[],2,FALSE)))</f>
        <v>Solo Boleta</v>
      </c>
      <c r="G61" s="8" t="s">
        <v>25</v>
      </c>
      <c r="H61" s="9" t="s">
        <v>79</v>
      </c>
      <c r="I61" s="28">
        <v>40</v>
      </c>
      <c r="J61" s="9"/>
    </row>
    <row r="62" spans="1:10" hidden="1" x14ac:dyDescent="0.25">
      <c r="A62" s="8" t="s">
        <v>190</v>
      </c>
      <c r="B62" s="9" t="s">
        <v>189</v>
      </c>
      <c r="C62" s="9" t="s">
        <v>19</v>
      </c>
      <c r="E62" s="8" t="s">
        <v>74</v>
      </c>
      <c r="F62" s="32" t="str">
        <f>IF(CLIENTE[[#This Row],[RUC]]="No","Solo Boleta",IF(CLIENTE[[#This Row],[RUC]]="","Ingrese N° de RUC",VLOOKUP(CLIENTE[[#This Row],[RUC]],RUCS[],2,FALSE)))</f>
        <v>Solo Boleta</v>
      </c>
      <c r="G62" s="8" t="s">
        <v>31</v>
      </c>
      <c r="H62" s="9" t="s">
        <v>80</v>
      </c>
      <c r="I62" s="28">
        <v>0</v>
      </c>
      <c r="J62" s="9"/>
    </row>
    <row r="63" spans="1:10" hidden="1" x14ac:dyDescent="0.25">
      <c r="A63" s="8" t="s">
        <v>191</v>
      </c>
      <c r="B63" s="9" t="s">
        <v>192</v>
      </c>
      <c r="C63" s="9" t="s">
        <v>19</v>
      </c>
      <c r="E63" s="8" t="s">
        <v>74</v>
      </c>
      <c r="F63" s="32" t="str">
        <f>IF(CLIENTE[[#This Row],[RUC]]="No","Solo Boleta",IF(CLIENTE[[#This Row],[RUC]]="","Ingrese N° de RUC",VLOOKUP(CLIENTE[[#This Row],[RUC]],RUCS[],2,FALSE)))</f>
        <v>Solo Boleta</v>
      </c>
      <c r="G63" s="8" t="s">
        <v>22</v>
      </c>
      <c r="H63" s="9" t="s">
        <v>80</v>
      </c>
      <c r="I63" s="28">
        <v>0</v>
      </c>
      <c r="J63" s="9"/>
    </row>
    <row r="64" spans="1:10" hidden="1" x14ac:dyDescent="0.25">
      <c r="A64" s="8" t="s">
        <v>193</v>
      </c>
      <c r="B64" s="9" t="s">
        <v>194</v>
      </c>
      <c r="C64" s="9" t="s">
        <v>19</v>
      </c>
      <c r="E64" s="8" t="s">
        <v>935</v>
      </c>
      <c r="F64" s="32" t="str">
        <f>IF(CLIENTE[[#This Row],[RUC]]="No","Solo Boleta",IF(CLIENTE[[#This Row],[RUC]]="","Ingrese N° de RUC",VLOOKUP(CLIENTE[[#This Row],[RUC]],RUCS[],2,FALSE)))</f>
        <v>COSTA SEAFOOD</v>
      </c>
      <c r="G64" s="8" t="s">
        <v>24</v>
      </c>
      <c r="H64" s="9" t="s">
        <v>79</v>
      </c>
      <c r="I64" s="28">
        <v>65</v>
      </c>
      <c r="J64" s="9"/>
    </row>
    <row r="65" spans="1:10" hidden="1" x14ac:dyDescent="0.25">
      <c r="A65" s="8" t="s">
        <v>195</v>
      </c>
      <c r="B65" s="9" t="s">
        <v>196</v>
      </c>
      <c r="C65" s="9" t="s">
        <v>19</v>
      </c>
      <c r="E65" s="8" t="s">
        <v>74</v>
      </c>
      <c r="F65" s="32" t="str">
        <f>IF(CLIENTE[[#This Row],[RUC]]="No","Solo Boleta",IF(CLIENTE[[#This Row],[RUC]]="","Ingrese N° de RUC",VLOOKUP(CLIENTE[[#This Row],[RUC]],RUCS[],2,FALSE)))</f>
        <v>Solo Boleta</v>
      </c>
      <c r="G65" s="8" t="s">
        <v>27</v>
      </c>
      <c r="H65" s="9" t="s">
        <v>79</v>
      </c>
      <c r="I65" s="28">
        <v>65</v>
      </c>
      <c r="J65" s="9"/>
    </row>
    <row r="66" spans="1:10" hidden="1" x14ac:dyDescent="0.25">
      <c r="A66" s="8" t="s">
        <v>197</v>
      </c>
      <c r="B66" s="9" t="s">
        <v>198</v>
      </c>
      <c r="C66" s="9" t="s">
        <v>19</v>
      </c>
      <c r="E66" s="8" t="s">
        <v>74</v>
      </c>
      <c r="F66" s="32" t="str">
        <f>IF(CLIENTE[[#This Row],[RUC]]="No","Solo Boleta",IF(CLIENTE[[#This Row],[RUC]]="","Ingrese N° de RUC",VLOOKUP(CLIENTE[[#This Row],[RUC]],RUCS[],2,FALSE)))</f>
        <v>Solo Boleta</v>
      </c>
      <c r="G66" s="8" t="s">
        <v>28</v>
      </c>
      <c r="H66" s="9" t="s">
        <v>79</v>
      </c>
      <c r="I66" s="28">
        <v>65</v>
      </c>
      <c r="J66" s="9"/>
    </row>
    <row r="67" spans="1:10" hidden="1" x14ac:dyDescent="0.25">
      <c r="A67" s="8" t="s">
        <v>201</v>
      </c>
      <c r="B67" s="9" t="s">
        <v>200</v>
      </c>
      <c r="C67" s="9" t="s">
        <v>20</v>
      </c>
      <c r="E67" s="8" t="s">
        <v>962</v>
      </c>
      <c r="F67" s="32" t="str">
        <f>IF(CLIENTE[[#This Row],[RUC]]="No","Solo Boleta",IF(CLIENTE[[#This Row],[RUC]]="","Ingrese N° de RUC",VLOOKUP(CLIENTE[[#This Row],[RUC]],RUCS[],2,FALSE)))</f>
        <v>UNIVERSIDAD CATOLICA LOS ANGELES DE CHIMBOTE</v>
      </c>
      <c r="G67" s="8" t="s">
        <v>48</v>
      </c>
      <c r="H67" s="9" t="s">
        <v>79</v>
      </c>
      <c r="I67" s="28">
        <v>95</v>
      </c>
      <c r="J67" s="9"/>
    </row>
    <row r="68" spans="1:10" hidden="1" x14ac:dyDescent="0.25">
      <c r="A68" s="15" t="s">
        <v>202</v>
      </c>
      <c r="B68" s="9" t="s">
        <v>455</v>
      </c>
      <c r="C68" s="9" t="s">
        <v>19</v>
      </c>
      <c r="D68" s="9" t="s">
        <v>686</v>
      </c>
      <c r="E68" s="8" t="s">
        <v>931</v>
      </c>
      <c r="F68" s="32" t="str">
        <f>IF(CLIENTE[[#This Row],[RUC]]="No","Solo Boleta",IF(CLIENTE[[#This Row],[RUC]]="","Ingrese N° de RUC",VLOOKUP(CLIENTE[[#This Row],[RUC]],RUCS[],2,FALSE)))</f>
        <v>PESQUERA NINFAS DEL MAR S.A.C.</v>
      </c>
      <c r="G68" s="8" t="s">
        <v>41</v>
      </c>
      <c r="H68" s="9" t="s">
        <v>79</v>
      </c>
      <c r="I68" s="28">
        <v>90</v>
      </c>
      <c r="J68" s="9"/>
    </row>
    <row r="69" spans="1:10" hidden="1" x14ac:dyDescent="0.25">
      <c r="A69" s="8" t="s">
        <v>203</v>
      </c>
      <c r="B69" s="9" t="s">
        <v>204</v>
      </c>
      <c r="C69" s="9" t="s">
        <v>19</v>
      </c>
      <c r="E69" s="8" t="s">
        <v>1049</v>
      </c>
      <c r="F69" s="32" t="str">
        <f>IF(CLIENTE[[#This Row],[RUC]]="No","Solo Boleta",IF(CLIENTE[[#This Row],[RUC]]="","Ingrese N° de RUC",VLOOKUP(CLIENTE[[#This Row],[RUC]],RUCS[],2,FALSE)))</f>
        <v>SONDA DEL PERU S.A.</v>
      </c>
      <c r="G69" s="8" t="s">
        <v>24</v>
      </c>
      <c r="H69" s="9" t="s">
        <v>79</v>
      </c>
      <c r="I69" s="28">
        <v>60</v>
      </c>
      <c r="J69" s="9"/>
    </row>
    <row r="70" spans="1:10" hidden="1" x14ac:dyDescent="0.25">
      <c r="A70" s="8" t="s">
        <v>205</v>
      </c>
      <c r="B70" s="9" t="s">
        <v>206</v>
      </c>
      <c r="C70" s="9" t="s">
        <v>19</v>
      </c>
      <c r="D70" s="9" t="s">
        <v>686</v>
      </c>
      <c r="E70" s="8" t="s">
        <v>74</v>
      </c>
      <c r="F70" s="32" t="str">
        <f>IF(CLIENTE[[#This Row],[RUC]]="No","Solo Boleta",IF(CLIENTE[[#This Row],[RUC]]="","Ingrese N° de RUC",VLOOKUP(CLIENTE[[#This Row],[RUC]],RUCS[],2,FALSE)))</f>
        <v>Solo Boleta</v>
      </c>
      <c r="G70" s="8" t="s">
        <v>49</v>
      </c>
      <c r="H70" s="9" t="s">
        <v>79</v>
      </c>
      <c r="I70" s="28">
        <v>100</v>
      </c>
      <c r="J70" s="9"/>
    </row>
    <row r="71" spans="1:10" hidden="1" x14ac:dyDescent="0.25">
      <c r="A71" s="8" t="s">
        <v>207</v>
      </c>
      <c r="B71" s="9" t="s">
        <v>208</v>
      </c>
      <c r="C71" s="9" t="s">
        <v>19</v>
      </c>
      <c r="E71" s="8" t="s">
        <v>74</v>
      </c>
      <c r="F71" s="32" t="str">
        <f>IF(CLIENTE[[#This Row],[RUC]]="No","Solo Boleta",IF(CLIENTE[[#This Row],[RUC]]="","Ingrese N° de RUC",VLOOKUP(CLIENTE[[#This Row],[RUC]],RUCS[],2,FALSE)))</f>
        <v>Solo Boleta</v>
      </c>
      <c r="G71" s="8" t="s">
        <v>26</v>
      </c>
      <c r="H71" s="9" t="s">
        <v>79</v>
      </c>
      <c r="I71" s="28">
        <v>60</v>
      </c>
      <c r="J71" s="9"/>
    </row>
    <row r="72" spans="1:10" hidden="1" x14ac:dyDescent="0.25">
      <c r="A72" s="8" t="s">
        <v>209</v>
      </c>
      <c r="B72" s="9" t="s">
        <v>210</v>
      </c>
      <c r="C72" s="9" t="s">
        <v>19</v>
      </c>
      <c r="E72" s="8" t="s">
        <v>1050</v>
      </c>
      <c r="F72" s="32" t="str">
        <f>IF(CLIENTE[[#This Row],[RUC]]="No","Solo Boleta",IF(CLIENTE[[#This Row],[RUC]]="","Ingrese N° de RUC",VLOOKUP(CLIENTE[[#This Row],[RUC]],RUCS[],2,FALSE)))</f>
        <v>JGR TELECOMUNICACIONES PERU S.A.C.</v>
      </c>
      <c r="G72" s="8" t="s">
        <v>28</v>
      </c>
      <c r="H72" s="9" t="s">
        <v>79</v>
      </c>
      <c r="I72" s="28">
        <v>85</v>
      </c>
      <c r="J72" s="9"/>
    </row>
    <row r="73" spans="1:10" hidden="1" x14ac:dyDescent="0.25">
      <c r="A73" s="8" t="s">
        <v>212</v>
      </c>
      <c r="B73" s="9" t="s">
        <v>213</v>
      </c>
      <c r="C73" s="9" t="s">
        <v>19</v>
      </c>
      <c r="E73" s="8" t="s">
        <v>856</v>
      </c>
      <c r="F73" s="32" t="str">
        <f>IF(CLIENTE[[#This Row],[RUC]]="No","Solo Boleta",IF(CLIENTE[[#This Row],[RUC]]="","Ingrese N° de RUC",VLOOKUP(CLIENTE[[#This Row],[RUC]],RUCS[],2,FALSE)))</f>
        <v>INTRALOT DE PERU S. A. C.</v>
      </c>
      <c r="G73" s="8" t="s">
        <v>36</v>
      </c>
      <c r="H73" s="9" t="s">
        <v>79</v>
      </c>
      <c r="I73" s="28">
        <v>95</v>
      </c>
      <c r="J73" s="9"/>
    </row>
    <row r="74" spans="1:10" hidden="1" x14ac:dyDescent="0.25">
      <c r="A74" s="8" t="s">
        <v>214</v>
      </c>
      <c r="B74" s="9" t="s">
        <v>215</v>
      </c>
      <c r="C74" s="9" t="s">
        <v>19</v>
      </c>
      <c r="E74" s="8" t="s">
        <v>1051</v>
      </c>
      <c r="F74" s="32" t="str">
        <f>IF(CLIENTE[[#This Row],[RUC]]="No","Solo Boleta",IF(CLIENTE[[#This Row],[RUC]]="","Ingrese N° de RUC",VLOOKUP(CLIENTE[[#This Row],[RUC]],RUCS[],2,FALSE)))</f>
        <v>GAPC INVERSIONES GENERALES S.A.C.</v>
      </c>
      <c r="G74" s="8" t="s">
        <v>32</v>
      </c>
      <c r="H74" s="9" t="s">
        <v>80</v>
      </c>
      <c r="I74" s="28">
        <v>160</v>
      </c>
      <c r="J74" s="9"/>
    </row>
    <row r="75" spans="1:10" hidden="1" x14ac:dyDescent="0.25">
      <c r="A75" s="8" t="s">
        <v>216</v>
      </c>
      <c r="B75" s="9" t="s">
        <v>217</v>
      </c>
      <c r="C75" s="9" t="s">
        <v>19</v>
      </c>
      <c r="E75" s="8" t="s">
        <v>856</v>
      </c>
      <c r="F75" s="32" t="str">
        <f>IF(CLIENTE[[#This Row],[RUC]]="No","Solo Boleta",IF(CLIENTE[[#This Row],[RUC]]="","Ingrese N° de RUC",VLOOKUP(CLIENTE[[#This Row],[RUC]],RUCS[],2,FALSE)))</f>
        <v>INTRALOT DE PERU S. A. C.</v>
      </c>
      <c r="G75" s="8" t="s">
        <v>36</v>
      </c>
      <c r="H75" s="9" t="s">
        <v>79</v>
      </c>
      <c r="I75" s="28">
        <v>90</v>
      </c>
      <c r="J75" s="9"/>
    </row>
    <row r="76" spans="1:10" hidden="1" x14ac:dyDescent="0.25">
      <c r="A76" s="8" t="s">
        <v>219</v>
      </c>
      <c r="B76" s="9" t="s">
        <v>220</v>
      </c>
      <c r="C76" s="9" t="s">
        <v>20</v>
      </c>
      <c r="E76" s="8" t="s">
        <v>880</v>
      </c>
      <c r="F76" s="32" t="str">
        <f>IF(CLIENTE[[#This Row],[RUC]]="No","Solo Boleta",IF(CLIENTE[[#This Row],[RUC]]="","Ingrese N° de RUC",VLOOKUP(CLIENTE[[#This Row],[RUC]],RUCS[],2,FALSE)))</f>
        <v>EQUO S.A.</v>
      </c>
      <c r="G76" s="8" t="s">
        <v>24</v>
      </c>
      <c r="H76" s="9" t="s">
        <v>81</v>
      </c>
      <c r="I76" s="28">
        <v>85</v>
      </c>
      <c r="J76" s="9"/>
    </row>
    <row r="77" spans="1:10" hidden="1" x14ac:dyDescent="0.25">
      <c r="A77" s="8" t="s">
        <v>222</v>
      </c>
      <c r="B77" s="9" t="s">
        <v>223</v>
      </c>
      <c r="C77" s="9" t="s">
        <v>19</v>
      </c>
      <c r="E77" s="8" t="s">
        <v>934</v>
      </c>
      <c r="F77" s="32" t="str">
        <f>IF(CLIENTE[[#This Row],[RUC]]="No","Solo Boleta",IF(CLIENTE[[#This Row],[RUC]]="","Ingrese N° de RUC",VLOOKUP(CLIENTE[[#This Row],[RUC]],RUCS[],2,FALSE)))</f>
        <v>QUIMICA SUIZA INDUSTRIAL DEL PERU S.A.</v>
      </c>
      <c r="G77" s="8" t="s">
        <v>49</v>
      </c>
      <c r="H77" s="9" t="s">
        <v>79</v>
      </c>
      <c r="I77" s="28">
        <v>100</v>
      </c>
      <c r="J77" s="9"/>
    </row>
    <row r="78" spans="1:10" hidden="1" x14ac:dyDescent="0.25">
      <c r="A78" s="8" t="s">
        <v>226</v>
      </c>
      <c r="B78" s="9" t="s">
        <v>227</v>
      </c>
      <c r="C78" s="9" t="s">
        <v>19</v>
      </c>
      <c r="E78" s="8" t="s">
        <v>74</v>
      </c>
      <c r="F78" s="32" t="str">
        <f>IF(CLIENTE[[#This Row],[RUC]]="No","Solo Boleta",IF(CLIENTE[[#This Row],[RUC]]="","Ingrese N° de RUC",VLOOKUP(CLIENTE[[#This Row],[RUC]],RUCS[],2,FALSE)))</f>
        <v>Solo Boleta</v>
      </c>
      <c r="G78" s="8" t="s">
        <v>28</v>
      </c>
      <c r="H78" s="9" t="s">
        <v>81</v>
      </c>
      <c r="I78" s="28">
        <v>85</v>
      </c>
      <c r="J78" s="9"/>
    </row>
    <row r="79" spans="1:10" hidden="1" x14ac:dyDescent="0.25">
      <c r="A79" s="8" t="s">
        <v>228</v>
      </c>
      <c r="B79" s="9" t="s">
        <v>229</v>
      </c>
      <c r="C79" s="9" t="s">
        <v>19</v>
      </c>
      <c r="E79" s="8" t="s">
        <v>937</v>
      </c>
      <c r="F79" s="32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8" t="s">
        <v>28</v>
      </c>
      <c r="H79" s="9" t="s">
        <v>81</v>
      </c>
      <c r="I79" s="28">
        <v>90</v>
      </c>
      <c r="J79" s="9"/>
    </row>
    <row r="80" spans="1:10" hidden="1" x14ac:dyDescent="0.25">
      <c r="A80" s="8" t="s">
        <v>230</v>
      </c>
      <c r="B80" s="9" t="s">
        <v>231</v>
      </c>
      <c r="C80" s="9" t="s">
        <v>19</v>
      </c>
      <c r="E80" s="8" t="s">
        <v>939</v>
      </c>
      <c r="F80" s="32" t="str">
        <f>IF(CLIENTE[[#This Row],[RUC]]="No","Solo Boleta",IF(CLIENTE[[#This Row],[RUC]]="","Ingrese N° de RUC",VLOOKUP(CLIENTE[[#This Row],[RUC]],RUCS[],2,FALSE)))</f>
        <v>AJEPER S.A.</v>
      </c>
      <c r="G80" s="8" t="s">
        <v>38</v>
      </c>
      <c r="H80" s="9" t="s">
        <v>79</v>
      </c>
      <c r="I80" s="28">
        <v>100</v>
      </c>
      <c r="J80" s="9"/>
    </row>
    <row r="81" spans="1:10" hidden="1" x14ac:dyDescent="0.25">
      <c r="A81" s="8" t="s">
        <v>232</v>
      </c>
      <c r="B81" s="9" t="s">
        <v>233</v>
      </c>
      <c r="C81" s="9" t="s">
        <v>19</v>
      </c>
      <c r="E81" s="8" t="s">
        <v>939</v>
      </c>
      <c r="F81" s="32" t="str">
        <f>IF(CLIENTE[[#This Row],[RUC]]="No","Solo Boleta",IF(CLIENTE[[#This Row],[RUC]]="","Ingrese N° de RUC",VLOOKUP(CLIENTE[[#This Row],[RUC]],RUCS[],2,FALSE)))</f>
        <v>AJEPER S.A.</v>
      </c>
      <c r="G81" s="8" t="s">
        <v>37</v>
      </c>
      <c r="H81" s="9" t="s">
        <v>79</v>
      </c>
      <c r="I81" s="28">
        <v>100</v>
      </c>
      <c r="J81" s="9"/>
    </row>
    <row r="82" spans="1:10" hidden="1" x14ac:dyDescent="0.25">
      <c r="A82" s="8" t="s">
        <v>235</v>
      </c>
      <c r="B82" s="9" t="s">
        <v>236</v>
      </c>
      <c r="C82" s="9" t="s">
        <v>20</v>
      </c>
      <c r="E82" s="8" t="s">
        <v>74</v>
      </c>
      <c r="F82" s="32" t="str">
        <f>IF(CLIENTE[[#This Row],[RUC]]="No","Solo Boleta",IF(CLIENTE[[#This Row],[RUC]]="","Ingrese N° de RUC",VLOOKUP(CLIENTE[[#This Row],[RUC]],RUCS[],2,FALSE)))</f>
        <v>Solo Boleta</v>
      </c>
      <c r="G82" s="8" t="s">
        <v>28</v>
      </c>
      <c r="H82" s="9" t="s">
        <v>79</v>
      </c>
      <c r="I82" s="28">
        <v>80</v>
      </c>
      <c r="J82" s="9"/>
    </row>
    <row r="83" spans="1:10" hidden="1" x14ac:dyDescent="0.25">
      <c r="A83" s="8" t="s">
        <v>237</v>
      </c>
      <c r="B83" s="9" t="s">
        <v>409</v>
      </c>
      <c r="C83" s="9" t="s">
        <v>19</v>
      </c>
      <c r="E83" s="8" t="s">
        <v>940</v>
      </c>
      <c r="F83" s="32" t="str">
        <f>IF(CLIENTE[[#This Row],[RUC]]="No","Solo Boleta",IF(CLIENTE[[#This Row],[RUC]]="","Ingrese N° de RUC",VLOOKUP(CLIENTE[[#This Row],[RUC]],RUCS[],2,FALSE)))</f>
        <v>PRECISION PERU S.A.</v>
      </c>
      <c r="G83" s="8" t="s">
        <v>30</v>
      </c>
      <c r="H83" s="9" t="s">
        <v>79</v>
      </c>
      <c r="I83" s="28">
        <v>80</v>
      </c>
      <c r="J83" s="9"/>
    </row>
    <row r="84" spans="1:10" hidden="1" x14ac:dyDescent="0.25">
      <c r="A84" s="8" t="s">
        <v>238</v>
      </c>
      <c r="B84" s="9" t="s">
        <v>239</v>
      </c>
      <c r="C84" s="9" t="s">
        <v>19</v>
      </c>
      <c r="E84" s="8" t="s">
        <v>930</v>
      </c>
      <c r="F84" s="32" t="str">
        <f>IF(CLIENTE[[#This Row],[RUC]]="No","Solo Boleta",IF(CLIENTE[[#This Row],[RUC]]="","Ingrese N° de RUC",VLOOKUP(CLIENTE[[#This Row],[RUC]],RUCS[],2,FALSE)))</f>
        <v>YAMAHA MOTOR DEL PERU S.A.</v>
      </c>
      <c r="G84" s="8" t="s">
        <v>36</v>
      </c>
      <c r="H84" s="9" t="s">
        <v>79</v>
      </c>
      <c r="I84" s="28">
        <v>100</v>
      </c>
      <c r="J84" s="9"/>
    </row>
    <row r="85" spans="1:10" hidden="1" x14ac:dyDescent="0.25">
      <c r="A85" s="8" t="s">
        <v>240</v>
      </c>
      <c r="B85" s="9" t="s">
        <v>241</v>
      </c>
      <c r="C85" s="9" t="s">
        <v>19</v>
      </c>
      <c r="E85" s="8" t="s">
        <v>930</v>
      </c>
      <c r="F85" s="32" t="str">
        <f>IF(CLIENTE[[#This Row],[RUC]]="No","Solo Boleta",IF(CLIENTE[[#This Row],[RUC]]="","Ingrese N° de RUC",VLOOKUP(CLIENTE[[#This Row],[RUC]],RUCS[],2,FALSE)))</f>
        <v>YAMAHA MOTOR DEL PERU S.A.</v>
      </c>
      <c r="G85" s="8" t="s">
        <v>39</v>
      </c>
      <c r="H85" s="9" t="s">
        <v>79</v>
      </c>
      <c r="I85" s="28">
        <v>100</v>
      </c>
      <c r="J85" s="9"/>
    </row>
    <row r="86" spans="1:10" hidden="1" x14ac:dyDescent="0.25">
      <c r="A86" s="8" t="s">
        <v>93</v>
      </c>
      <c r="B86" s="9" t="s">
        <v>1464</v>
      </c>
      <c r="C86" s="9" t="s">
        <v>19</v>
      </c>
      <c r="D86" s="9" t="s">
        <v>706</v>
      </c>
      <c r="E86" s="8" t="s">
        <v>820</v>
      </c>
      <c r="F86" s="32" t="str">
        <f>IF(CLIENTE[[#This Row],[RUC]]="No","Solo Boleta",IF(CLIENTE[[#This Row],[RUC]]="","Ingrese N° de RUC",VLOOKUP(CLIENTE[[#This Row],[RUC]],RUCS[],2,FALSE)))</f>
        <v>PURATOS PERU S. A.</v>
      </c>
      <c r="G86" s="8" t="s">
        <v>24</v>
      </c>
      <c r="H86" s="9" t="s">
        <v>79</v>
      </c>
      <c r="I86" s="28">
        <v>60</v>
      </c>
      <c r="J86" s="9"/>
    </row>
    <row r="87" spans="1:10" hidden="1" x14ac:dyDescent="0.25">
      <c r="A87" s="10" t="s">
        <v>245</v>
      </c>
      <c r="B87" s="9" t="s">
        <v>246</v>
      </c>
      <c r="C87" s="9" t="s">
        <v>19</v>
      </c>
      <c r="E87" s="8" t="s">
        <v>74</v>
      </c>
      <c r="F87" s="32" t="str">
        <f>IF(CLIENTE[[#This Row],[RUC]]="No","Solo Boleta",IF(CLIENTE[[#This Row],[RUC]]="","Ingrese N° de RUC",VLOOKUP(CLIENTE[[#This Row],[RUC]],RUCS[],2,FALSE)))</f>
        <v>Solo Boleta</v>
      </c>
      <c r="G87" s="8" t="s">
        <v>28</v>
      </c>
      <c r="H87" s="9" t="s">
        <v>81</v>
      </c>
      <c r="I87" s="28">
        <v>90</v>
      </c>
      <c r="J87" s="9"/>
    </row>
    <row r="88" spans="1:10" hidden="1" x14ac:dyDescent="0.25">
      <c r="A88" s="8" t="s">
        <v>259</v>
      </c>
      <c r="B88" s="9" t="s">
        <v>260</v>
      </c>
      <c r="C88" s="9" t="s">
        <v>19</v>
      </c>
      <c r="E88" s="8" t="s">
        <v>74</v>
      </c>
      <c r="F88" s="32" t="str">
        <f>IF(CLIENTE[[#This Row],[RUC]]="No","Solo Boleta",IF(CLIENTE[[#This Row],[RUC]]="","Ingrese N° de RUC",VLOOKUP(CLIENTE[[#This Row],[RUC]],RUCS[],2,FALSE)))</f>
        <v>Solo Boleta</v>
      </c>
      <c r="G88" s="8" t="s">
        <v>49</v>
      </c>
      <c r="H88" s="9" t="s">
        <v>79</v>
      </c>
      <c r="I88" s="28">
        <v>105</v>
      </c>
      <c r="J88" s="9"/>
    </row>
    <row r="89" spans="1:10" hidden="1" x14ac:dyDescent="0.25">
      <c r="A89" s="8" t="s">
        <v>261</v>
      </c>
      <c r="B89" s="9" t="s">
        <v>262</v>
      </c>
      <c r="C89" s="9" t="s">
        <v>19</v>
      </c>
      <c r="E89" s="8" t="s">
        <v>74</v>
      </c>
      <c r="F89" s="32" t="str">
        <f>IF(CLIENTE[[#This Row],[RUC]]="No","Solo Boleta",IF(CLIENTE[[#This Row],[RUC]]="","Ingrese N° de RUC",VLOOKUP(CLIENTE[[#This Row],[RUC]],RUCS[],2,FALSE)))</f>
        <v>Solo Boleta</v>
      </c>
      <c r="G89" s="8" t="s">
        <v>43</v>
      </c>
      <c r="H89" s="9" t="s">
        <v>80</v>
      </c>
      <c r="I89" s="28">
        <v>140</v>
      </c>
      <c r="J89" s="9"/>
    </row>
    <row r="90" spans="1:10" hidden="1" x14ac:dyDescent="0.25">
      <c r="A90" s="8" t="s">
        <v>263</v>
      </c>
      <c r="B90" s="9" t="s">
        <v>264</v>
      </c>
      <c r="C90" s="9" t="s">
        <v>19</v>
      </c>
      <c r="E90" s="8" t="s">
        <v>74</v>
      </c>
      <c r="F90" s="32" t="str">
        <f>IF(CLIENTE[[#This Row],[RUC]]="No","Solo Boleta",IF(CLIENTE[[#This Row],[RUC]]="","Ingrese N° de RUC",VLOOKUP(CLIENTE[[#This Row],[RUC]],RUCS[],2,FALSE)))</f>
        <v>Solo Boleta</v>
      </c>
      <c r="G90" s="8" t="s">
        <v>29</v>
      </c>
      <c r="H90" s="9" t="s">
        <v>81</v>
      </c>
      <c r="I90" s="28">
        <v>140</v>
      </c>
      <c r="J90" s="9"/>
    </row>
    <row r="91" spans="1:10" hidden="1" x14ac:dyDescent="0.25">
      <c r="A91" s="8" t="s">
        <v>265</v>
      </c>
      <c r="B91" s="9" t="s">
        <v>266</v>
      </c>
      <c r="C91" s="9" t="s">
        <v>19</v>
      </c>
      <c r="E91" s="8" t="s">
        <v>74</v>
      </c>
      <c r="F91" s="32" t="str">
        <f>IF(CLIENTE[[#This Row],[RUC]]="No","Solo Boleta",IF(CLIENTE[[#This Row],[RUC]]="","Ingrese N° de RUC",VLOOKUP(CLIENTE[[#This Row],[RUC]],RUCS[],2,FALSE)))</f>
        <v>Solo Boleta</v>
      </c>
      <c r="G91" s="8" t="s">
        <v>27</v>
      </c>
      <c r="H91" s="9" t="s">
        <v>81</v>
      </c>
      <c r="I91" s="28">
        <v>140</v>
      </c>
      <c r="J91" s="9"/>
    </row>
    <row r="92" spans="1:10" hidden="1" x14ac:dyDescent="0.25">
      <c r="A92" s="8" t="s">
        <v>267</v>
      </c>
      <c r="B92" s="9" t="s">
        <v>268</v>
      </c>
      <c r="C92" s="9" t="s">
        <v>20</v>
      </c>
      <c r="E92" s="8" t="s">
        <v>74</v>
      </c>
      <c r="F92" s="32" t="str">
        <f>IF(CLIENTE[[#This Row],[RUC]]="No","Solo Boleta",IF(CLIENTE[[#This Row],[RUC]]="","Ingrese N° de RUC",VLOOKUP(CLIENTE[[#This Row],[RUC]],RUCS[],2,FALSE)))</f>
        <v>Solo Boleta</v>
      </c>
      <c r="G92" s="8" t="s">
        <v>33</v>
      </c>
      <c r="H92" s="9" t="s">
        <v>80</v>
      </c>
      <c r="I92" s="28">
        <v>140</v>
      </c>
      <c r="J92" s="9"/>
    </row>
    <row r="93" spans="1:10" hidden="1" x14ac:dyDescent="0.25">
      <c r="A93" s="8" t="s">
        <v>269</v>
      </c>
      <c r="B93" s="9" t="s">
        <v>270</v>
      </c>
      <c r="C93" s="9" t="s">
        <v>20</v>
      </c>
      <c r="E93" s="8" t="s">
        <v>74</v>
      </c>
      <c r="F93" s="32" t="str">
        <f>IF(CLIENTE[[#This Row],[RUC]]="No","Solo Boleta",IF(CLIENTE[[#This Row],[RUC]]="","Ingrese N° de RUC",VLOOKUP(CLIENTE[[#This Row],[RUC]],RUCS[],2,FALSE)))</f>
        <v>Solo Boleta</v>
      </c>
      <c r="G93" s="8" t="s">
        <v>44</v>
      </c>
      <c r="H93" s="9" t="s">
        <v>80</v>
      </c>
      <c r="I93" s="28">
        <v>140</v>
      </c>
      <c r="J93" s="9"/>
    </row>
    <row r="94" spans="1:10" hidden="1" x14ac:dyDescent="0.25">
      <c r="A94" s="8" t="s">
        <v>225</v>
      </c>
      <c r="B94" s="9" t="s">
        <v>271</v>
      </c>
      <c r="C94" s="9" t="s">
        <v>19</v>
      </c>
      <c r="E94" s="8" t="s">
        <v>74</v>
      </c>
      <c r="F94" s="32" t="str">
        <f>IF(CLIENTE[[#This Row],[RUC]]="No","Solo Boleta",IF(CLIENTE[[#This Row],[RUC]]="","Ingrese N° de RUC",VLOOKUP(CLIENTE[[#This Row],[RUC]],RUCS[],2,FALSE)))</f>
        <v>Solo Boleta</v>
      </c>
      <c r="G94" s="8" t="s">
        <v>23</v>
      </c>
      <c r="H94" s="9" t="s">
        <v>79</v>
      </c>
      <c r="I94" s="28">
        <v>50</v>
      </c>
      <c r="J94" s="9"/>
    </row>
    <row r="95" spans="1:10" hidden="1" x14ac:dyDescent="0.25">
      <c r="A95" s="8" t="s">
        <v>247</v>
      </c>
      <c r="B95" s="9" t="s">
        <v>272</v>
      </c>
      <c r="C95" s="9" t="s">
        <v>20</v>
      </c>
      <c r="E95" s="8" t="s">
        <v>74</v>
      </c>
      <c r="F95" s="32" t="str">
        <f>IF(CLIENTE[[#This Row],[RUC]]="No","Solo Boleta",IF(CLIENTE[[#This Row],[RUC]]="","Ingrese N° de RUC",VLOOKUP(CLIENTE[[#This Row],[RUC]],RUCS[],2,FALSE)))</f>
        <v>Solo Boleta</v>
      </c>
      <c r="G95" s="8" t="s">
        <v>31</v>
      </c>
      <c r="H95" s="9" t="s">
        <v>80</v>
      </c>
      <c r="I95" s="28">
        <v>140</v>
      </c>
      <c r="J95" s="9"/>
    </row>
    <row r="96" spans="1:10" hidden="1" x14ac:dyDescent="0.25">
      <c r="A96" s="8" t="s">
        <v>248</v>
      </c>
      <c r="B96" s="9" t="s">
        <v>273</v>
      </c>
      <c r="C96" s="9" t="s">
        <v>19</v>
      </c>
      <c r="E96" s="8" t="s">
        <v>74</v>
      </c>
      <c r="F96" s="32" t="str">
        <f>IF(CLIENTE[[#This Row],[RUC]]="No","Solo Boleta",IF(CLIENTE[[#This Row],[RUC]]="","Ingrese N° de RUC",VLOOKUP(CLIENTE[[#This Row],[RUC]],RUCS[],2,FALSE)))</f>
        <v>Solo Boleta</v>
      </c>
      <c r="G96" s="8" t="s">
        <v>48</v>
      </c>
      <c r="H96" s="9" t="s">
        <v>79</v>
      </c>
      <c r="I96" s="28">
        <v>95</v>
      </c>
      <c r="J96" s="9"/>
    </row>
    <row r="97" spans="1:10" hidden="1" x14ac:dyDescent="0.25">
      <c r="A97" s="8" t="s">
        <v>274</v>
      </c>
      <c r="B97" s="9" t="s">
        <v>275</v>
      </c>
      <c r="C97" s="9" t="s">
        <v>19</v>
      </c>
      <c r="E97" s="8" t="s">
        <v>944</v>
      </c>
      <c r="F97" s="32" t="str">
        <f>IF(CLIENTE[[#This Row],[RUC]]="No","Solo Boleta",IF(CLIENTE[[#This Row],[RUC]]="","Ingrese N° de RUC",VLOOKUP(CLIENTE[[#This Row],[RUC]],RUCS[],2,FALSE)))</f>
        <v>UNIVERSIDAD INCA GARCILASO DE LA VEGA</v>
      </c>
      <c r="G97" s="8" t="s">
        <v>29</v>
      </c>
      <c r="H97" s="9" t="s">
        <v>79</v>
      </c>
      <c r="I97" s="28">
        <v>140</v>
      </c>
      <c r="J97" s="9"/>
    </row>
    <row r="98" spans="1:10" hidden="1" x14ac:dyDescent="0.25">
      <c r="A98" s="8" t="s">
        <v>276</v>
      </c>
      <c r="B98" s="9" t="s">
        <v>277</v>
      </c>
      <c r="C98" s="9" t="s">
        <v>20</v>
      </c>
      <c r="E98" s="8" t="s">
        <v>74</v>
      </c>
      <c r="F98" s="32" t="str">
        <f>IF(CLIENTE[[#This Row],[RUC]]="No","Solo Boleta",IF(CLIENTE[[#This Row],[RUC]]="","Ingrese N° de RUC",VLOOKUP(CLIENTE[[#This Row],[RUC]],RUCS[],2,FALSE)))</f>
        <v>Solo Boleta</v>
      </c>
      <c r="G98" s="8" t="s">
        <v>41</v>
      </c>
      <c r="H98" s="9" t="s">
        <v>79</v>
      </c>
      <c r="I98" s="28">
        <v>140</v>
      </c>
      <c r="J98" s="9"/>
    </row>
    <row r="99" spans="1:10" hidden="1" x14ac:dyDescent="0.25">
      <c r="A99" s="8" t="s">
        <v>278</v>
      </c>
      <c r="B99" s="9" t="s">
        <v>279</v>
      </c>
      <c r="C99" s="9" t="s">
        <v>19</v>
      </c>
      <c r="E99" s="8" t="s">
        <v>74</v>
      </c>
      <c r="F99" s="32" t="str">
        <f>IF(CLIENTE[[#This Row],[RUC]]="No","Solo Boleta",IF(CLIENTE[[#This Row],[RUC]]="","Ingrese N° de RUC",VLOOKUP(CLIENTE[[#This Row],[RUC]],RUCS[],2,FALSE)))</f>
        <v>Solo Boleta</v>
      </c>
      <c r="G99" s="8" t="s">
        <v>42</v>
      </c>
      <c r="H99" s="9" t="s">
        <v>81</v>
      </c>
      <c r="I99" s="28">
        <v>140</v>
      </c>
      <c r="J99" s="9"/>
    </row>
    <row r="100" spans="1:10" hidden="1" x14ac:dyDescent="0.25">
      <c r="A100" s="8" t="s">
        <v>280</v>
      </c>
      <c r="B100" s="9" t="s">
        <v>281</v>
      </c>
      <c r="C100" s="9" t="s">
        <v>19</v>
      </c>
      <c r="E100" s="8" t="s">
        <v>74</v>
      </c>
      <c r="F100" s="32" t="str">
        <f>IF(CLIENTE[[#This Row],[RUC]]="No","Solo Boleta",IF(CLIENTE[[#This Row],[RUC]]="","Ingrese N° de RUC",VLOOKUP(CLIENTE[[#This Row],[RUC]],RUCS[],2,FALSE)))</f>
        <v>Solo Boleta</v>
      </c>
      <c r="G100" s="8" t="s">
        <v>36</v>
      </c>
      <c r="H100" s="9" t="s">
        <v>79</v>
      </c>
      <c r="I100" s="28">
        <v>70</v>
      </c>
      <c r="J100" s="9"/>
    </row>
    <row r="101" spans="1:10" hidden="1" x14ac:dyDescent="0.25">
      <c r="A101" s="8" t="s">
        <v>282</v>
      </c>
      <c r="B101" s="9" t="s">
        <v>283</v>
      </c>
      <c r="C101" s="9" t="s">
        <v>19</v>
      </c>
      <c r="E101" s="8" t="s">
        <v>74</v>
      </c>
      <c r="F101" s="32" t="str">
        <f>IF(CLIENTE[[#This Row],[RUC]]="No","Solo Boleta",IF(CLIENTE[[#This Row],[RUC]]="","Ingrese N° de RUC",VLOOKUP(CLIENTE[[#This Row],[RUC]],RUCS[],2,FALSE)))</f>
        <v>Solo Boleta</v>
      </c>
      <c r="G101" s="8" t="s">
        <v>32</v>
      </c>
      <c r="H101" s="9" t="s">
        <v>80</v>
      </c>
      <c r="I101" s="28">
        <v>140</v>
      </c>
      <c r="J101" s="9"/>
    </row>
    <row r="102" spans="1:10" hidden="1" x14ac:dyDescent="0.25">
      <c r="A102" s="8" t="s">
        <v>284</v>
      </c>
      <c r="B102" s="9" t="s">
        <v>285</v>
      </c>
      <c r="C102" s="9" t="s">
        <v>19</v>
      </c>
      <c r="E102" s="8" t="s">
        <v>941</v>
      </c>
      <c r="F102" s="32" t="str">
        <f>IF(CLIENTE[[#This Row],[RUC]]="No","Solo Boleta",IF(CLIENTE[[#This Row],[RUC]]="","Ingrese N° de RUC",VLOOKUP(CLIENTE[[#This Row],[RUC]],RUCS[],2,FALSE)))</f>
        <v>LA TROMPETA FINAL DE DIOS</v>
      </c>
      <c r="G102" s="8" t="s">
        <v>22</v>
      </c>
      <c r="H102" s="9" t="s">
        <v>80</v>
      </c>
      <c r="I102" s="28">
        <v>130</v>
      </c>
      <c r="J102" s="9"/>
    </row>
    <row r="103" spans="1:10" hidden="1" x14ac:dyDescent="0.25">
      <c r="A103" s="8" t="s">
        <v>286</v>
      </c>
      <c r="B103" s="9" t="s">
        <v>287</v>
      </c>
      <c r="C103" s="9" t="s">
        <v>19</v>
      </c>
      <c r="E103" s="8" t="s">
        <v>74</v>
      </c>
      <c r="F103" s="32" t="str">
        <f>IF(CLIENTE[[#This Row],[RUC]]="No","Solo Boleta",IF(CLIENTE[[#This Row],[RUC]]="","Ingrese N° de RUC",VLOOKUP(CLIENTE[[#This Row],[RUC]],RUCS[],2,FALSE)))</f>
        <v>Solo Boleta</v>
      </c>
      <c r="G103" s="8" t="s">
        <v>34</v>
      </c>
      <c r="H103" s="9" t="s">
        <v>79</v>
      </c>
      <c r="I103" s="28">
        <v>70</v>
      </c>
      <c r="J103" s="9"/>
    </row>
    <row r="104" spans="1:10" hidden="1" x14ac:dyDescent="0.25">
      <c r="A104" s="8" t="s">
        <v>288</v>
      </c>
      <c r="B104" s="9" t="s">
        <v>289</v>
      </c>
      <c r="C104" s="9" t="s">
        <v>20</v>
      </c>
      <c r="E104" s="8" t="s">
        <v>74</v>
      </c>
      <c r="F104" s="32" t="str">
        <f>IF(CLIENTE[[#This Row],[RUC]]="No","Solo Boleta",IF(CLIENTE[[#This Row],[RUC]]="","Ingrese N° de RUC",VLOOKUP(CLIENTE[[#This Row],[RUC]],RUCS[],2,FALSE)))</f>
        <v>Solo Boleta</v>
      </c>
      <c r="G104" s="8" t="s">
        <v>40</v>
      </c>
      <c r="H104" s="9" t="s">
        <v>79</v>
      </c>
      <c r="I104" s="28">
        <v>150</v>
      </c>
      <c r="J104" s="9"/>
    </row>
    <row r="105" spans="1:10" hidden="1" x14ac:dyDescent="0.25">
      <c r="A105" s="8" t="s">
        <v>137</v>
      </c>
      <c r="B105" s="9" t="s">
        <v>290</v>
      </c>
      <c r="C105" s="9" t="s">
        <v>19</v>
      </c>
      <c r="E105" s="8" t="s">
        <v>832</v>
      </c>
      <c r="F105" s="32" t="str">
        <f>IF(CLIENTE[[#This Row],[RUC]]="No","Solo Boleta",IF(CLIENTE[[#This Row],[RUC]]="","Ingrese N° de RUC",VLOOKUP(CLIENTE[[#This Row],[RUC]],RUCS[],2,FALSE)))</f>
        <v>MARFE SOLUCIONES INTEGRALES S. A. C.</v>
      </c>
      <c r="G105" s="8" t="s">
        <v>25</v>
      </c>
      <c r="H105" s="9" t="s">
        <v>79</v>
      </c>
      <c r="I105" s="28">
        <v>50</v>
      </c>
      <c r="J105" s="9"/>
    </row>
    <row r="106" spans="1:10" hidden="1" x14ac:dyDescent="0.25">
      <c r="A106" s="8" t="s">
        <v>291</v>
      </c>
      <c r="B106" s="9" t="s">
        <v>292</v>
      </c>
      <c r="C106" s="9" t="s">
        <v>19</v>
      </c>
      <c r="E106" s="8" t="s">
        <v>832</v>
      </c>
      <c r="F106" s="32" t="str">
        <f>IF(CLIENTE[[#This Row],[RUC]]="No","Solo Boleta",IF(CLIENTE[[#This Row],[RUC]]="","Ingrese N° de RUC",VLOOKUP(CLIENTE[[#This Row],[RUC]],RUCS[],2,FALSE)))</f>
        <v>MARFE SOLUCIONES INTEGRALES S. A. C.</v>
      </c>
      <c r="G106" s="8" t="s">
        <v>26</v>
      </c>
      <c r="H106" s="9" t="s">
        <v>79</v>
      </c>
      <c r="I106" s="28">
        <v>65</v>
      </c>
      <c r="J106" s="9"/>
    </row>
    <row r="107" spans="1:10" hidden="1" x14ac:dyDescent="0.25">
      <c r="A107" s="8" t="s">
        <v>293</v>
      </c>
      <c r="B107" s="9" t="s">
        <v>294</v>
      </c>
      <c r="C107" s="9" t="s">
        <v>19</v>
      </c>
      <c r="E107" s="8" t="s">
        <v>832</v>
      </c>
      <c r="F107" s="32" t="str">
        <f>IF(CLIENTE[[#This Row],[RUC]]="No","Solo Boleta",IF(CLIENTE[[#This Row],[RUC]]="","Ingrese N° de RUC",VLOOKUP(CLIENTE[[#This Row],[RUC]],RUCS[],2,FALSE)))</f>
        <v>MARFE SOLUCIONES INTEGRALES S. A. C.</v>
      </c>
      <c r="G107" s="8" t="s">
        <v>24</v>
      </c>
      <c r="H107" s="9" t="s">
        <v>79</v>
      </c>
      <c r="I107" s="28">
        <v>65</v>
      </c>
      <c r="J107" s="9"/>
    </row>
    <row r="108" spans="1:10" hidden="1" x14ac:dyDescent="0.25">
      <c r="A108" s="8" t="s">
        <v>295</v>
      </c>
      <c r="B108" s="9" t="s">
        <v>296</v>
      </c>
      <c r="C108" s="9" t="s">
        <v>19</v>
      </c>
      <c r="E108" s="8" t="s">
        <v>950</v>
      </c>
      <c r="F108" s="32" t="str">
        <f>IF(CLIENTE[[#This Row],[RUC]]="No","Solo Boleta",IF(CLIENTE[[#This Row],[RUC]]="","Ingrese N° de RUC",VLOOKUP(CLIENTE[[#This Row],[RUC]],RUCS[],2,FALSE)))</f>
        <v>ANGLO AMERICAN PERU S.A.</v>
      </c>
      <c r="G108" s="8" t="s">
        <v>41</v>
      </c>
      <c r="H108" s="9" t="s">
        <v>79</v>
      </c>
      <c r="I108" s="28">
        <v>95</v>
      </c>
      <c r="J108" s="9"/>
    </row>
    <row r="109" spans="1:10" hidden="1" x14ac:dyDescent="0.25">
      <c r="A109" s="8" t="s">
        <v>297</v>
      </c>
      <c r="B109" s="9" t="s">
        <v>298</v>
      </c>
      <c r="C109" s="9" t="s">
        <v>19</v>
      </c>
      <c r="E109" s="8" t="s">
        <v>950</v>
      </c>
      <c r="F109" s="32" t="str">
        <f>IF(CLIENTE[[#This Row],[RUC]]="No","Solo Boleta",IF(CLIENTE[[#This Row],[RUC]]="","Ingrese N° de RUC",VLOOKUP(CLIENTE[[#This Row],[RUC]],RUCS[],2,FALSE)))</f>
        <v>ANGLO AMERICAN PERU S.A.</v>
      </c>
      <c r="G109" s="8" t="s">
        <v>29</v>
      </c>
      <c r="H109" s="9" t="s">
        <v>79</v>
      </c>
      <c r="I109" s="28">
        <v>95</v>
      </c>
      <c r="J109" s="9"/>
    </row>
    <row r="110" spans="1:10" hidden="1" x14ac:dyDescent="0.25">
      <c r="A110" s="8" t="s">
        <v>299</v>
      </c>
      <c r="B110" s="9" t="s">
        <v>300</v>
      </c>
      <c r="C110" s="9" t="s">
        <v>19</v>
      </c>
      <c r="E110" s="8" t="s">
        <v>950</v>
      </c>
      <c r="F110" s="32" t="str">
        <f>IF(CLIENTE[[#This Row],[RUC]]="No","Solo Boleta",IF(CLIENTE[[#This Row],[RUC]]="","Ingrese N° de RUC",VLOOKUP(CLIENTE[[#This Row],[RUC]],RUCS[],2,FALSE)))</f>
        <v>ANGLO AMERICAN PERU S.A.</v>
      </c>
      <c r="G110" s="8" t="s">
        <v>36</v>
      </c>
      <c r="H110" s="9" t="s">
        <v>79</v>
      </c>
      <c r="I110" s="28">
        <v>95</v>
      </c>
      <c r="J110" s="9"/>
    </row>
    <row r="111" spans="1:10" hidden="1" x14ac:dyDescent="0.25">
      <c r="A111" s="8" t="s">
        <v>301</v>
      </c>
      <c r="B111" s="9" t="s">
        <v>302</v>
      </c>
      <c r="C111" s="9" t="s">
        <v>19</v>
      </c>
      <c r="E111" s="8" t="s">
        <v>950</v>
      </c>
      <c r="F111" s="32" t="str">
        <f>IF(CLIENTE[[#This Row],[RUC]]="No","Solo Boleta",IF(CLIENTE[[#This Row],[RUC]]="","Ingrese N° de RUC",VLOOKUP(CLIENTE[[#This Row],[RUC]],RUCS[],2,FALSE)))</f>
        <v>ANGLO AMERICAN PERU S.A.</v>
      </c>
      <c r="G111" s="8" t="s">
        <v>37</v>
      </c>
      <c r="H111" s="9" t="s">
        <v>79</v>
      </c>
      <c r="I111" s="28">
        <v>95</v>
      </c>
      <c r="J111" s="9"/>
    </row>
    <row r="112" spans="1:10" hidden="1" x14ac:dyDescent="0.25">
      <c r="A112" s="8" t="s">
        <v>303</v>
      </c>
      <c r="B112" s="9" t="s">
        <v>304</v>
      </c>
      <c r="C112" s="9" t="s">
        <v>19</v>
      </c>
      <c r="E112" s="8" t="s">
        <v>954</v>
      </c>
      <c r="F112" s="32" t="str">
        <f>IF(CLIENTE[[#This Row],[RUC]]="No","Solo Boleta",IF(CLIENTE[[#This Row],[RUC]]="","Ingrese N° de RUC",VLOOKUP(CLIENTE[[#This Row],[RUC]],RUCS[],2,FALSE)))</f>
        <v>NESTLE PERU S.A.</v>
      </c>
      <c r="G112" s="8" t="s">
        <v>41</v>
      </c>
      <c r="H112" s="9" t="s">
        <v>79</v>
      </c>
      <c r="I112" s="28">
        <v>100</v>
      </c>
      <c r="J112" s="9"/>
    </row>
    <row r="113" spans="1:10" hidden="1" x14ac:dyDescent="0.25">
      <c r="A113" s="8" t="s">
        <v>306</v>
      </c>
      <c r="B113" s="9" t="s">
        <v>307</v>
      </c>
      <c r="C113" s="9" t="s">
        <v>19</v>
      </c>
      <c r="E113" s="8" t="s">
        <v>865</v>
      </c>
      <c r="F113" s="32" t="str">
        <f>IF(CLIENTE[[#This Row],[RUC]]="No","Solo Boleta",IF(CLIENTE[[#This Row],[RUC]]="","Ingrese N° de RUC",VLOOKUP(CLIENTE[[#This Row],[RUC]],RUCS[],2,FALSE)))</f>
        <v>PEZ DE EXPORTACION S.A.C.</v>
      </c>
      <c r="G113" s="8" t="s">
        <v>29</v>
      </c>
      <c r="H113" s="9" t="s">
        <v>79</v>
      </c>
      <c r="I113" s="28">
        <v>125</v>
      </c>
      <c r="J113" s="9"/>
    </row>
    <row r="114" spans="1:10" hidden="1" x14ac:dyDescent="0.25">
      <c r="A114" s="8" t="s">
        <v>308</v>
      </c>
      <c r="B114" s="9" t="s">
        <v>309</v>
      </c>
      <c r="C114" s="9" t="s">
        <v>19</v>
      </c>
      <c r="E114" s="8" t="s">
        <v>865</v>
      </c>
      <c r="F114" s="32" t="str">
        <f>IF(CLIENTE[[#This Row],[RUC]]="No","Solo Boleta",IF(CLIENTE[[#This Row],[RUC]]="","Ingrese N° de RUC",VLOOKUP(CLIENTE[[#This Row],[RUC]],RUCS[],2,FALSE)))</f>
        <v>PEZ DE EXPORTACION S.A.C.</v>
      </c>
      <c r="G114" s="8" t="s">
        <v>36</v>
      </c>
      <c r="H114" s="9" t="s">
        <v>79</v>
      </c>
      <c r="I114" s="28">
        <v>125</v>
      </c>
      <c r="J114" s="9"/>
    </row>
    <row r="115" spans="1:10" hidden="1" x14ac:dyDescent="0.25">
      <c r="A115" s="8" t="s">
        <v>311</v>
      </c>
      <c r="B115" s="9" t="s">
        <v>312</v>
      </c>
      <c r="C115" s="9" t="s">
        <v>19</v>
      </c>
      <c r="E115" s="8" t="s">
        <v>955</v>
      </c>
      <c r="F115" s="32" t="str">
        <f>IF(CLIENTE[[#This Row],[RUC]]="No","Solo Boleta",IF(CLIENTE[[#This Row],[RUC]]="","Ingrese N° de RUC",VLOOKUP(CLIENTE[[#This Row],[RUC]],RUCS[],2,FALSE)))</f>
        <v>GENERAL CONTROL GROUP SOCIEDAD ANONIMA CERRADA</v>
      </c>
      <c r="G115" s="8" t="s">
        <v>28</v>
      </c>
      <c r="H115" s="9" t="s">
        <v>79</v>
      </c>
      <c r="I115" s="28">
        <v>80</v>
      </c>
      <c r="J115" s="9"/>
    </row>
    <row r="116" spans="1:10" hidden="1" x14ac:dyDescent="0.25">
      <c r="A116" s="15" t="s">
        <v>313</v>
      </c>
      <c r="B116" s="16" t="s">
        <v>314</v>
      </c>
      <c r="C116" s="9" t="s">
        <v>19</v>
      </c>
      <c r="E116" s="25" t="s">
        <v>952</v>
      </c>
      <c r="F116" s="32" t="str">
        <f>IF(CLIENTE[[#This Row],[RUC]]="No","Solo Boleta",IF(CLIENTE[[#This Row],[RUC]]="","Ingrese N° de RUC",VLOOKUP(CLIENTE[[#This Row],[RUC]],RUCS[],2,FALSE)))</f>
        <v>CAMPOSOL S.A.</v>
      </c>
      <c r="G116" s="8" t="s">
        <v>24</v>
      </c>
      <c r="H116" s="9" t="s">
        <v>1148</v>
      </c>
      <c r="I116" s="28">
        <v>60</v>
      </c>
      <c r="J116" s="9"/>
    </row>
    <row r="117" spans="1:10" hidden="1" x14ac:dyDescent="0.25">
      <c r="A117" s="17" t="s">
        <v>316</v>
      </c>
      <c r="B117" s="16" t="s">
        <v>317</v>
      </c>
      <c r="C117" s="18" t="s">
        <v>19</v>
      </c>
      <c r="D117" s="18"/>
      <c r="E117" s="25" t="s">
        <v>953</v>
      </c>
      <c r="F117" s="32" t="str">
        <f>IF(CLIENTE[[#This Row],[RUC]]="No","Solo Boleta",IF(CLIENTE[[#This Row],[RUC]]="","Ingrese N° de RUC",VLOOKUP(CLIENTE[[#This Row],[RUC]],RUCS[],2,FALSE)))</f>
        <v>SEGURSAT S.A.C.</v>
      </c>
      <c r="G117" s="8" t="s">
        <v>26</v>
      </c>
      <c r="H117" s="9" t="s">
        <v>79</v>
      </c>
      <c r="I117" s="28">
        <v>60</v>
      </c>
      <c r="J117" s="9"/>
    </row>
    <row r="118" spans="1:10" hidden="1" x14ac:dyDescent="0.25">
      <c r="A118" s="17" t="s">
        <v>318</v>
      </c>
      <c r="B118" s="16" t="s">
        <v>319</v>
      </c>
      <c r="C118" s="18" t="s">
        <v>19</v>
      </c>
      <c r="D118" s="18"/>
      <c r="E118" s="25" t="s">
        <v>953</v>
      </c>
      <c r="F118" s="32" t="str">
        <f>IF(CLIENTE[[#This Row],[RUC]]="No","Solo Boleta",IF(CLIENTE[[#This Row],[RUC]]="","Ingrese N° de RUC",VLOOKUP(CLIENTE[[#This Row],[RUC]],RUCS[],2,FALSE)))</f>
        <v>SEGURSAT S.A.C.</v>
      </c>
      <c r="G118" s="8" t="s">
        <v>27</v>
      </c>
      <c r="H118" s="9" t="s">
        <v>79</v>
      </c>
      <c r="I118" s="28">
        <v>60</v>
      </c>
      <c r="J118" s="9"/>
    </row>
    <row r="119" spans="1:10" hidden="1" x14ac:dyDescent="0.25">
      <c r="A119" s="8" t="s">
        <v>321</v>
      </c>
      <c r="B119" s="9" t="s">
        <v>322</v>
      </c>
      <c r="C119" s="9" t="s">
        <v>19</v>
      </c>
      <c r="E119" s="8" t="s">
        <v>74</v>
      </c>
      <c r="F119" s="32" t="str">
        <f>IF(CLIENTE[[#This Row],[RUC]]="No","Solo Boleta",IF(CLIENTE[[#This Row],[RUC]]="","Ingrese N° de RUC",VLOOKUP(CLIENTE[[#This Row],[RUC]],RUCS[],2,FALSE)))</f>
        <v>Solo Boleta</v>
      </c>
      <c r="G119" s="8" t="s">
        <v>30</v>
      </c>
      <c r="H119" s="9" t="s">
        <v>81</v>
      </c>
      <c r="I119" s="28">
        <v>110</v>
      </c>
      <c r="J119" s="9"/>
    </row>
    <row r="120" spans="1:10" hidden="1" x14ac:dyDescent="0.25">
      <c r="A120" s="8" t="s">
        <v>323</v>
      </c>
      <c r="B120" s="9" t="s">
        <v>324</v>
      </c>
      <c r="C120" s="9" t="s">
        <v>19</v>
      </c>
      <c r="E120" s="8" t="s">
        <v>74</v>
      </c>
      <c r="F120" s="32" t="str">
        <f>IF(CLIENTE[[#This Row],[RUC]]="No","Solo Boleta",IF(CLIENTE[[#This Row],[RUC]]="","Ingrese N° de RUC",VLOOKUP(CLIENTE[[#This Row],[RUC]],RUCS[],2,FALSE)))</f>
        <v>Solo Boleta</v>
      </c>
      <c r="G120" s="8" t="s">
        <v>27</v>
      </c>
      <c r="H120" s="9" t="s">
        <v>79</v>
      </c>
      <c r="I120" s="28">
        <v>65</v>
      </c>
      <c r="J120" s="9"/>
    </row>
    <row r="121" spans="1:10" ht="15" hidden="1" customHeight="1" x14ac:dyDescent="0.25">
      <c r="A121" s="8" t="s">
        <v>325</v>
      </c>
      <c r="B121" s="9" t="s">
        <v>459</v>
      </c>
      <c r="C121" s="9" t="s">
        <v>19</v>
      </c>
      <c r="E121" s="8" t="s">
        <v>74</v>
      </c>
      <c r="F121" s="32" t="str">
        <f>IF(CLIENTE[[#This Row],[RUC]]="No","Solo Boleta",IF(CLIENTE[[#This Row],[RUC]]="","Ingrese N° de RUC",VLOOKUP(CLIENTE[[#This Row],[RUC]],RUCS[],2,FALSE)))</f>
        <v>Solo Boleta</v>
      </c>
      <c r="G121" s="8" t="s">
        <v>27</v>
      </c>
      <c r="H121" s="9" t="s">
        <v>79</v>
      </c>
      <c r="I121" s="28">
        <v>70</v>
      </c>
      <c r="J121" s="9"/>
    </row>
    <row r="122" spans="1:10" ht="15" hidden="1" customHeight="1" x14ac:dyDescent="0.25">
      <c r="A122" s="8" t="s">
        <v>326</v>
      </c>
      <c r="B122" s="9" t="s">
        <v>327</v>
      </c>
      <c r="C122" s="9" t="s">
        <v>19</v>
      </c>
      <c r="E122" s="8" t="s">
        <v>74</v>
      </c>
      <c r="F122" s="32" t="str">
        <f>IF(CLIENTE[[#This Row],[RUC]]="No","Solo Boleta",IF(CLIENTE[[#This Row],[RUC]]="","Ingrese N° de RUC",VLOOKUP(CLIENTE[[#This Row],[RUC]],RUCS[],2,FALSE)))</f>
        <v>Solo Boleta</v>
      </c>
      <c r="G122" s="8" t="s">
        <v>28</v>
      </c>
      <c r="H122" s="9" t="s">
        <v>81</v>
      </c>
      <c r="I122" s="28">
        <v>85</v>
      </c>
      <c r="J122" s="9"/>
    </row>
    <row r="123" spans="1:10" ht="15" hidden="1" customHeight="1" x14ac:dyDescent="0.25">
      <c r="A123" s="8" t="s">
        <v>328</v>
      </c>
      <c r="B123" s="9" t="s">
        <v>329</v>
      </c>
      <c r="C123" s="9" t="s">
        <v>19</v>
      </c>
      <c r="E123" s="8" t="s">
        <v>838</v>
      </c>
      <c r="F123" s="32" t="str">
        <f>IF(CLIENTE[[#This Row],[RUC]]="No","Solo Boleta",IF(CLIENTE[[#This Row],[RUC]]="","Ingrese N° de RUC",VLOOKUP(CLIENTE[[#This Row],[RUC]],RUCS[],2,FALSE)))</f>
        <v>INSTITUTO GEOFISICO DEL PERU</v>
      </c>
      <c r="G123" s="8" t="s">
        <v>36</v>
      </c>
      <c r="H123" s="9" t="s">
        <v>79</v>
      </c>
      <c r="I123" s="28">
        <v>95</v>
      </c>
      <c r="J123" s="9"/>
    </row>
    <row r="124" spans="1:10" hidden="1" x14ac:dyDescent="0.25">
      <c r="A124" s="8" t="s">
        <v>330</v>
      </c>
      <c r="B124" s="9" t="s">
        <v>331</v>
      </c>
      <c r="C124" s="9" t="s">
        <v>19</v>
      </c>
      <c r="E124" s="8" t="s">
        <v>838</v>
      </c>
      <c r="F124" s="32" t="str">
        <f>IF(CLIENTE[[#This Row],[RUC]]="No","Solo Boleta",IF(CLIENTE[[#This Row],[RUC]]="","Ingrese N° de RUC",VLOOKUP(CLIENTE[[#This Row],[RUC]],RUCS[],2,FALSE)))</f>
        <v>INSTITUTO GEOFISICO DEL PERU</v>
      </c>
      <c r="G124" s="8" t="s">
        <v>37</v>
      </c>
      <c r="H124" s="9" t="s">
        <v>79</v>
      </c>
      <c r="I124" s="28">
        <v>95</v>
      </c>
      <c r="J124" s="9"/>
    </row>
    <row r="125" spans="1:10" hidden="1" x14ac:dyDescent="0.25">
      <c r="A125" s="8" t="s">
        <v>332</v>
      </c>
      <c r="B125" s="9" t="s">
        <v>333</v>
      </c>
      <c r="C125" s="9" t="s">
        <v>19</v>
      </c>
      <c r="D125" s="9" t="s">
        <v>686</v>
      </c>
      <c r="E125" s="8" t="s">
        <v>838</v>
      </c>
      <c r="F125" s="32" t="str">
        <f>IF(CLIENTE[[#This Row],[RUC]]="No","Solo Boleta",IF(CLIENTE[[#This Row],[RUC]]="","Ingrese N° de RUC",VLOOKUP(CLIENTE[[#This Row],[RUC]],RUCS[],2,FALSE)))</f>
        <v>INSTITUTO GEOFISICO DEL PERU</v>
      </c>
      <c r="G125" s="8" t="s">
        <v>37</v>
      </c>
      <c r="H125" s="9" t="s">
        <v>79</v>
      </c>
      <c r="I125" s="28">
        <v>95</v>
      </c>
      <c r="J125" s="9"/>
    </row>
    <row r="126" spans="1:10" hidden="1" x14ac:dyDescent="0.25">
      <c r="A126" s="8" t="s">
        <v>334</v>
      </c>
      <c r="B126" s="9" t="s">
        <v>335</v>
      </c>
      <c r="C126" s="9" t="s">
        <v>19</v>
      </c>
      <c r="E126" s="8" t="s">
        <v>901</v>
      </c>
      <c r="F126" s="32" t="str">
        <f>IF(CLIENTE[[#This Row],[RUC]]="No","Solo Boleta",IF(CLIENTE[[#This Row],[RUC]]="","Ingrese N° de RUC",VLOOKUP(CLIENTE[[#This Row],[RUC]],RUCS[],2,FALSE)))</f>
        <v>UNIMAQ S.A.</v>
      </c>
      <c r="G126" s="8" t="s">
        <v>27</v>
      </c>
      <c r="H126" s="9" t="s">
        <v>79</v>
      </c>
      <c r="I126" s="28">
        <v>70</v>
      </c>
      <c r="J126" s="9"/>
    </row>
    <row r="127" spans="1:10" hidden="1" x14ac:dyDescent="0.25">
      <c r="A127" s="8" t="s">
        <v>337</v>
      </c>
      <c r="B127" s="9" t="s">
        <v>338</v>
      </c>
      <c r="C127" s="9" t="s">
        <v>19</v>
      </c>
      <c r="E127" s="8" t="s">
        <v>868</v>
      </c>
      <c r="F127" s="32" t="str">
        <f>IF(CLIENTE[[#This Row],[RUC]]="No","Solo Boleta",IF(CLIENTE[[#This Row],[RUC]]="","Ingrese N° de RUC",VLOOKUP(CLIENTE[[#This Row],[RUC]],RUCS[],2,FALSE)))</f>
        <v>MAN DISEL &amp; TURBO PERU S.A.C.</v>
      </c>
      <c r="G127" s="8" t="s">
        <v>48</v>
      </c>
      <c r="H127" s="9" t="s">
        <v>79</v>
      </c>
      <c r="I127" s="28">
        <v>80</v>
      </c>
      <c r="J127" s="9"/>
    </row>
    <row r="128" spans="1:10" hidden="1" x14ac:dyDescent="0.25">
      <c r="A128" s="8" t="s">
        <v>469</v>
      </c>
      <c r="B128" s="9" t="s">
        <v>470</v>
      </c>
      <c r="C128" s="9" t="s">
        <v>19</v>
      </c>
      <c r="D128" s="9" t="s">
        <v>706</v>
      </c>
      <c r="E128" s="8" t="s">
        <v>957</v>
      </c>
      <c r="F128" s="32" t="str">
        <f>IF(CLIENTE[[#This Row],[RUC]]="No","Solo Boleta",IF(CLIENTE[[#This Row],[RUC]]="","Ingrese N° de RUC",VLOOKUP(CLIENTE[[#This Row],[RUC]],RUCS[],2,FALSE)))</f>
        <v>NORPERU AUTOMOTRIZ S.A.C.</v>
      </c>
      <c r="G128" s="8" t="s">
        <v>25</v>
      </c>
      <c r="H128" s="9" t="s">
        <v>79</v>
      </c>
      <c r="I128" s="28">
        <v>60</v>
      </c>
      <c r="J128" s="9"/>
    </row>
    <row r="129" spans="1:10" hidden="1" x14ac:dyDescent="0.25">
      <c r="A129" s="8" t="s">
        <v>340</v>
      </c>
      <c r="B129" s="9" t="s">
        <v>341</v>
      </c>
      <c r="C129" s="9" t="s">
        <v>19</v>
      </c>
      <c r="D129" s="9" t="s">
        <v>706</v>
      </c>
      <c r="E129" s="8" t="s">
        <v>901</v>
      </c>
      <c r="F129" s="32" t="str">
        <f>IF(CLIENTE[[#This Row],[RUC]]="No","Solo Boleta",IF(CLIENTE[[#This Row],[RUC]]="","Ingrese N° de RUC",VLOOKUP(CLIENTE[[#This Row],[RUC]],RUCS[],2,FALSE)))</f>
        <v>UNIMAQ S.A.</v>
      </c>
      <c r="G129" s="8" t="s">
        <v>26</v>
      </c>
      <c r="H129" s="9" t="s">
        <v>79</v>
      </c>
      <c r="I129" s="28">
        <v>70</v>
      </c>
      <c r="J129" s="9"/>
    </row>
    <row r="130" spans="1:10" hidden="1" x14ac:dyDescent="0.25">
      <c r="A130" s="8" t="s">
        <v>342</v>
      </c>
      <c r="B130" s="9" t="s">
        <v>343</v>
      </c>
      <c r="C130" s="9" t="s">
        <v>19</v>
      </c>
      <c r="E130" s="8" t="s">
        <v>74</v>
      </c>
      <c r="F130" s="32" t="str">
        <f>IF(CLIENTE[[#This Row],[RUC]]="No","Solo Boleta",IF(CLIENTE[[#This Row],[RUC]]="","Ingrese N° de RUC",VLOOKUP(CLIENTE[[#This Row],[RUC]],RUCS[],2,FALSE)))</f>
        <v>Solo Boleta</v>
      </c>
      <c r="G130" s="8" t="s">
        <v>24</v>
      </c>
      <c r="H130" s="9" t="s">
        <v>79</v>
      </c>
      <c r="I130" s="28">
        <v>70</v>
      </c>
      <c r="J130" s="9"/>
    </row>
    <row r="131" spans="1:10" hidden="1" x14ac:dyDescent="0.25">
      <c r="A131" s="8" t="s">
        <v>344</v>
      </c>
      <c r="B131" s="9" t="s">
        <v>345</v>
      </c>
      <c r="C131" s="9" t="s">
        <v>20</v>
      </c>
      <c r="E131" s="8" t="s">
        <v>74</v>
      </c>
      <c r="F131" s="32" t="str">
        <f>IF(CLIENTE[[#This Row],[RUC]]="No","Solo Boleta",IF(CLIENTE[[#This Row],[RUC]]="","Ingrese N° de RUC",VLOOKUP(CLIENTE[[#This Row],[RUC]],RUCS[],2,FALSE)))</f>
        <v>Solo Boleta</v>
      </c>
      <c r="G131" s="8" t="s">
        <v>28</v>
      </c>
      <c r="H131" s="9" t="s">
        <v>79</v>
      </c>
      <c r="I131" s="28">
        <v>70</v>
      </c>
      <c r="J131" s="9"/>
    </row>
    <row r="132" spans="1:10" hidden="1" x14ac:dyDescent="0.25">
      <c r="A132" s="8" t="s">
        <v>114</v>
      </c>
      <c r="B132" s="9" t="s">
        <v>147</v>
      </c>
      <c r="C132" s="9" t="s">
        <v>19</v>
      </c>
      <c r="E132" s="8" t="s">
        <v>74</v>
      </c>
      <c r="F132" s="32" t="str">
        <f>IF(CLIENTE[[#This Row],[RUC]]="No","Solo Boleta",IF(CLIENTE[[#This Row],[RUC]]="","Ingrese N° de RUC",VLOOKUP(CLIENTE[[#This Row],[RUC]],RUCS[],2,FALSE)))</f>
        <v>Solo Boleta</v>
      </c>
      <c r="G132" s="8" t="s">
        <v>36</v>
      </c>
      <c r="H132" s="9" t="s">
        <v>79</v>
      </c>
      <c r="I132" s="28">
        <v>90</v>
      </c>
      <c r="J132" s="9"/>
    </row>
    <row r="133" spans="1:10" hidden="1" x14ac:dyDescent="0.25">
      <c r="A133" s="8" t="s">
        <v>346</v>
      </c>
      <c r="B133" s="9" t="s">
        <v>347</v>
      </c>
      <c r="C133" s="9" t="s">
        <v>19</v>
      </c>
      <c r="E133" s="8" t="s">
        <v>74</v>
      </c>
      <c r="F133" s="32" t="str">
        <f>IF(CLIENTE[[#This Row],[RUC]]="No","Solo Boleta",IF(CLIENTE[[#This Row],[RUC]]="","Ingrese N° de RUC",VLOOKUP(CLIENTE[[#This Row],[RUC]],RUCS[],2,FALSE)))</f>
        <v>Solo Boleta</v>
      </c>
      <c r="G133" s="8" t="s">
        <v>24</v>
      </c>
      <c r="H133" s="9" t="s">
        <v>79</v>
      </c>
      <c r="I133" s="28">
        <v>80</v>
      </c>
      <c r="J133" s="9"/>
    </row>
    <row r="134" spans="1:10" hidden="1" x14ac:dyDescent="0.25">
      <c r="A134" s="8" t="s">
        <v>211</v>
      </c>
      <c r="B134" s="9" t="s">
        <v>348</v>
      </c>
      <c r="C134" s="9" t="s">
        <v>20</v>
      </c>
      <c r="D134" s="9" t="s">
        <v>686</v>
      </c>
      <c r="E134" s="8" t="s">
        <v>74</v>
      </c>
      <c r="F134" s="32" t="str">
        <f>IF(CLIENTE[[#This Row],[RUC]]="No","Solo Boleta",IF(CLIENTE[[#This Row],[RUC]]="","Ingrese N° de RUC",VLOOKUP(CLIENTE[[#This Row],[RUC]],RUCS[],2,FALSE)))</f>
        <v>Solo Boleta</v>
      </c>
      <c r="G134" s="8" t="s">
        <v>26</v>
      </c>
      <c r="H134" s="9" t="s">
        <v>79</v>
      </c>
      <c r="I134" s="28">
        <v>60</v>
      </c>
      <c r="J134" s="9"/>
    </row>
    <row r="135" spans="1:10" hidden="1" x14ac:dyDescent="0.25">
      <c r="A135" s="8" t="s">
        <v>349</v>
      </c>
      <c r="B135" s="9" t="s">
        <v>350</v>
      </c>
      <c r="C135" s="9" t="s">
        <v>19</v>
      </c>
      <c r="D135" s="9" t="s">
        <v>686</v>
      </c>
      <c r="E135" s="8" t="s">
        <v>74</v>
      </c>
      <c r="F135" s="32" t="str">
        <f>IF(CLIENTE[[#This Row],[RUC]]="No","Solo Boleta",IF(CLIENTE[[#This Row],[RUC]]="","Ingrese N° de RUC",VLOOKUP(CLIENTE[[#This Row],[RUC]],RUCS[],2,FALSE)))</f>
        <v>Solo Boleta</v>
      </c>
      <c r="G135" s="8" t="s">
        <v>43</v>
      </c>
      <c r="H135" s="9" t="s">
        <v>80</v>
      </c>
      <c r="I135" s="28">
        <v>150</v>
      </c>
      <c r="J135" s="9"/>
    </row>
    <row r="136" spans="1:10" hidden="1" x14ac:dyDescent="0.25">
      <c r="A136" s="8" t="s">
        <v>352</v>
      </c>
      <c r="B136" s="9" t="s">
        <v>353</v>
      </c>
      <c r="C136" s="9" t="s">
        <v>19</v>
      </c>
      <c r="E136" s="8" t="s">
        <v>867</v>
      </c>
      <c r="F136" s="32" t="str">
        <f>IF(CLIENTE[[#This Row],[RUC]]="No","Solo Boleta",IF(CLIENTE[[#This Row],[RUC]]="","Ingrese N° de RUC",VLOOKUP(CLIENTE[[#This Row],[RUC]],RUCS[],2,FALSE)))</f>
        <v>RV SERVICE E.I.R.L.</v>
      </c>
      <c r="G136" s="8" t="s">
        <v>25</v>
      </c>
      <c r="H136" s="9" t="s">
        <v>79</v>
      </c>
      <c r="I136" s="28">
        <v>60</v>
      </c>
      <c r="J136" s="9"/>
    </row>
    <row r="137" spans="1:10" hidden="1" x14ac:dyDescent="0.25">
      <c r="A137" s="8" t="s">
        <v>354</v>
      </c>
      <c r="B137" s="9" t="s">
        <v>355</v>
      </c>
      <c r="C137" s="9" t="s">
        <v>19</v>
      </c>
      <c r="E137" s="8" t="s">
        <v>958</v>
      </c>
      <c r="F137" s="32" t="str">
        <f>IF(CLIENTE[[#This Row],[RUC]]="No","Solo Boleta",IF(CLIENTE[[#This Row],[RUC]]="","Ingrese N° de RUC",VLOOKUP(CLIENTE[[#This Row],[RUC]],RUCS[],2,FALSE)))</f>
        <v>SULLAIR DEL PACIFICO S.A.C.</v>
      </c>
      <c r="G137" s="8" t="s">
        <v>27</v>
      </c>
      <c r="H137" s="9" t="s">
        <v>79</v>
      </c>
      <c r="I137" s="28">
        <v>65</v>
      </c>
      <c r="J137" s="9"/>
    </row>
    <row r="138" spans="1:10" hidden="1" x14ac:dyDescent="0.25">
      <c r="A138" s="8" t="s">
        <v>362</v>
      </c>
      <c r="B138" s="9" t="s">
        <v>363</v>
      </c>
      <c r="C138" s="9" t="s">
        <v>19</v>
      </c>
      <c r="E138" s="8" t="s">
        <v>74</v>
      </c>
      <c r="F138" s="32" t="str">
        <f>IF(CLIENTE[[#This Row],[RUC]]="No","Solo Boleta",IF(CLIENTE[[#This Row],[RUC]]="","Ingrese N° de RUC",VLOOKUP(CLIENTE[[#This Row],[RUC]],RUCS[],2,FALSE)))</f>
        <v>Solo Boleta</v>
      </c>
      <c r="G138" s="8" t="s">
        <v>33</v>
      </c>
      <c r="H138" s="9" t="s">
        <v>80</v>
      </c>
      <c r="I138" s="28">
        <v>165</v>
      </c>
      <c r="J138" s="9"/>
    </row>
    <row r="139" spans="1:10" hidden="1" x14ac:dyDescent="0.25">
      <c r="A139" s="8" t="s">
        <v>364</v>
      </c>
      <c r="B139" s="9" t="s">
        <v>365</v>
      </c>
      <c r="C139" s="9" t="s">
        <v>19</v>
      </c>
      <c r="D139" s="9" t="s">
        <v>686</v>
      </c>
      <c r="E139" s="8" t="s">
        <v>891</v>
      </c>
      <c r="F139" s="32" t="str">
        <f>IF(CLIENTE[[#This Row],[RUC]]="No","Solo Boleta",IF(CLIENTE[[#This Row],[RUC]]="","Ingrese N° de RUC",VLOOKUP(CLIENTE[[#This Row],[RUC]],RUCS[],2,FALSE)))</f>
        <v>NATURAL PROTEIN TECHNOLOGIES S.A.C</v>
      </c>
      <c r="G139" s="8" t="s">
        <v>27</v>
      </c>
      <c r="H139" s="9" t="s">
        <v>79</v>
      </c>
      <c r="I139" s="28">
        <v>60</v>
      </c>
      <c r="J139" s="9"/>
    </row>
    <row r="140" spans="1:10" hidden="1" x14ac:dyDescent="0.25">
      <c r="A140" s="8" t="s">
        <v>366</v>
      </c>
      <c r="B140" s="9" t="s">
        <v>367</v>
      </c>
      <c r="C140" s="9" t="s">
        <v>20</v>
      </c>
      <c r="E140" s="8" t="s">
        <v>954</v>
      </c>
      <c r="F140" s="32" t="str">
        <f>IF(CLIENTE[[#This Row],[RUC]]="No","Solo Boleta",IF(CLIENTE[[#This Row],[RUC]]="","Ingrese N° de RUC",VLOOKUP(CLIENTE[[#This Row],[RUC]],RUCS[],2,FALSE)))</f>
        <v>NESTLE PERU S.A.</v>
      </c>
      <c r="G140" s="8" t="s">
        <v>50</v>
      </c>
      <c r="H140" s="9" t="s">
        <v>79</v>
      </c>
      <c r="I140" s="28">
        <v>100</v>
      </c>
      <c r="J140" s="9"/>
    </row>
    <row r="141" spans="1:10" hidden="1" x14ac:dyDescent="0.25">
      <c r="A141" s="8" t="s">
        <v>368</v>
      </c>
      <c r="B141" s="9" t="s">
        <v>369</v>
      </c>
      <c r="C141" s="9" t="s">
        <v>19</v>
      </c>
      <c r="E141" s="8" t="s">
        <v>901</v>
      </c>
      <c r="F141" s="32" t="str">
        <f>IF(CLIENTE[[#This Row],[RUC]]="No","Solo Boleta",IF(CLIENTE[[#This Row],[RUC]]="","Ingrese N° de RUC",VLOOKUP(CLIENTE[[#This Row],[RUC]],RUCS[],2,FALSE)))</f>
        <v>UNIMAQ S.A.</v>
      </c>
      <c r="G141" s="8" t="s">
        <v>36</v>
      </c>
      <c r="H141" s="9" t="s">
        <v>79</v>
      </c>
      <c r="I141" s="28">
        <v>100</v>
      </c>
      <c r="J141" s="9"/>
    </row>
    <row r="142" spans="1:10" hidden="1" x14ac:dyDescent="0.25">
      <c r="A142" s="15" t="s">
        <v>372</v>
      </c>
      <c r="B142" s="9" t="s">
        <v>373</v>
      </c>
      <c r="C142" s="9" t="s">
        <v>19</v>
      </c>
      <c r="E142" s="8" t="s">
        <v>820</v>
      </c>
      <c r="F142" s="32" t="str">
        <f>IF(CLIENTE[[#This Row],[RUC]]="No","Solo Boleta",IF(CLIENTE[[#This Row],[RUC]]="","Ingrese N° de RUC",VLOOKUP(CLIENTE[[#This Row],[RUC]],RUCS[],2,FALSE)))</f>
        <v>PURATOS PERU S. A.</v>
      </c>
      <c r="G142" s="8" t="s">
        <v>48</v>
      </c>
      <c r="H142" s="9" t="s">
        <v>79</v>
      </c>
      <c r="I142" s="28">
        <v>105</v>
      </c>
      <c r="J142" s="9"/>
    </row>
    <row r="143" spans="1:10" hidden="1" x14ac:dyDescent="0.25">
      <c r="A143" s="8" t="s">
        <v>374</v>
      </c>
      <c r="B143" s="9" t="s">
        <v>375</v>
      </c>
      <c r="C143" s="9" t="s">
        <v>19</v>
      </c>
      <c r="E143" s="8" t="s">
        <v>960</v>
      </c>
      <c r="F143" s="32" t="str">
        <f>IF(CLIENTE[[#This Row],[RUC]]="No","Solo Boleta",IF(CLIENTE[[#This Row],[RUC]]="","Ingrese N° de RUC",VLOOKUP(CLIENTE[[#This Row],[RUC]],RUCS[],2,FALSE)))</f>
        <v>BANCO FALABELLA PERU S.A.</v>
      </c>
      <c r="G143" s="8" t="s">
        <v>25</v>
      </c>
      <c r="H143" s="9" t="s">
        <v>79</v>
      </c>
      <c r="I143" s="28">
        <v>60</v>
      </c>
      <c r="J143" s="9"/>
    </row>
    <row r="144" spans="1:10" hidden="1" x14ac:dyDescent="0.25">
      <c r="A144" s="8" t="s">
        <v>376</v>
      </c>
      <c r="B144" s="9" t="s">
        <v>377</v>
      </c>
      <c r="C144" s="9" t="s">
        <v>19</v>
      </c>
      <c r="E144" s="8" t="s">
        <v>867</v>
      </c>
      <c r="F144" s="32" t="str">
        <f>IF(CLIENTE[[#This Row],[RUC]]="No","Solo Boleta",IF(CLIENTE[[#This Row],[RUC]]="","Ingrese N° de RUC",VLOOKUP(CLIENTE[[#This Row],[RUC]],RUCS[],2,FALSE)))</f>
        <v>RV SERVICE E.I.R.L.</v>
      </c>
      <c r="G144" s="8" t="s">
        <v>24</v>
      </c>
      <c r="H144" s="9" t="s">
        <v>79</v>
      </c>
      <c r="I144" s="28">
        <v>60</v>
      </c>
      <c r="J144" s="9"/>
    </row>
    <row r="145" spans="1:10" hidden="1" x14ac:dyDescent="0.25">
      <c r="A145" s="8" t="s">
        <v>378</v>
      </c>
      <c r="B145" s="9" t="s">
        <v>379</v>
      </c>
      <c r="C145" s="9" t="s">
        <v>19</v>
      </c>
      <c r="E145" s="8" t="s">
        <v>867</v>
      </c>
      <c r="F145" s="32" t="str">
        <f>IF(CLIENTE[[#This Row],[RUC]]="No","Solo Boleta",IF(CLIENTE[[#This Row],[RUC]]="","Ingrese N° de RUC",VLOOKUP(CLIENTE[[#This Row],[RUC]],RUCS[],2,FALSE)))</f>
        <v>RV SERVICE E.I.R.L.</v>
      </c>
      <c r="G145" s="8" t="s">
        <v>28</v>
      </c>
      <c r="H145" s="9" t="s">
        <v>79</v>
      </c>
      <c r="I145" s="28">
        <v>60</v>
      </c>
      <c r="J145" s="9"/>
    </row>
    <row r="146" spans="1:10" x14ac:dyDescent="0.25">
      <c r="A146" s="8" t="s">
        <v>382</v>
      </c>
      <c r="B146" s="9" t="s">
        <v>383</v>
      </c>
      <c r="C146" s="9" t="s">
        <v>19</v>
      </c>
      <c r="D146" s="9" t="s">
        <v>686</v>
      </c>
      <c r="E146" s="8" t="s">
        <v>74</v>
      </c>
      <c r="F146" s="32" t="str">
        <f>IF(CLIENTE[[#This Row],[RUC]]="No","Solo Boleta",IF(CLIENTE[[#This Row],[RUC]]="","Ingrese N° de RUC",VLOOKUP(CLIENTE[[#This Row],[RUC]],RUCS[],2,FALSE)))</f>
        <v>Solo Boleta</v>
      </c>
      <c r="G146" s="8" t="s">
        <v>41</v>
      </c>
      <c r="H146" s="9" t="s">
        <v>81</v>
      </c>
      <c r="I146" s="28">
        <v>140</v>
      </c>
      <c r="J146" s="9"/>
    </row>
    <row r="147" spans="1:10" hidden="1" x14ac:dyDescent="0.25">
      <c r="A147" s="15" t="s">
        <v>380</v>
      </c>
      <c r="B147" s="9" t="s">
        <v>381</v>
      </c>
      <c r="C147" s="9" t="s">
        <v>19</v>
      </c>
      <c r="E147" s="8" t="s">
        <v>74</v>
      </c>
      <c r="F147" s="32" t="str">
        <f>IF(CLIENTE[[#This Row],[RUC]]="No","Solo Boleta",IF(CLIENTE[[#This Row],[RUC]]="","Ingrese N° de RUC",VLOOKUP(CLIENTE[[#This Row],[RUC]],RUCS[],2,FALSE)))</f>
        <v>Solo Boleta</v>
      </c>
      <c r="G147" s="8" t="s">
        <v>32</v>
      </c>
      <c r="H147" s="9" t="s">
        <v>776</v>
      </c>
      <c r="I147" s="28">
        <v>140</v>
      </c>
      <c r="J147" s="9"/>
    </row>
    <row r="148" spans="1:10" hidden="1" x14ac:dyDescent="0.25">
      <c r="A148" s="15" t="s">
        <v>370</v>
      </c>
      <c r="B148" s="9" t="s">
        <v>371</v>
      </c>
      <c r="C148" s="9" t="s">
        <v>20</v>
      </c>
      <c r="E148" s="8" t="s">
        <v>74</v>
      </c>
      <c r="F148" s="32" t="str">
        <f>IF(CLIENTE[[#This Row],[RUC]]="No","Solo Boleta",IF(CLIENTE[[#This Row],[RUC]]="","Ingrese N° de RUC",VLOOKUP(CLIENTE[[#This Row],[RUC]],RUCS[],2,FALSE)))</f>
        <v>Solo Boleta</v>
      </c>
      <c r="G148" s="8" t="s">
        <v>32</v>
      </c>
      <c r="H148" s="9" t="s">
        <v>80</v>
      </c>
      <c r="I148" s="28">
        <v>135</v>
      </c>
      <c r="J148" s="9"/>
    </row>
    <row r="149" spans="1:10" hidden="1" x14ac:dyDescent="0.25">
      <c r="A149" s="15" t="s">
        <v>360</v>
      </c>
      <c r="B149" s="9" t="s">
        <v>357</v>
      </c>
      <c r="C149" s="9" t="s">
        <v>19</v>
      </c>
      <c r="D149" s="9" t="s">
        <v>686</v>
      </c>
      <c r="E149" s="8" t="s">
        <v>868</v>
      </c>
      <c r="F149" s="32" t="str">
        <f>IF(CLIENTE[[#This Row],[RUC]]="No","Solo Boleta",IF(CLIENTE[[#This Row],[RUC]]="","Ingrese N° de RUC",VLOOKUP(CLIENTE[[#This Row],[RUC]],RUCS[],2,FALSE)))</f>
        <v>MAN DISEL &amp; TURBO PERU S.A.C.</v>
      </c>
      <c r="G149" s="8" t="s">
        <v>29</v>
      </c>
      <c r="H149" s="9" t="s">
        <v>82</v>
      </c>
      <c r="I149" s="28">
        <v>125</v>
      </c>
      <c r="J149" s="9"/>
    </row>
    <row r="150" spans="1:10" hidden="1" x14ac:dyDescent="0.25">
      <c r="A150" s="15" t="s">
        <v>358</v>
      </c>
      <c r="B150" s="9" t="s">
        <v>359</v>
      </c>
      <c r="C150" s="9" t="s">
        <v>19</v>
      </c>
      <c r="E150" s="8" t="s">
        <v>959</v>
      </c>
      <c r="F150" s="32" t="str">
        <f>IF(CLIENTE[[#This Row],[RUC]]="No","Solo Boleta",IF(CLIENTE[[#This Row],[RUC]]="","Ingrese N° de RUC",VLOOKUP(CLIENTE[[#This Row],[RUC]],RUCS[],2,FALSE)))</f>
        <v>PENTARAMA EL PACIFICO S.A.</v>
      </c>
      <c r="G150" s="8" t="s">
        <v>30</v>
      </c>
      <c r="H150" s="9" t="s">
        <v>79</v>
      </c>
      <c r="I150" s="28">
        <v>85</v>
      </c>
      <c r="J150" s="9"/>
    </row>
    <row r="151" spans="1:10" hidden="1" x14ac:dyDescent="0.25">
      <c r="A151" s="15" t="s">
        <v>257</v>
      </c>
      <c r="B151" s="9" t="s">
        <v>258</v>
      </c>
      <c r="C151" s="9" t="s">
        <v>19</v>
      </c>
      <c r="E151" s="8" t="s">
        <v>74</v>
      </c>
      <c r="F151" s="32" t="str">
        <f>IF(CLIENTE[[#This Row],[RUC]]="No","Solo Boleta",IF(CLIENTE[[#This Row],[RUC]]="","Ingrese N° de RUC",VLOOKUP(CLIENTE[[#This Row],[RUC]],RUCS[],2,FALSE)))</f>
        <v>Solo Boleta</v>
      </c>
      <c r="G151" s="8" t="s">
        <v>26</v>
      </c>
      <c r="H151" s="9" t="s">
        <v>1148</v>
      </c>
      <c r="I151" s="28">
        <v>70</v>
      </c>
      <c r="J151" s="9"/>
    </row>
    <row r="152" spans="1:10" hidden="1" x14ac:dyDescent="0.25">
      <c r="A152" s="15" t="s">
        <v>249</v>
      </c>
      <c r="B152" s="9" t="s">
        <v>250</v>
      </c>
      <c r="C152" s="9" t="s">
        <v>19</v>
      </c>
      <c r="E152" s="8" t="s">
        <v>74</v>
      </c>
      <c r="F152" s="32" t="str">
        <f>IF(CLIENTE[[#This Row],[RUC]]="No","Solo Boleta",IF(CLIENTE[[#This Row],[RUC]]="","Ingrese N° de RUC",VLOOKUP(CLIENTE[[#This Row],[RUC]],RUCS[],2,FALSE)))</f>
        <v>Solo Boleta</v>
      </c>
      <c r="G152" s="8" t="s">
        <v>37</v>
      </c>
      <c r="H152" s="9" t="s">
        <v>81</v>
      </c>
      <c r="I152" s="28" t="s">
        <v>1149</v>
      </c>
      <c r="J152" s="9"/>
    </row>
    <row r="153" spans="1:10" hidden="1" x14ac:dyDescent="0.25">
      <c r="A153" s="15" t="s">
        <v>251</v>
      </c>
      <c r="B153" s="9" t="s">
        <v>252</v>
      </c>
      <c r="C153" s="9" t="s">
        <v>20</v>
      </c>
      <c r="E153" s="8" t="s">
        <v>74</v>
      </c>
      <c r="F153" s="32" t="str">
        <f>IF(CLIENTE[[#This Row],[RUC]]="No","Solo Boleta",IF(CLIENTE[[#This Row],[RUC]]="","Ingrese N° de RUC",VLOOKUP(CLIENTE[[#This Row],[RUC]],RUCS[],2,FALSE)))</f>
        <v>Solo Boleta</v>
      </c>
      <c r="G153" s="8" t="s">
        <v>38</v>
      </c>
      <c r="H153" s="9" t="s">
        <v>1148</v>
      </c>
      <c r="I153" s="28">
        <v>70</v>
      </c>
      <c r="J153" s="9"/>
    </row>
    <row r="154" spans="1:10" hidden="1" x14ac:dyDescent="0.25">
      <c r="A154" s="15" t="s">
        <v>254</v>
      </c>
      <c r="B154" s="9" t="s">
        <v>253</v>
      </c>
      <c r="C154" s="9" t="s">
        <v>20</v>
      </c>
      <c r="E154" s="8" t="s">
        <v>74</v>
      </c>
      <c r="F154" s="32" t="str">
        <f>IF(CLIENTE[[#This Row],[RUC]]="No","Solo Boleta",IF(CLIENTE[[#This Row],[RUC]]="","Ingrese N° de RUC",VLOOKUP(CLIENTE[[#This Row],[RUC]],RUCS[],2,FALSE)))</f>
        <v>Solo Boleta</v>
      </c>
      <c r="G154" s="8" t="s">
        <v>25</v>
      </c>
      <c r="H154" s="9" t="s">
        <v>1148</v>
      </c>
      <c r="I154" s="28">
        <v>70</v>
      </c>
      <c r="J154" s="9"/>
    </row>
    <row r="155" spans="1:10" hidden="1" x14ac:dyDescent="0.25">
      <c r="A155" s="15" t="s">
        <v>255</v>
      </c>
      <c r="B155" s="9" t="s">
        <v>256</v>
      </c>
      <c r="C155" s="9" t="s">
        <v>19</v>
      </c>
      <c r="E155" s="8" t="s">
        <v>74</v>
      </c>
      <c r="F155" s="32" t="str">
        <f>IF(CLIENTE[[#This Row],[RUC]]="No","Solo Boleta",IF(CLIENTE[[#This Row],[RUC]]="","Ingrese N° de RUC",VLOOKUP(CLIENTE[[#This Row],[RUC]],RUCS[],2,FALSE)))</f>
        <v>Solo Boleta</v>
      </c>
      <c r="G155" s="8" t="s">
        <v>30</v>
      </c>
      <c r="H155" s="9" t="s">
        <v>1148</v>
      </c>
      <c r="I155" s="28">
        <v>70</v>
      </c>
      <c r="J155" s="9"/>
    </row>
    <row r="156" spans="1:10" hidden="1" x14ac:dyDescent="0.25">
      <c r="A156" s="8" t="s">
        <v>385</v>
      </c>
      <c r="B156" s="9" t="s">
        <v>386</v>
      </c>
      <c r="C156" s="9" t="s">
        <v>19</v>
      </c>
      <c r="E156" s="8" t="s">
        <v>961</v>
      </c>
      <c r="F156" s="32" t="str">
        <f>IF(CLIENTE[[#This Row],[RUC]]="No","Solo Boleta",IF(CLIENTE[[#This Row],[RUC]]="","Ingrese N° de RUC",VLOOKUP(CLIENTE[[#This Row],[RUC]],RUCS[],2,FALSE)))</f>
        <v>LINDE GAS PERU S.A.</v>
      </c>
      <c r="G156" s="8" t="s">
        <v>42</v>
      </c>
      <c r="H156" s="9" t="s">
        <v>79</v>
      </c>
      <c r="I156" s="28">
        <v>100</v>
      </c>
      <c r="J156" s="9"/>
    </row>
    <row r="157" spans="1:10" hidden="1" x14ac:dyDescent="0.25">
      <c r="A157" s="8" t="s">
        <v>387</v>
      </c>
      <c r="B157" s="9" t="s">
        <v>388</v>
      </c>
      <c r="C157" s="9" t="s">
        <v>20</v>
      </c>
      <c r="E157" s="8" t="s">
        <v>74</v>
      </c>
      <c r="F157" s="32" t="str">
        <f>IF(CLIENTE[[#This Row],[RUC]]="No","Solo Boleta",IF(CLIENTE[[#This Row],[RUC]]="","Ingrese N° de RUC",VLOOKUP(CLIENTE[[#This Row],[RUC]],RUCS[],2,FALSE)))</f>
        <v>Solo Boleta</v>
      </c>
      <c r="G157" s="8" t="s">
        <v>25</v>
      </c>
      <c r="H157" s="9" t="s">
        <v>79</v>
      </c>
      <c r="I157" s="28">
        <v>70</v>
      </c>
      <c r="J157" s="9"/>
    </row>
    <row r="158" spans="1:10" hidden="1" x14ac:dyDescent="0.25">
      <c r="A158" s="8" t="s">
        <v>389</v>
      </c>
      <c r="B158" s="9" t="s">
        <v>390</v>
      </c>
      <c r="C158" s="9" t="s">
        <v>20</v>
      </c>
      <c r="E158" s="8" t="s">
        <v>74</v>
      </c>
      <c r="F158" s="32" t="str">
        <f>IF(CLIENTE[[#This Row],[RUC]]="No","Solo Boleta",IF(CLIENTE[[#This Row],[RUC]]="","Ingrese N° de RUC",VLOOKUP(CLIENTE[[#This Row],[RUC]],RUCS[],2,FALSE)))</f>
        <v>Solo Boleta</v>
      </c>
      <c r="G158" s="8" t="s">
        <v>30</v>
      </c>
      <c r="H158" s="9" t="s">
        <v>81</v>
      </c>
      <c r="I158" s="28">
        <v>110</v>
      </c>
      <c r="J158" s="9"/>
    </row>
    <row r="159" spans="1:10" hidden="1" x14ac:dyDescent="0.25">
      <c r="A159" s="8" t="s">
        <v>410</v>
      </c>
      <c r="B159" s="9" t="s">
        <v>411</v>
      </c>
      <c r="C159" s="9" t="s">
        <v>19</v>
      </c>
      <c r="D159" s="9" t="s">
        <v>686</v>
      </c>
      <c r="E159" s="8" t="s">
        <v>74</v>
      </c>
      <c r="F159" s="32" t="str">
        <f>IF(CLIENTE[[#This Row],[RUC]]="No","Solo Boleta",IF(CLIENTE[[#This Row],[RUC]]="","Ingrese N° de RUC",VLOOKUP(CLIENTE[[#This Row],[RUC]],RUCS[],2,FALSE)))</f>
        <v>Solo Boleta</v>
      </c>
      <c r="G159" s="8" t="s">
        <v>38</v>
      </c>
      <c r="H159" s="9" t="s">
        <v>79</v>
      </c>
      <c r="I159" s="28">
        <v>90</v>
      </c>
      <c r="J159" s="9"/>
    </row>
    <row r="160" spans="1:10" hidden="1" x14ac:dyDescent="0.25">
      <c r="A160" s="8" t="s">
        <v>412</v>
      </c>
      <c r="B160" s="9" t="s">
        <v>413</v>
      </c>
      <c r="C160" s="9" t="s">
        <v>19</v>
      </c>
      <c r="E160" s="8" t="s">
        <v>74</v>
      </c>
      <c r="F160" s="32" t="str">
        <f>IF(CLIENTE[[#This Row],[RUC]]="No","Solo Boleta",IF(CLIENTE[[#This Row],[RUC]]="","Ingrese N° de RUC",VLOOKUP(CLIENTE[[#This Row],[RUC]],RUCS[],2,FALSE)))</f>
        <v>Solo Boleta</v>
      </c>
      <c r="G160" s="8" t="s">
        <v>39</v>
      </c>
      <c r="H160" s="9" t="s">
        <v>79</v>
      </c>
      <c r="I160" s="28">
        <v>90</v>
      </c>
      <c r="J160" s="9"/>
    </row>
    <row r="161" spans="1:10" hidden="1" x14ac:dyDescent="0.25">
      <c r="A161" s="8" t="s">
        <v>414</v>
      </c>
      <c r="B161" s="9" t="s">
        <v>415</v>
      </c>
      <c r="C161" s="9" t="s">
        <v>19</v>
      </c>
      <c r="E161" s="8" t="s">
        <v>964</v>
      </c>
      <c r="F161" s="32" t="str">
        <f>IF(CLIENTE[[#This Row],[RUC]]="No","Solo Boleta",IF(CLIENTE[[#This Row],[RUC]]="","Ingrese N° de RUC",VLOOKUP(CLIENTE[[#This Row],[RUC]],RUCS[],2,FALSE)))</f>
        <v>MINERTEC S.R.L.</v>
      </c>
      <c r="G161" s="8" t="s">
        <v>41</v>
      </c>
      <c r="H161" s="9" t="s">
        <v>79</v>
      </c>
      <c r="I161" s="28">
        <v>90</v>
      </c>
      <c r="J161" s="9"/>
    </row>
    <row r="162" spans="1:10" hidden="1" x14ac:dyDescent="0.25">
      <c r="A162" s="8" t="s">
        <v>416</v>
      </c>
      <c r="B162" s="9" t="s">
        <v>417</v>
      </c>
      <c r="C162" s="9" t="s">
        <v>19</v>
      </c>
      <c r="E162" s="8" t="s">
        <v>74</v>
      </c>
      <c r="F162" s="32" t="str">
        <f>IF(CLIENTE[[#This Row],[RUC]]="No","Solo Boleta",IF(CLIENTE[[#This Row],[RUC]]="","Ingrese N° de RUC",VLOOKUP(CLIENTE[[#This Row],[RUC]],RUCS[],2,FALSE)))</f>
        <v>Solo Boleta</v>
      </c>
      <c r="G162" s="8" t="s">
        <v>48</v>
      </c>
      <c r="H162" s="9" t="s">
        <v>79</v>
      </c>
      <c r="I162" s="28">
        <v>90</v>
      </c>
      <c r="J162" s="9"/>
    </row>
    <row r="163" spans="1:10" hidden="1" x14ac:dyDescent="0.25">
      <c r="A163" s="8" t="s">
        <v>418</v>
      </c>
      <c r="B163" s="9" t="s">
        <v>419</v>
      </c>
      <c r="C163" s="9" t="s">
        <v>19</v>
      </c>
      <c r="E163" s="8" t="s">
        <v>74</v>
      </c>
      <c r="F163" s="32" t="str">
        <f>IF(CLIENTE[[#This Row],[RUC]]="No","Solo Boleta",IF(CLIENTE[[#This Row],[RUC]]="","Ingrese N° de RUC",VLOOKUP(CLIENTE[[#This Row],[RUC]],RUCS[],2,FALSE)))</f>
        <v>Solo Boleta</v>
      </c>
      <c r="G163" s="8" t="s">
        <v>49</v>
      </c>
      <c r="H163" s="9" t="s">
        <v>79</v>
      </c>
      <c r="I163" s="28">
        <v>90</v>
      </c>
      <c r="J163" s="9"/>
    </row>
    <row r="164" spans="1:10" hidden="1" x14ac:dyDescent="0.25">
      <c r="A164" s="8" t="s">
        <v>420</v>
      </c>
      <c r="B164" s="9" t="s">
        <v>421</v>
      </c>
      <c r="C164" s="9" t="s">
        <v>19</v>
      </c>
      <c r="E164" s="8" t="s">
        <v>966</v>
      </c>
      <c r="F164" s="32" t="str">
        <f>IF(CLIENTE[[#This Row],[RUC]]="No","Solo Boleta",IF(CLIENTE[[#This Row],[RUC]]="","Ingrese N° de RUC",VLOOKUP(CLIENTE[[#This Row],[RUC]],RUCS[],2,FALSE)))</f>
        <v>GUTIERREZ ENCINAS HANS FREDDY</v>
      </c>
      <c r="G164" s="8" t="s">
        <v>50</v>
      </c>
      <c r="H164" s="9" t="s">
        <v>79</v>
      </c>
      <c r="I164" s="28">
        <v>95</v>
      </c>
      <c r="J164" s="9"/>
    </row>
    <row r="165" spans="1:10" hidden="1" x14ac:dyDescent="0.25">
      <c r="A165" s="8" t="s">
        <v>422</v>
      </c>
      <c r="B165" s="9" t="s">
        <v>423</v>
      </c>
      <c r="C165" s="9" t="s">
        <v>20</v>
      </c>
      <c r="E165" s="8" t="s">
        <v>966</v>
      </c>
      <c r="F165" s="32" t="str">
        <f>IF(CLIENTE[[#This Row],[RUC]]="No","Solo Boleta",IF(CLIENTE[[#This Row],[RUC]]="","Ingrese N° de RUC",VLOOKUP(CLIENTE[[#This Row],[RUC]],RUCS[],2,FALSE)))</f>
        <v>GUTIERREZ ENCINAS HANS FREDDY</v>
      </c>
      <c r="G165" s="8" t="s">
        <v>32</v>
      </c>
      <c r="H165" s="9" t="s">
        <v>80</v>
      </c>
      <c r="I165" s="28">
        <v>130</v>
      </c>
      <c r="J165" s="9"/>
    </row>
    <row r="166" spans="1:10" hidden="1" x14ac:dyDescent="0.25">
      <c r="A166" s="8" t="s">
        <v>424</v>
      </c>
      <c r="B166" s="9" t="s">
        <v>425</v>
      </c>
      <c r="C166" s="9" t="s">
        <v>19</v>
      </c>
      <c r="E166" s="8" t="s">
        <v>966</v>
      </c>
      <c r="F166" s="32" t="str">
        <f>IF(CLIENTE[[#This Row],[RUC]]="No","Solo Boleta",IF(CLIENTE[[#This Row],[RUC]]="","Ingrese N° de RUC",VLOOKUP(CLIENTE[[#This Row],[RUC]],RUCS[],2,FALSE)))</f>
        <v>GUTIERREZ ENCINAS HANS FREDDY</v>
      </c>
      <c r="G166" s="8" t="s">
        <v>33</v>
      </c>
      <c r="H166" s="9" t="s">
        <v>80</v>
      </c>
      <c r="I166" s="28">
        <v>130</v>
      </c>
      <c r="J166" s="9"/>
    </row>
    <row r="167" spans="1:10" hidden="1" x14ac:dyDescent="0.25">
      <c r="A167" s="8" t="s">
        <v>426</v>
      </c>
      <c r="B167" s="9" t="s">
        <v>427</v>
      </c>
      <c r="C167" s="9" t="s">
        <v>19</v>
      </c>
      <c r="E167" s="8" t="s">
        <v>74</v>
      </c>
      <c r="F167" s="32" t="str">
        <f>IF(CLIENTE[[#This Row],[RUC]]="No","Solo Boleta",IF(CLIENTE[[#This Row],[RUC]]="","Ingrese N° de RUC",VLOOKUP(CLIENTE[[#This Row],[RUC]],RUCS[],2,FALSE)))</f>
        <v>Solo Boleta</v>
      </c>
      <c r="G167" s="8" t="s">
        <v>34</v>
      </c>
      <c r="H167" s="9" t="s">
        <v>81</v>
      </c>
      <c r="I167" s="28">
        <v>100</v>
      </c>
      <c r="J167" s="9"/>
    </row>
    <row r="168" spans="1:10" hidden="1" x14ac:dyDescent="0.25">
      <c r="A168" s="8" t="s">
        <v>428</v>
      </c>
      <c r="B168" s="9" t="s">
        <v>429</v>
      </c>
      <c r="C168" s="9" t="s">
        <v>19</v>
      </c>
      <c r="E168" s="8" t="s">
        <v>74</v>
      </c>
      <c r="F168" s="32" t="str">
        <f>IF(CLIENTE[[#This Row],[RUC]]="No","Solo Boleta",IF(CLIENTE[[#This Row],[RUC]]="","Ingrese N° de RUC",VLOOKUP(CLIENTE[[#This Row],[RUC]],RUCS[],2,FALSE)))</f>
        <v>Solo Boleta</v>
      </c>
      <c r="G168" s="8" t="s">
        <v>22</v>
      </c>
      <c r="H168" s="9" t="s">
        <v>80</v>
      </c>
      <c r="I168" s="28">
        <v>120</v>
      </c>
      <c r="J168" s="9"/>
    </row>
    <row r="169" spans="1:10" hidden="1" x14ac:dyDescent="0.25">
      <c r="A169" s="8" t="s">
        <v>431</v>
      </c>
      <c r="B169" s="9" t="s">
        <v>430</v>
      </c>
      <c r="C169" s="9" t="s">
        <v>20</v>
      </c>
      <c r="E169" s="8" t="s">
        <v>74</v>
      </c>
      <c r="F169" s="32" t="str">
        <f>IF(CLIENTE[[#This Row],[RUC]]="No","Solo Boleta",IF(CLIENTE[[#This Row],[RUC]]="","Ingrese N° de RUC",VLOOKUP(CLIENTE[[#This Row],[RUC]],RUCS[],2,FALSE)))</f>
        <v>Solo Boleta</v>
      </c>
      <c r="G169" s="8" t="s">
        <v>25</v>
      </c>
      <c r="H169" s="9" t="s">
        <v>79</v>
      </c>
      <c r="I169" s="28">
        <v>60</v>
      </c>
      <c r="J169" s="9"/>
    </row>
    <row r="170" spans="1:10" hidden="1" x14ac:dyDescent="0.25">
      <c r="A170" s="15" t="s">
        <v>432</v>
      </c>
      <c r="B170" s="9" t="s">
        <v>446</v>
      </c>
      <c r="C170" s="9" t="s">
        <v>19</v>
      </c>
      <c r="E170" s="8" t="s">
        <v>969</v>
      </c>
      <c r="F170" s="32" t="str">
        <f>IF(CLIENTE[[#This Row],[RUC]]="No","Solo Boleta",IF(CLIENTE[[#This Row],[RUC]]="","Ingrese N° de RUC",VLOOKUP(CLIENTE[[#This Row],[RUC]],RUCS[],2,FALSE)))</f>
        <v>CONZUMO GRAFICO S.A.C.</v>
      </c>
      <c r="G170" s="8" t="s">
        <v>42</v>
      </c>
      <c r="H170" s="9" t="s">
        <v>81</v>
      </c>
      <c r="I170" s="28">
        <v>120</v>
      </c>
      <c r="J170" s="9"/>
    </row>
    <row r="171" spans="1:10" hidden="1" x14ac:dyDescent="0.25">
      <c r="A171" s="15" t="s">
        <v>433</v>
      </c>
      <c r="B171" s="9" t="s">
        <v>434</v>
      </c>
      <c r="C171" s="9" t="s">
        <v>19</v>
      </c>
      <c r="F171" s="32" t="str">
        <f>IF(CLIENTE[[#This Row],[RUC]]="No","Solo Boleta",IF(CLIENTE[[#This Row],[RUC]]="","Ingrese N° de RUC",VLOOKUP(CLIENTE[[#This Row],[RUC]],RUCS[],2,FALSE)))</f>
        <v>Ingrese N° de RUC</v>
      </c>
      <c r="G171" s="8" t="s">
        <v>30</v>
      </c>
      <c r="H171" s="9" t="s">
        <v>79</v>
      </c>
      <c r="I171" s="28">
        <v>75</v>
      </c>
      <c r="J171" s="9"/>
    </row>
    <row r="172" spans="1:10" hidden="1" x14ac:dyDescent="0.25">
      <c r="A172" s="8" t="s">
        <v>436</v>
      </c>
      <c r="B172" s="9" t="s">
        <v>435</v>
      </c>
      <c r="C172" s="9" t="s">
        <v>19</v>
      </c>
      <c r="E172" s="8" t="s">
        <v>74</v>
      </c>
      <c r="F172" s="32" t="str">
        <f>IF(CLIENTE[[#This Row],[RUC]]="No","Solo Boleta",IF(CLIENTE[[#This Row],[RUC]]="","Ingrese N° de RUC",VLOOKUP(CLIENTE[[#This Row],[RUC]],RUCS[],2,FALSE)))</f>
        <v>Solo Boleta</v>
      </c>
      <c r="G172" s="8" t="s">
        <v>48</v>
      </c>
      <c r="H172" s="9" t="s">
        <v>79</v>
      </c>
      <c r="I172" s="28">
        <v>100</v>
      </c>
      <c r="J172" s="9"/>
    </row>
    <row r="173" spans="1:10" hidden="1" x14ac:dyDescent="0.25">
      <c r="A173" s="8" t="s">
        <v>437</v>
      </c>
      <c r="B173" s="9" t="s">
        <v>438</v>
      </c>
      <c r="C173" s="9" t="s">
        <v>19</v>
      </c>
      <c r="E173" s="1" t="s">
        <v>968</v>
      </c>
      <c r="F173" s="32" t="str">
        <f>IF(CLIENTE[[#This Row],[RUC]]="No","Solo Boleta",IF(CLIENTE[[#This Row],[RUC]]="","Ingrese N° de RUC",VLOOKUP(CLIENTE[[#This Row],[RUC]],RUCS[],2,FALSE)))</f>
        <v>GRUPO HECEB S.A.C.</v>
      </c>
      <c r="G173" s="8" t="s">
        <v>26</v>
      </c>
      <c r="H173" s="9" t="s">
        <v>79</v>
      </c>
      <c r="I173" s="28">
        <v>65</v>
      </c>
      <c r="J173" s="9"/>
    </row>
    <row r="174" spans="1:10" hidden="1" x14ac:dyDescent="0.25">
      <c r="A174" s="8" t="s">
        <v>440</v>
      </c>
      <c r="B174" s="9" t="s">
        <v>441</v>
      </c>
      <c r="C174" s="9" t="s">
        <v>19</v>
      </c>
      <c r="E174" s="1" t="s">
        <v>968</v>
      </c>
      <c r="F174" s="32" t="str">
        <f>IF(CLIENTE[[#This Row],[RUC]]="No","Solo Boleta",IF(CLIENTE[[#This Row],[RUC]]="","Ingrese N° de RUC",VLOOKUP(CLIENTE[[#This Row],[RUC]],RUCS[],2,FALSE)))</f>
        <v>GRUPO HECEB S.A.C.</v>
      </c>
      <c r="G174" s="8" t="s">
        <v>24</v>
      </c>
      <c r="H174" s="9" t="s">
        <v>79</v>
      </c>
      <c r="I174" s="28">
        <v>65</v>
      </c>
      <c r="J174" s="9"/>
    </row>
    <row r="175" spans="1:10" hidden="1" x14ac:dyDescent="0.25">
      <c r="A175" s="8" t="s">
        <v>443</v>
      </c>
      <c r="B175" s="9" t="s">
        <v>442</v>
      </c>
      <c r="C175" s="9" t="s">
        <v>19</v>
      </c>
      <c r="F175" s="32" t="str">
        <f>IF(CLIENTE[[#This Row],[RUC]]="No","Solo Boleta",IF(CLIENTE[[#This Row],[RUC]]="","Ingrese N° de RUC",VLOOKUP(CLIENTE[[#This Row],[RUC]],RUCS[],2,FALSE)))</f>
        <v>Ingrese N° de RUC</v>
      </c>
      <c r="G175" s="8" t="s">
        <v>41</v>
      </c>
      <c r="H175" s="9" t="s">
        <v>1148</v>
      </c>
      <c r="I175" s="28">
        <v>95</v>
      </c>
      <c r="J175" s="9"/>
    </row>
    <row r="176" spans="1:10" hidden="1" x14ac:dyDescent="0.25">
      <c r="A176" s="8" t="s">
        <v>445</v>
      </c>
      <c r="B176" s="9" t="s">
        <v>444</v>
      </c>
      <c r="C176" s="9" t="s">
        <v>20</v>
      </c>
      <c r="F176" s="32" t="str">
        <f>IF(CLIENTE[[#This Row],[RUC]]="No","Solo Boleta",IF(CLIENTE[[#This Row],[RUC]]="","Ingrese N° de RUC",VLOOKUP(CLIENTE[[#This Row],[RUC]],RUCS[],2,FALSE)))</f>
        <v>Ingrese N° de RUC</v>
      </c>
      <c r="G176" s="8" t="s">
        <v>27</v>
      </c>
      <c r="H176" s="9" t="s">
        <v>81</v>
      </c>
      <c r="I176" s="28">
        <v>90</v>
      </c>
      <c r="J176" s="9"/>
    </row>
    <row r="177" spans="1:10" hidden="1" x14ac:dyDescent="0.25">
      <c r="A177" s="8" t="s">
        <v>448</v>
      </c>
      <c r="B177" s="9" t="s">
        <v>449</v>
      </c>
      <c r="C177" s="9" t="s">
        <v>19</v>
      </c>
      <c r="E177" s="8" t="s">
        <v>74</v>
      </c>
      <c r="F177" s="32" t="str">
        <f>IF(CLIENTE[[#This Row],[RUC]]="No","Solo Boleta",IF(CLIENTE[[#This Row],[RUC]]="","Ingrese N° de RUC",VLOOKUP(CLIENTE[[#This Row],[RUC]],RUCS[],2,FALSE)))</f>
        <v>Solo Boleta</v>
      </c>
      <c r="G177" s="8" t="s">
        <v>30</v>
      </c>
      <c r="H177" s="9" t="s">
        <v>81</v>
      </c>
      <c r="I177" s="28">
        <v>100</v>
      </c>
      <c r="J177" s="9"/>
    </row>
    <row r="178" spans="1:10" hidden="1" x14ac:dyDescent="0.25">
      <c r="A178" s="8" t="s">
        <v>450</v>
      </c>
      <c r="B178" s="9" t="s">
        <v>451</v>
      </c>
      <c r="C178" s="9" t="s">
        <v>19</v>
      </c>
      <c r="E178" s="1" t="s">
        <v>970</v>
      </c>
      <c r="F178" s="32" t="str">
        <f>IF(CLIENTE[[#This Row],[RUC]]="No","Solo Boleta",IF(CLIENTE[[#This Row],[RUC]]="","Ingrese N° de RUC",VLOOKUP(CLIENTE[[#This Row],[RUC]],RUCS[],2,FALSE)))</f>
        <v>INTER FROZEN DOMINIO S.A.C.</v>
      </c>
      <c r="G178" s="8" t="s">
        <v>28</v>
      </c>
      <c r="H178" s="9" t="s">
        <v>79</v>
      </c>
      <c r="I178" s="28">
        <v>75</v>
      </c>
      <c r="J178" s="9"/>
    </row>
    <row r="179" spans="1:10" hidden="1" x14ac:dyDescent="0.25">
      <c r="A179" s="8" t="s">
        <v>453</v>
      </c>
      <c r="B179" s="9" t="s">
        <v>454</v>
      </c>
      <c r="C179" s="9" t="s">
        <v>19</v>
      </c>
      <c r="E179" s="8" t="s">
        <v>74</v>
      </c>
      <c r="F179" s="32" t="str">
        <f>IF(CLIENTE[[#This Row],[RUC]]="No","Solo Boleta",IF(CLIENTE[[#This Row],[RUC]]="","Ingrese N° de RUC",VLOOKUP(CLIENTE[[#This Row],[RUC]],RUCS[],2,FALSE)))</f>
        <v>Solo Boleta</v>
      </c>
      <c r="G179" s="8" t="s">
        <v>26</v>
      </c>
      <c r="H179" s="9" t="s">
        <v>81</v>
      </c>
      <c r="I179" s="28">
        <v>90</v>
      </c>
      <c r="J179" s="9"/>
    </row>
    <row r="180" spans="1:10" hidden="1" x14ac:dyDescent="0.25">
      <c r="A180" s="8">
        <v>9941564</v>
      </c>
      <c r="B180" s="9" t="s">
        <v>457</v>
      </c>
      <c r="C180" s="9" t="s">
        <v>20</v>
      </c>
      <c r="E180" s="8" t="s">
        <v>74</v>
      </c>
      <c r="F180" s="32" t="str">
        <f>IF(CLIENTE[[#This Row],[RUC]]="No","Solo Boleta",IF(CLIENTE[[#This Row],[RUC]]="","Ingrese N° de RUC",VLOOKUP(CLIENTE[[#This Row],[RUC]],RUCS[],2,FALSE)))</f>
        <v>Solo Boleta</v>
      </c>
      <c r="G180" s="8" t="s">
        <v>50</v>
      </c>
      <c r="H180" s="9" t="s">
        <v>79</v>
      </c>
      <c r="I180" s="28">
        <v>105</v>
      </c>
      <c r="J180" s="9"/>
    </row>
    <row r="181" spans="1:10" hidden="1" x14ac:dyDescent="0.25">
      <c r="A181" s="8">
        <v>25696219</v>
      </c>
      <c r="B181" s="9" t="s">
        <v>458</v>
      </c>
      <c r="C181" s="9" t="s">
        <v>20</v>
      </c>
      <c r="E181" s="8" t="s">
        <v>74</v>
      </c>
      <c r="F181" s="32" t="str">
        <f>IF(CLIENTE[[#This Row],[RUC]]="No","Solo Boleta",IF(CLIENTE[[#This Row],[RUC]]="","Ingrese N° de RUC",VLOOKUP(CLIENTE[[#This Row],[RUC]],RUCS[],2,FALSE)))</f>
        <v>Solo Boleta</v>
      </c>
      <c r="G181" s="8" t="s">
        <v>26</v>
      </c>
      <c r="H181" s="9" t="s">
        <v>81</v>
      </c>
      <c r="I181" s="28">
        <v>90</v>
      </c>
      <c r="J181" s="9"/>
    </row>
    <row r="182" spans="1:10" hidden="1" x14ac:dyDescent="0.25">
      <c r="A182" s="8" t="s">
        <v>460</v>
      </c>
      <c r="B182" s="9" t="s">
        <v>461</v>
      </c>
      <c r="C182" s="9" t="s">
        <v>20</v>
      </c>
      <c r="E182" s="8" t="s">
        <v>74</v>
      </c>
      <c r="F182" s="32" t="str">
        <f>IF(CLIENTE[[#This Row],[RUC]]="No","Solo Boleta",IF(CLIENTE[[#This Row],[RUC]]="","Ingrese N° de RUC",VLOOKUP(CLIENTE[[#This Row],[RUC]],RUCS[],2,FALSE)))</f>
        <v>Solo Boleta</v>
      </c>
      <c r="G182" s="8"/>
      <c r="H182" s="9"/>
      <c r="I182" s="28"/>
      <c r="J182" s="9"/>
    </row>
    <row r="183" spans="1:10" hidden="1" x14ac:dyDescent="0.25">
      <c r="A183" s="8" t="s">
        <v>462</v>
      </c>
      <c r="B183" s="9" t="s">
        <v>463</v>
      </c>
      <c r="C183" s="9" t="s">
        <v>19</v>
      </c>
      <c r="E183" s="8" t="s">
        <v>74</v>
      </c>
      <c r="F183" s="32" t="str">
        <f>IF(CLIENTE[[#This Row],[RUC]]="No","Solo Boleta",IF(CLIENTE[[#This Row],[RUC]]="","Ingrese N° de RUC",VLOOKUP(CLIENTE[[#This Row],[RUC]],RUCS[],2,FALSE)))</f>
        <v>Solo Boleta</v>
      </c>
      <c r="G183" s="8"/>
      <c r="H183" s="9"/>
      <c r="I183" s="28"/>
      <c r="J183" s="9"/>
    </row>
    <row r="184" spans="1:10" hidden="1" x14ac:dyDescent="0.25">
      <c r="A184" s="8" t="s">
        <v>464</v>
      </c>
      <c r="B184" s="9" t="s">
        <v>465</v>
      </c>
      <c r="C184" s="9" t="s">
        <v>19</v>
      </c>
      <c r="E184" s="1" t="s">
        <v>971</v>
      </c>
      <c r="F184" s="32" t="str">
        <f>IF(CLIENTE[[#This Row],[RUC]]="No","Solo Boleta",IF(CLIENTE[[#This Row],[RUC]]="","Ingrese N° de RUC",VLOOKUP(CLIENTE[[#This Row],[RUC]],RUCS[],2,FALSE)))</f>
        <v>MOLITALIA S.A.</v>
      </c>
      <c r="G184" s="8" t="s">
        <v>24</v>
      </c>
      <c r="H184" s="9" t="s">
        <v>79</v>
      </c>
      <c r="I184" s="28">
        <v>50</v>
      </c>
      <c r="J184" s="9"/>
    </row>
    <row r="185" spans="1:10" hidden="1" x14ac:dyDescent="0.25">
      <c r="A185" s="8" t="s">
        <v>467</v>
      </c>
      <c r="B185" s="9" t="s">
        <v>468</v>
      </c>
      <c r="C185" s="9" t="s">
        <v>19</v>
      </c>
      <c r="E185" s="1" t="s">
        <v>867</v>
      </c>
      <c r="F185" s="32" t="str">
        <f>IF(CLIENTE[[#This Row],[RUC]]="No","Solo Boleta",IF(CLIENTE[[#This Row],[RUC]]="","Ingrese N° de RUC",VLOOKUP(CLIENTE[[#This Row],[RUC]],RUCS[],2,FALSE)))</f>
        <v>RV SERVICE E.I.R.L.</v>
      </c>
      <c r="G185" s="8" t="s">
        <v>23</v>
      </c>
      <c r="H185" s="9" t="s">
        <v>79</v>
      </c>
      <c r="I185" s="28">
        <v>60</v>
      </c>
      <c r="J185" s="9"/>
    </row>
    <row r="186" spans="1:10" hidden="1" x14ac:dyDescent="0.25">
      <c r="A186" s="8" t="s">
        <v>471</v>
      </c>
      <c r="B186" s="9" t="s">
        <v>472</v>
      </c>
      <c r="C186" s="9" t="s">
        <v>19</v>
      </c>
      <c r="F186" s="32" t="str">
        <f>IF(CLIENTE[[#This Row],[RUC]]="No","Solo Boleta",IF(CLIENTE[[#This Row],[RUC]]="","Ingrese N° de RUC",VLOOKUP(CLIENTE[[#This Row],[RUC]],RUCS[],2,FALSE)))</f>
        <v>Ingrese N° de RUC</v>
      </c>
      <c r="G186" s="8" t="s">
        <v>27</v>
      </c>
      <c r="H186" s="9" t="s">
        <v>79</v>
      </c>
      <c r="I186" s="28">
        <v>60</v>
      </c>
      <c r="J186" s="9"/>
    </row>
    <row r="187" spans="1:10" hidden="1" x14ac:dyDescent="0.25">
      <c r="A187" s="8" t="s">
        <v>473</v>
      </c>
      <c r="B187" s="9" t="s">
        <v>474</v>
      </c>
      <c r="C187" s="9" t="s">
        <v>19</v>
      </c>
      <c r="E187" s="1" t="s">
        <v>916</v>
      </c>
      <c r="F187" s="32" t="str">
        <f>IF(CLIENTE[[#This Row],[RUC]]="No","Solo Boleta",IF(CLIENTE[[#This Row],[RUC]]="","Ingrese N° de RUC",VLOOKUP(CLIENTE[[#This Row],[RUC]],RUCS[],2,FALSE)))</f>
        <v>TORRES UNIDAS DEL PERU S.R.L.</v>
      </c>
      <c r="G187" s="8" t="s">
        <v>25</v>
      </c>
      <c r="H187" s="9" t="s">
        <v>79</v>
      </c>
      <c r="I187" s="28">
        <v>60</v>
      </c>
      <c r="J187" s="9"/>
    </row>
    <row r="188" spans="1:10" hidden="1" x14ac:dyDescent="0.25">
      <c r="A188" s="8" t="s">
        <v>476</v>
      </c>
      <c r="B188" s="9" t="s">
        <v>477</v>
      </c>
      <c r="C188" s="9" t="s">
        <v>19</v>
      </c>
      <c r="E188" s="1" t="s">
        <v>972</v>
      </c>
      <c r="F188" s="32" t="str">
        <f>IF(CLIENTE[[#This Row],[RUC]]="No","Solo Boleta",IF(CLIENTE[[#This Row],[RUC]]="","Ingrese N° de RUC",VLOOKUP(CLIENTE[[#This Row],[RUC]],RUCS[],2,FALSE)))</f>
        <v>GOBIERNO REGIONAL DE ANCASH</v>
      </c>
      <c r="G188" s="8"/>
      <c r="H188" s="9"/>
      <c r="I188" s="28"/>
      <c r="J188" s="9"/>
    </row>
    <row r="189" spans="1:10" hidden="1" x14ac:dyDescent="0.25">
      <c r="A189" s="8" t="s">
        <v>478</v>
      </c>
      <c r="B189" s="9" t="s">
        <v>479</v>
      </c>
      <c r="C189" s="9" t="s">
        <v>19</v>
      </c>
      <c r="E189" s="1" t="s">
        <v>972</v>
      </c>
      <c r="F189" s="32" t="str">
        <f>IF(CLIENTE[[#This Row],[RUC]]="No","Solo Boleta",IF(CLIENTE[[#This Row],[RUC]]="","Ingrese N° de RUC",VLOOKUP(CLIENTE[[#This Row],[RUC]],RUCS[],2,FALSE)))</f>
        <v>GOBIERNO REGIONAL DE ANCASH</v>
      </c>
      <c r="G189" s="8" t="s">
        <v>36</v>
      </c>
      <c r="H189" s="9" t="s">
        <v>79</v>
      </c>
      <c r="I189" s="28">
        <v>100</v>
      </c>
      <c r="J189" s="9"/>
    </row>
    <row r="190" spans="1:10" hidden="1" x14ac:dyDescent="0.25">
      <c r="A190" s="8" t="s">
        <v>481</v>
      </c>
      <c r="B190" s="9" t="s">
        <v>482</v>
      </c>
      <c r="C190" s="9" t="s">
        <v>19</v>
      </c>
      <c r="E190" s="8" t="s">
        <v>74</v>
      </c>
      <c r="F190" s="32" t="str">
        <f>IF(CLIENTE[[#This Row],[RUC]]="No","Solo Boleta",IF(CLIENTE[[#This Row],[RUC]]="","Ingrese N° de RUC",VLOOKUP(CLIENTE[[#This Row],[RUC]],RUCS[],2,FALSE)))</f>
        <v>Solo Boleta</v>
      </c>
      <c r="G190" s="8" t="s">
        <v>30</v>
      </c>
      <c r="H190" s="9" t="s">
        <v>79</v>
      </c>
      <c r="I190" s="28">
        <v>88</v>
      </c>
      <c r="J190" s="9"/>
    </row>
    <row r="191" spans="1:10" hidden="1" x14ac:dyDescent="0.25">
      <c r="A191" s="8" t="s">
        <v>489</v>
      </c>
      <c r="B191" s="9" t="s">
        <v>490</v>
      </c>
      <c r="C191" s="9" t="s">
        <v>19</v>
      </c>
      <c r="E191" s="8" t="s">
        <v>74</v>
      </c>
      <c r="F191" s="32" t="str">
        <f>IF(CLIENTE[[#This Row],[RUC]]="No","Solo Boleta",IF(CLIENTE[[#This Row],[RUC]]="","Ingrese N° de RUC",VLOOKUP(CLIENTE[[#This Row],[RUC]],RUCS[],2,FALSE)))</f>
        <v>Solo Boleta</v>
      </c>
      <c r="G191" s="8"/>
      <c r="H191" s="9"/>
      <c r="I191" s="28"/>
      <c r="J191" s="9"/>
    </row>
    <row r="192" spans="1:10" hidden="1" x14ac:dyDescent="0.25">
      <c r="A192" s="8" t="s">
        <v>232</v>
      </c>
      <c r="B192" s="9" t="s">
        <v>524</v>
      </c>
      <c r="C192" s="9" t="s">
        <v>19</v>
      </c>
      <c r="E192" s="1" t="s">
        <v>939</v>
      </c>
      <c r="F192" s="32" t="str">
        <f>IF(CLIENTE[[#This Row],[RUC]]="No","Solo Boleta",IF(CLIENTE[[#This Row],[RUC]]="","Ingrese N° de RUC",VLOOKUP(CLIENTE[[#This Row],[RUC]],RUCS[],2,FALSE)))</f>
        <v>AJEPER S.A.</v>
      </c>
      <c r="G192" s="8" t="s">
        <v>37</v>
      </c>
      <c r="H192" s="9" t="s">
        <v>79</v>
      </c>
      <c r="I192" s="28">
        <v>100</v>
      </c>
      <c r="J192" s="9"/>
    </row>
    <row r="193" spans="1:10" hidden="1" x14ac:dyDescent="0.25">
      <c r="A193" s="8" t="s">
        <v>491</v>
      </c>
      <c r="B193" s="18" t="s">
        <v>488</v>
      </c>
      <c r="C193" s="9" t="s">
        <v>19</v>
      </c>
      <c r="F193" s="32" t="str">
        <f>IF(CLIENTE[[#This Row],[RUC]]="No","Solo Boleta",IF(CLIENTE[[#This Row],[RUC]]="","Ingrese N° de RUC",VLOOKUP(CLIENTE[[#This Row],[RUC]],RUCS[],2,FALSE)))</f>
        <v>Ingrese N° de RUC</v>
      </c>
      <c r="G193" s="8"/>
      <c r="H193" s="9"/>
      <c r="I193" s="28"/>
      <c r="J193" s="9"/>
    </row>
    <row r="194" spans="1:10" hidden="1" x14ac:dyDescent="0.25">
      <c r="A194" s="8" t="s">
        <v>492</v>
      </c>
      <c r="B194" s="18" t="s">
        <v>487</v>
      </c>
      <c r="C194" s="9" t="s">
        <v>19</v>
      </c>
      <c r="F194" s="32" t="str">
        <f>IF(CLIENTE[[#This Row],[RUC]]="No","Solo Boleta",IF(CLIENTE[[#This Row],[RUC]]="","Ingrese N° de RUC",VLOOKUP(CLIENTE[[#This Row],[RUC]],RUCS[],2,FALSE)))</f>
        <v>Ingrese N° de RUC</v>
      </c>
      <c r="G194" s="8"/>
      <c r="H194" s="9"/>
      <c r="I194" s="28"/>
      <c r="J194" s="9"/>
    </row>
    <row r="195" spans="1:10" hidden="1" x14ac:dyDescent="0.25">
      <c r="A195" s="8" t="s">
        <v>494</v>
      </c>
      <c r="B195" s="18" t="s">
        <v>493</v>
      </c>
      <c r="C195" s="9" t="s">
        <v>19</v>
      </c>
      <c r="F195" s="32" t="str">
        <f>IF(CLIENTE[[#This Row],[RUC]]="No","Solo Boleta",IF(CLIENTE[[#This Row],[RUC]]="","Ingrese N° de RUC",VLOOKUP(CLIENTE[[#This Row],[RUC]],RUCS[],2,FALSE)))</f>
        <v>Ingrese N° de RUC</v>
      </c>
      <c r="G195" s="8"/>
      <c r="H195" s="9"/>
      <c r="I195" s="28"/>
      <c r="J195" s="9"/>
    </row>
    <row r="196" spans="1:10" hidden="1" x14ac:dyDescent="0.25">
      <c r="A196" s="8" t="s">
        <v>496</v>
      </c>
      <c r="B196" s="18" t="s">
        <v>495</v>
      </c>
      <c r="C196" s="9" t="s">
        <v>19</v>
      </c>
      <c r="F196" s="32" t="str">
        <f>IF(CLIENTE[[#This Row],[RUC]]="No","Solo Boleta",IF(CLIENTE[[#This Row],[RUC]]="","Ingrese N° de RUC",VLOOKUP(CLIENTE[[#This Row],[RUC]],RUCS[],2,FALSE)))</f>
        <v>Ingrese N° de RUC</v>
      </c>
      <c r="G196" s="8"/>
      <c r="H196" s="9"/>
      <c r="I196" s="28"/>
      <c r="J196" s="9"/>
    </row>
    <row r="197" spans="1:10" hidden="1" x14ac:dyDescent="0.25">
      <c r="A197" s="8" t="s">
        <v>497</v>
      </c>
      <c r="B197" s="18" t="s">
        <v>484</v>
      </c>
      <c r="C197" s="9" t="s">
        <v>19</v>
      </c>
      <c r="F197" s="32" t="str">
        <f>IF(CLIENTE[[#This Row],[RUC]]="No","Solo Boleta",IF(CLIENTE[[#This Row],[RUC]]="","Ingrese N° de RUC",VLOOKUP(CLIENTE[[#This Row],[RUC]],RUCS[],2,FALSE)))</f>
        <v>Ingrese N° de RUC</v>
      </c>
      <c r="G197" s="8"/>
      <c r="H197" s="9"/>
      <c r="I197" s="28"/>
      <c r="J197" s="9"/>
    </row>
    <row r="198" spans="1:10" hidden="1" x14ac:dyDescent="0.25">
      <c r="A198" s="8" t="s">
        <v>500</v>
      </c>
      <c r="B198" s="18" t="s">
        <v>483</v>
      </c>
      <c r="C198" s="9" t="s">
        <v>19</v>
      </c>
      <c r="F198" s="32" t="str">
        <f>IF(CLIENTE[[#This Row],[RUC]]="No","Solo Boleta",IF(CLIENTE[[#This Row],[RUC]]="","Ingrese N° de RUC",VLOOKUP(CLIENTE[[#This Row],[RUC]],RUCS[],2,FALSE)))</f>
        <v>Ingrese N° de RUC</v>
      </c>
      <c r="G198" s="8"/>
      <c r="H198" s="9"/>
      <c r="I198" s="28"/>
      <c r="J198" s="9"/>
    </row>
    <row r="199" spans="1:10" hidden="1" x14ac:dyDescent="0.25">
      <c r="A199" s="8" t="s">
        <v>498</v>
      </c>
      <c r="B199" s="18" t="s">
        <v>486</v>
      </c>
      <c r="C199" s="9" t="s">
        <v>19</v>
      </c>
      <c r="F199" s="32" t="str">
        <f>IF(CLIENTE[[#This Row],[RUC]]="No","Solo Boleta",IF(CLIENTE[[#This Row],[RUC]]="","Ingrese N° de RUC",VLOOKUP(CLIENTE[[#This Row],[RUC]],RUCS[],2,FALSE)))</f>
        <v>Ingrese N° de RUC</v>
      </c>
      <c r="G199" s="8"/>
      <c r="H199" s="9"/>
      <c r="I199" s="28"/>
      <c r="J199" s="9"/>
    </row>
    <row r="200" spans="1:10" hidden="1" x14ac:dyDescent="0.25">
      <c r="A200" s="8" t="s">
        <v>499</v>
      </c>
      <c r="B200" s="18" t="s">
        <v>485</v>
      </c>
      <c r="C200" s="9" t="s">
        <v>19</v>
      </c>
      <c r="F200" s="32" t="str">
        <f>IF(CLIENTE[[#This Row],[RUC]]="No","Solo Boleta",IF(CLIENTE[[#This Row],[RUC]]="","Ingrese N° de RUC",VLOOKUP(CLIENTE[[#This Row],[RUC]],RUCS[],2,FALSE)))</f>
        <v>Ingrese N° de RUC</v>
      </c>
      <c r="G200" s="8"/>
      <c r="H200" s="9"/>
      <c r="I200" s="28"/>
      <c r="J200" s="9"/>
    </row>
    <row r="201" spans="1:10" hidden="1" x14ac:dyDescent="0.25">
      <c r="A201" s="8" t="s">
        <v>501</v>
      </c>
      <c r="B201" s="18" t="s">
        <v>502</v>
      </c>
      <c r="C201" s="9" t="s">
        <v>19</v>
      </c>
      <c r="E201" s="8" t="s">
        <v>74</v>
      </c>
      <c r="F201" s="32" t="str">
        <f>IF(CLIENTE[[#This Row],[RUC]]="No","Solo Boleta",IF(CLIENTE[[#This Row],[RUC]]="","Ingrese N° de RUC",VLOOKUP(CLIENTE[[#This Row],[RUC]],RUCS[],2,FALSE)))</f>
        <v>Solo Boleta</v>
      </c>
      <c r="G201" s="8" t="s">
        <v>41</v>
      </c>
      <c r="H201" s="9" t="s">
        <v>79</v>
      </c>
      <c r="I201" s="28">
        <v>100</v>
      </c>
      <c r="J201" s="9"/>
    </row>
    <row r="202" spans="1:10" hidden="1" x14ac:dyDescent="0.25">
      <c r="A202" s="8" t="s">
        <v>503</v>
      </c>
      <c r="B202" s="18" t="s">
        <v>504</v>
      </c>
      <c r="C202" s="9" t="s">
        <v>19</v>
      </c>
      <c r="F202" s="32" t="str">
        <f>IF(CLIENTE[[#This Row],[RUC]]="No","Solo Boleta",IF(CLIENTE[[#This Row],[RUC]]="","Ingrese N° de RUC",VLOOKUP(CLIENTE[[#This Row],[RUC]],RUCS[],2,FALSE)))</f>
        <v>Ingrese N° de RUC</v>
      </c>
      <c r="G202" s="8"/>
      <c r="H202" s="9"/>
      <c r="I202" s="28"/>
      <c r="J202" s="9"/>
    </row>
    <row r="203" spans="1:10" hidden="1" x14ac:dyDescent="0.25">
      <c r="A203" s="8" t="s">
        <v>505</v>
      </c>
      <c r="B203" s="18" t="s">
        <v>506</v>
      </c>
      <c r="C203" s="9" t="s">
        <v>19</v>
      </c>
      <c r="F203" s="32" t="str">
        <f>IF(CLIENTE[[#This Row],[RUC]]="No","Solo Boleta",IF(CLIENTE[[#This Row],[RUC]]="","Ingrese N° de RUC",VLOOKUP(CLIENTE[[#This Row],[RUC]],RUCS[],2,FALSE)))</f>
        <v>Ingrese N° de RUC</v>
      </c>
      <c r="G203" s="8"/>
      <c r="H203" s="9"/>
      <c r="I203" s="28"/>
      <c r="J203" s="9"/>
    </row>
    <row r="204" spans="1:10" hidden="1" x14ac:dyDescent="0.25">
      <c r="A204" s="8" t="s">
        <v>507</v>
      </c>
      <c r="B204" s="18" t="s">
        <v>508</v>
      </c>
      <c r="C204" s="9" t="s">
        <v>19</v>
      </c>
      <c r="F204" s="32" t="str">
        <f>IF(CLIENTE[[#This Row],[RUC]]="No","Solo Boleta",IF(CLIENTE[[#This Row],[RUC]]="","Ingrese N° de RUC",VLOOKUP(CLIENTE[[#This Row],[RUC]],RUCS[],2,FALSE)))</f>
        <v>Ingrese N° de RUC</v>
      </c>
      <c r="G204" s="8"/>
      <c r="H204" s="9"/>
      <c r="I204" s="28"/>
      <c r="J204" s="9"/>
    </row>
    <row r="205" spans="1:10" hidden="1" x14ac:dyDescent="0.25">
      <c r="A205" s="8" t="s">
        <v>509</v>
      </c>
      <c r="B205" s="18" t="s">
        <v>510</v>
      </c>
      <c r="C205" s="9" t="s">
        <v>19</v>
      </c>
      <c r="F205" s="32" t="str">
        <f>IF(CLIENTE[[#This Row],[RUC]]="No","Solo Boleta",IF(CLIENTE[[#This Row],[RUC]]="","Ingrese N° de RUC",VLOOKUP(CLIENTE[[#This Row],[RUC]],RUCS[],2,FALSE)))</f>
        <v>Ingrese N° de RUC</v>
      </c>
      <c r="G205" s="8"/>
      <c r="H205" s="9"/>
      <c r="I205" s="28"/>
      <c r="J205" s="9"/>
    </row>
    <row r="206" spans="1:10" hidden="1" x14ac:dyDescent="0.25">
      <c r="A206" s="8" t="s">
        <v>511</v>
      </c>
      <c r="B206" s="18" t="s">
        <v>512</v>
      </c>
      <c r="C206" s="9" t="s">
        <v>19</v>
      </c>
      <c r="F206" s="32" t="str">
        <f>IF(CLIENTE[[#This Row],[RUC]]="No","Solo Boleta",IF(CLIENTE[[#This Row],[RUC]]="","Ingrese N° de RUC",VLOOKUP(CLIENTE[[#This Row],[RUC]],RUCS[],2,FALSE)))</f>
        <v>Ingrese N° de RUC</v>
      </c>
      <c r="G206" s="8"/>
      <c r="H206" s="9"/>
      <c r="I206" s="28"/>
      <c r="J206" s="9"/>
    </row>
    <row r="207" spans="1:10" hidden="1" x14ac:dyDescent="0.25">
      <c r="A207" s="8" t="s">
        <v>513</v>
      </c>
      <c r="B207" s="18" t="s">
        <v>514</v>
      </c>
      <c r="C207" s="9" t="s">
        <v>19</v>
      </c>
      <c r="F207" s="32" t="str">
        <f>IF(CLIENTE[[#This Row],[RUC]]="No","Solo Boleta",IF(CLIENTE[[#This Row],[RUC]]="","Ingrese N° de RUC",VLOOKUP(CLIENTE[[#This Row],[RUC]],RUCS[],2,FALSE)))</f>
        <v>Ingrese N° de RUC</v>
      </c>
      <c r="G207" s="8"/>
      <c r="H207" s="9"/>
      <c r="I207" s="28"/>
      <c r="J207" s="9"/>
    </row>
    <row r="208" spans="1:10" hidden="1" x14ac:dyDescent="0.25">
      <c r="A208" s="8" t="s">
        <v>515</v>
      </c>
      <c r="B208" s="18" t="s">
        <v>516</v>
      </c>
      <c r="C208" s="9" t="s">
        <v>19</v>
      </c>
      <c r="F208" s="32" t="str">
        <f>IF(CLIENTE[[#This Row],[RUC]]="No","Solo Boleta",IF(CLIENTE[[#This Row],[RUC]]="","Ingrese N° de RUC",VLOOKUP(CLIENTE[[#This Row],[RUC]],RUCS[],2,FALSE)))</f>
        <v>Ingrese N° de RUC</v>
      </c>
      <c r="G208" s="8"/>
      <c r="H208" s="9"/>
      <c r="I208" s="28"/>
      <c r="J208" s="9"/>
    </row>
    <row r="209" spans="1:10" hidden="1" x14ac:dyDescent="0.25">
      <c r="A209" s="8" t="s">
        <v>517</v>
      </c>
      <c r="B209" s="18" t="s">
        <v>518</v>
      </c>
      <c r="C209" s="9" t="s">
        <v>19</v>
      </c>
      <c r="F209" s="32" t="str">
        <f>IF(CLIENTE[[#This Row],[RUC]]="No","Solo Boleta",IF(CLIENTE[[#This Row],[RUC]]="","Ingrese N° de RUC",VLOOKUP(CLIENTE[[#This Row],[RUC]],RUCS[],2,FALSE)))</f>
        <v>Ingrese N° de RUC</v>
      </c>
      <c r="G209" s="8" t="s">
        <v>37</v>
      </c>
      <c r="H209" s="9" t="s">
        <v>1148</v>
      </c>
      <c r="I209" s="28">
        <v>100</v>
      </c>
      <c r="J209" s="9"/>
    </row>
    <row r="210" spans="1:10" hidden="1" x14ac:dyDescent="0.25">
      <c r="A210" s="8" t="s">
        <v>519</v>
      </c>
      <c r="B210" s="18" t="s">
        <v>1451</v>
      </c>
      <c r="C210" s="9" t="s">
        <v>19</v>
      </c>
      <c r="F210" s="32" t="str">
        <f>IF(CLIENTE[[#This Row],[RUC]]="No","Solo Boleta",IF(CLIENTE[[#This Row],[RUC]]="","Ingrese N° de RUC",VLOOKUP(CLIENTE[[#This Row],[RUC]],RUCS[],2,FALSE)))</f>
        <v>Ingrese N° de RUC</v>
      </c>
      <c r="G210" s="8" t="s">
        <v>38</v>
      </c>
      <c r="H210" s="9" t="s">
        <v>1148</v>
      </c>
      <c r="I210" s="28">
        <v>100</v>
      </c>
      <c r="J210" s="9"/>
    </row>
    <row r="211" spans="1:10" hidden="1" x14ac:dyDescent="0.25">
      <c r="A211" s="8" t="s">
        <v>520</v>
      </c>
      <c r="B211" s="18" t="s">
        <v>521</v>
      </c>
      <c r="C211" s="9" t="s">
        <v>19</v>
      </c>
      <c r="F211" s="32" t="str">
        <f>IF(CLIENTE[[#This Row],[RUC]]="No","Solo Boleta",IF(CLIENTE[[#This Row],[RUC]]="","Ingrese N° de RUC",VLOOKUP(CLIENTE[[#This Row],[RUC]],RUCS[],2,FALSE)))</f>
        <v>Ingrese N° de RUC</v>
      </c>
      <c r="G211" s="8" t="s">
        <v>27</v>
      </c>
      <c r="H211" s="9" t="s">
        <v>1148</v>
      </c>
      <c r="I211" s="28">
        <v>85</v>
      </c>
      <c r="J211" s="9"/>
    </row>
    <row r="212" spans="1:10" hidden="1" x14ac:dyDescent="0.25">
      <c r="A212" s="8" t="s">
        <v>522</v>
      </c>
      <c r="B212" s="18" t="s">
        <v>523</v>
      </c>
      <c r="C212" s="9" t="s">
        <v>19</v>
      </c>
      <c r="F212" s="32" t="str">
        <f>IF(CLIENTE[[#This Row],[RUC]]="No","Solo Boleta",IF(CLIENTE[[#This Row],[RUC]]="","Ingrese N° de RUC",VLOOKUP(CLIENTE[[#This Row],[RUC]],RUCS[],2,FALSE)))</f>
        <v>Ingrese N° de RUC</v>
      </c>
      <c r="G212" s="8" t="s">
        <v>30</v>
      </c>
      <c r="H212" s="9" t="s">
        <v>1148</v>
      </c>
      <c r="I212" s="28">
        <v>85</v>
      </c>
      <c r="J212" s="9"/>
    </row>
    <row r="213" spans="1:10" hidden="1" x14ac:dyDescent="0.25">
      <c r="A213" s="8" t="s">
        <v>525</v>
      </c>
      <c r="B213" s="18" t="s">
        <v>526</v>
      </c>
      <c r="C213" s="9" t="s">
        <v>19</v>
      </c>
      <c r="E213" s="8" t="s">
        <v>74</v>
      </c>
      <c r="F213" s="32" t="str">
        <f>IF(CLIENTE[[#This Row],[RUC]]="No","Solo Boleta",IF(CLIENTE[[#This Row],[RUC]]="","Ingrese N° de RUC",VLOOKUP(CLIENTE[[#This Row],[RUC]],RUCS[],2,FALSE)))</f>
        <v>Solo Boleta</v>
      </c>
      <c r="G213" s="8" t="s">
        <v>25</v>
      </c>
      <c r="H213" s="9" t="s">
        <v>79</v>
      </c>
      <c r="I213" s="28">
        <v>65</v>
      </c>
      <c r="J213" s="9"/>
    </row>
    <row r="214" spans="1:10" hidden="1" x14ac:dyDescent="0.25">
      <c r="A214" s="8" t="s">
        <v>527</v>
      </c>
      <c r="B214" s="9" t="s">
        <v>528</v>
      </c>
      <c r="C214" s="9" t="s">
        <v>19</v>
      </c>
      <c r="E214" s="8" t="s">
        <v>74</v>
      </c>
      <c r="F214" s="32" t="str">
        <f>IF(CLIENTE[[#This Row],[RUC]]="No","Solo Boleta",IF(CLIENTE[[#This Row],[RUC]]="","Ingrese N° de RUC",VLOOKUP(CLIENTE[[#This Row],[RUC]],RUCS[],2,FALSE)))</f>
        <v>Solo Boleta</v>
      </c>
      <c r="G214" s="8" t="s">
        <v>26</v>
      </c>
      <c r="H214" s="9" t="s">
        <v>79</v>
      </c>
      <c r="I214" s="28">
        <v>60</v>
      </c>
      <c r="J214" s="9"/>
    </row>
    <row r="215" spans="1:10" hidden="1" x14ac:dyDescent="0.25">
      <c r="A215" s="8" t="s">
        <v>529</v>
      </c>
      <c r="B215" s="9" t="s">
        <v>530</v>
      </c>
      <c r="C215" s="9" t="s">
        <v>19</v>
      </c>
      <c r="E215" s="1" t="s">
        <v>985</v>
      </c>
      <c r="F215" s="32" t="str">
        <f>IF(CLIENTE[[#This Row],[RUC]]="No","Solo Boleta",IF(CLIENTE[[#This Row],[RUC]]="","Ingrese N° de RUC",VLOOKUP(CLIENTE[[#This Row],[RUC]],RUCS[],2,FALSE)))</f>
        <v>PESQUERA CASABLANCA S.A.C.</v>
      </c>
      <c r="G215" s="8" t="s">
        <v>24</v>
      </c>
      <c r="H215" s="9" t="s">
        <v>79</v>
      </c>
      <c r="I215" s="28">
        <v>60</v>
      </c>
      <c r="J215" s="9"/>
    </row>
    <row r="216" spans="1:10" hidden="1" x14ac:dyDescent="0.25">
      <c r="A216" s="8" t="s">
        <v>534</v>
      </c>
      <c r="B216" s="9" t="s">
        <v>533</v>
      </c>
      <c r="C216" s="9" t="s">
        <v>19</v>
      </c>
      <c r="E216" s="1" t="s">
        <v>985</v>
      </c>
      <c r="F216" s="32" t="str">
        <f>IF(CLIENTE[[#This Row],[RUC]]="No","Solo Boleta",IF(CLIENTE[[#This Row],[RUC]]="","Ingrese N° de RUC",VLOOKUP(CLIENTE[[#This Row],[RUC]],RUCS[],2,FALSE)))</f>
        <v>PESQUERA CASABLANCA S.A.C.</v>
      </c>
      <c r="G216" s="8" t="s">
        <v>25</v>
      </c>
      <c r="H216" s="9" t="s">
        <v>79</v>
      </c>
      <c r="I216" s="28">
        <v>60</v>
      </c>
      <c r="J216" s="9"/>
    </row>
    <row r="217" spans="1:10" hidden="1" x14ac:dyDescent="0.25">
      <c r="A217" s="8" t="s">
        <v>531</v>
      </c>
      <c r="B217" s="9" t="s">
        <v>532</v>
      </c>
      <c r="C217" s="9" t="s">
        <v>19</v>
      </c>
      <c r="E217" s="1" t="s">
        <v>983</v>
      </c>
      <c r="F217" s="32" t="str">
        <f>IF(CLIENTE[[#This Row],[RUC]]="No","Solo Boleta",IF(CLIENTE[[#This Row],[RUC]]="","Ingrese N° de RUC",VLOOKUP(CLIENTE[[#This Row],[RUC]],RUCS[],2,FALSE)))</f>
        <v>PESQUERA LAVIANA S.A.C.</v>
      </c>
      <c r="G217" s="8" t="s">
        <v>23</v>
      </c>
      <c r="H217" s="9" t="s">
        <v>79</v>
      </c>
      <c r="I217" s="28">
        <v>65</v>
      </c>
      <c r="J217" s="9"/>
    </row>
    <row r="218" spans="1:10" hidden="1" x14ac:dyDescent="0.25">
      <c r="A218" s="8" t="s">
        <v>535</v>
      </c>
      <c r="B218" s="9" t="s">
        <v>536</v>
      </c>
      <c r="C218" s="9" t="s">
        <v>19</v>
      </c>
      <c r="F218" s="32" t="str">
        <f>IF(CLIENTE[[#This Row],[RUC]]="No","Solo Boleta",IF(CLIENTE[[#This Row],[RUC]]="","Ingrese N° de RUC",VLOOKUP(CLIENTE[[#This Row],[RUC]],RUCS[],2,FALSE)))</f>
        <v>Ingrese N° de RUC</v>
      </c>
      <c r="G218" s="8" t="s">
        <v>46</v>
      </c>
      <c r="H218" s="9" t="s">
        <v>79</v>
      </c>
      <c r="I218" s="28">
        <v>80</v>
      </c>
      <c r="J218" s="9"/>
    </row>
    <row r="219" spans="1:10" hidden="1" x14ac:dyDescent="0.25">
      <c r="A219" s="15" t="s">
        <v>537</v>
      </c>
      <c r="B219" s="9" t="s">
        <v>538</v>
      </c>
      <c r="C219" s="9" t="s">
        <v>19</v>
      </c>
      <c r="F219" s="32" t="str">
        <f>IF(CLIENTE[[#This Row],[RUC]]="No","Solo Boleta",IF(CLIENTE[[#This Row],[RUC]]="","Ingrese N° de RUC",VLOOKUP(CLIENTE[[#This Row],[RUC]],RUCS[],2,FALSE)))</f>
        <v>Ingrese N° de RUC</v>
      </c>
      <c r="G219" s="8" t="s">
        <v>26</v>
      </c>
      <c r="H219" s="9" t="s">
        <v>81</v>
      </c>
      <c r="I219" s="28" t="s">
        <v>1149</v>
      </c>
      <c r="J219" s="9"/>
    </row>
    <row r="220" spans="1:10" hidden="1" x14ac:dyDescent="0.25">
      <c r="A220" s="8" t="s">
        <v>539</v>
      </c>
      <c r="B220" s="9" t="s">
        <v>540</v>
      </c>
      <c r="C220" s="9" t="s">
        <v>19</v>
      </c>
      <c r="D220" s="9" t="s">
        <v>686</v>
      </c>
      <c r="E220" s="8" t="s">
        <v>74</v>
      </c>
      <c r="F220" s="32" t="str">
        <f>IF(CLIENTE[[#This Row],[RUC]]="No","Solo Boleta",IF(CLIENTE[[#This Row],[RUC]]="","Ingrese N° de RUC",VLOOKUP(CLIENTE[[#This Row],[RUC]],RUCS[],2,FALSE)))</f>
        <v>Solo Boleta</v>
      </c>
      <c r="G220" s="8" t="s">
        <v>43</v>
      </c>
      <c r="H220" s="9" t="s">
        <v>80</v>
      </c>
      <c r="I220" s="28">
        <v>140</v>
      </c>
      <c r="J220" s="9"/>
    </row>
    <row r="221" spans="1:10" hidden="1" x14ac:dyDescent="0.25">
      <c r="A221" s="8" t="s">
        <v>541</v>
      </c>
      <c r="B221" s="9" t="s">
        <v>542</v>
      </c>
      <c r="C221" s="9" t="s">
        <v>19</v>
      </c>
      <c r="F221" s="32" t="str">
        <f>IF(CLIENTE[[#This Row],[RUC]]="No","Solo Boleta",IF(CLIENTE[[#This Row],[RUC]]="","Ingrese N° de RUC",VLOOKUP(CLIENTE[[#This Row],[RUC]],RUCS[],2,FALSE)))</f>
        <v>Ingrese N° de RUC</v>
      </c>
      <c r="G221" s="8" t="s">
        <v>37</v>
      </c>
      <c r="H221" s="9" t="s">
        <v>79</v>
      </c>
      <c r="I221" s="28">
        <v>80</v>
      </c>
      <c r="J221" s="9"/>
    </row>
    <row r="222" spans="1:10" hidden="1" x14ac:dyDescent="0.25">
      <c r="A222" s="8" t="s">
        <v>543</v>
      </c>
      <c r="B222" s="9" t="s">
        <v>544</v>
      </c>
      <c r="C222" s="9" t="s">
        <v>19</v>
      </c>
      <c r="F222" s="32" t="str">
        <f>IF(CLIENTE[[#This Row],[RUC]]="No","Solo Boleta",IF(CLIENTE[[#This Row],[RUC]]="","Ingrese N° de RUC",VLOOKUP(CLIENTE[[#This Row],[RUC]],RUCS[],2,FALSE)))</f>
        <v>Ingrese N° de RUC</v>
      </c>
      <c r="G222" s="8" t="s">
        <v>29</v>
      </c>
      <c r="H222" s="9" t="s">
        <v>79</v>
      </c>
      <c r="I222" s="28">
        <v>80</v>
      </c>
      <c r="J222" s="9"/>
    </row>
    <row r="223" spans="1:10" hidden="1" x14ac:dyDescent="0.25">
      <c r="A223" s="8" t="s">
        <v>545</v>
      </c>
      <c r="B223" s="9" t="s">
        <v>546</v>
      </c>
      <c r="C223" s="9" t="s">
        <v>20</v>
      </c>
      <c r="E223" s="8" t="s">
        <v>74</v>
      </c>
      <c r="F223" s="32" t="str">
        <f>IF(CLIENTE[[#This Row],[RUC]]="No","Solo Boleta",IF(CLIENTE[[#This Row],[RUC]]="","Ingrese N° de RUC",VLOOKUP(CLIENTE[[#This Row],[RUC]],RUCS[],2,FALSE)))</f>
        <v>Solo Boleta</v>
      </c>
      <c r="G223" s="8" t="s">
        <v>28</v>
      </c>
      <c r="H223" s="9" t="s">
        <v>79</v>
      </c>
      <c r="I223" s="28">
        <v>80</v>
      </c>
      <c r="J223" s="9"/>
    </row>
    <row r="224" spans="1:10" hidden="1" x14ac:dyDescent="0.25">
      <c r="A224" s="8" t="s">
        <v>547</v>
      </c>
      <c r="B224" s="9" t="s">
        <v>548</v>
      </c>
      <c r="C224" s="9" t="s">
        <v>20</v>
      </c>
      <c r="E224" s="8" t="s">
        <v>74</v>
      </c>
      <c r="F224" s="32" t="str">
        <f>IF(CLIENTE[[#This Row],[RUC]]="No","Solo Boleta",IF(CLIENTE[[#This Row],[RUC]]="","Ingrese N° de RUC",VLOOKUP(CLIENTE[[#This Row],[RUC]],RUCS[],2,FALSE)))</f>
        <v>Solo Boleta</v>
      </c>
      <c r="G224" s="8" t="s">
        <v>26</v>
      </c>
      <c r="H224" s="9" t="s">
        <v>79</v>
      </c>
      <c r="I224" s="28">
        <v>80</v>
      </c>
      <c r="J224" s="9"/>
    </row>
    <row r="225" spans="1:10" hidden="1" x14ac:dyDescent="0.25">
      <c r="A225" s="8" t="s">
        <v>549</v>
      </c>
      <c r="B225" s="9" t="s">
        <v>550</v>
      </c>
      <c r="C225" s="9" t="s">
        <v>20</v>
      </c>
      <c r="E225" s="8" t="s">
        <v>74</v>
      </c>
      <c r="F225" s="32" t="str">
        <f>IF(CLIENTE[[#This Row],[RUC]]="No","Solo Boleta",IF(CLIENTE[[#This Row],[RUC]]="","Ingrese N° de RUC",VLOOKUP(CLIENTE[[#This Row],[RUC]],RUCS[],2,FALSE)))</f>
        <v>Solo Boleta</v>
      </c>
      <c r="G225" s="8" t="s">
        <v>34</v>
      </c>
      <c r="H225" s="9" t="s">
        <v>79</v>
      </c>
      <c r="I225" s="28">
        <v>80</v>
      </c>
      <c r="J225" s="9"/>
    </row>
    <row r="226" spans="1:10" hidden="1" x14ac:dyDescent="0.25">
      <c r="A226" s="8" t="s">
        <v>551</v>
      </c>
      <c r="B226" s="9" t="s">
        <v>552</v>
      </c>
      <c r="C226" s="9" t="s">
        <v>20</v>
      </c>
      <c r="E226" s="8" t="s">
        <v>74</v>
      </c>
      <c r="F226" s="32" t="str">
        <f>IF(CLIENTE[[#This Row],[RUC]]="No","Solo Boleta",IF(CLIENTE[[#This Row],[RUC]]="","Ingrese N° de RUC",VLOOKUP(CLIENTE[[#This Row],[RUC]],RUCS[],2,FALSE)))</f>
        <v>Solo Boleta</v>
      </c>
      <c r="G226" s="8" t="s">
        <v>50</v>
      </c>
      <c r="H226" s="9" t="s">
        <v>79</v>
      </c>
      <c r="I226" s="28">
        <v>80</v>
      </c>
      <c r="J226" s="9"/>
    </row>
    <row r="227" spans="1:10" hidden="1" x14ac:dyDescent="0.25">
      <c r="A227" s="8" t="s">
        <v>554</v>
      </c>
      <c r="B227" s="9" t="s">
        <v>553</v>
      </c>
      <c r="C227" s="9" t="s">
        <v>20</v>
      </c>
      <c r="E227" s="8" t="s">
        <v>74</v>
      </c>
      <c r="F227" s="32" t="str">
        <f>IF(CLIENTE[[#This Row],[RUC]]="No","Solo Boleta",IF(CLIENTE[[#This Row],[RUC]]="","Ingrese N° de RUC",VLOOKUP(CLIENTE[[#This Row],[RUC]],RUCS[],2,FALSE)))</f>
        <v>Solo Boleta</v>
      </c>
      <c r="G227" s="8" t="s">
        <v>42</v>
      </c>
      <c r="H227" s="9" t="s">
        <v>79</v>
      </c>
      <c r="I227" s="28">
        <v>80</v>
      </c>
      <c r="J227" s="9"/>
    </row>
    <row r="228" spans="1:10" hidden="1" x14ac:dyDescent="0.25">
      <c r="A228" s="8" t="s">
        <v>555</v>
      </c>
      <c r="B228" s="9" t="s">
        <v>556</v>
      </c>
      <c r="C228" s="9" t="s">
        <v>19</v>
      </c>
      <c r="E228" s="8" t="s">
        <v>74</v>
      </c>
      <c r="F228" s="32" t="str">
        <f>IF(CLIENTE[[#This Row],[RUC]]="No","Solo Boleta",IF(CLIENTE[[#This Row],[RUC]]="","Ingrese N° de RUC",VLOOKUP(CLIENTE[[#This Row],[RUC]],RUCS[],2,FALSE)))</f>
        <v>Solo Boleta</v>
      </c>
      <c r="G228" s="8" t="s">
        <v>46</v>
      </c>
      <c r="H228" s="9" t="s">
        <v>79</v>
      </c>
      <c r="I228" s="28">
        <v>80</v>
      </c>
      <c r="J228" s="9"/>
    </row>
    <row r="229" spans="1:10" hidden="1" x14ac:dyDescent="0.25">
      <c r="A229" s="8" t="s">
        <v>557</v>
      </c>
      <c r="B229" s="9" t="s">
        <v>558</v>
      </c>
      <c r="C229" s="9" t="s">
        <v>20</v>
      </c>
      <c r="E229" s="8" t="s">
        <v>74</v>
      </c>
      <c r="F229" s="32" t="str">
        <f>IF(CLIENTE[[#This Row],[RUC]]="No","Solo Boleta",IF(CLIENTE[[#This Row],[RUC]]="","Ingrese N° de RUC",VLOOKUP(CLIENTE[[#This Row],[RUC]],RUCS[],2,FALSE)))</f>
        <v>Solo Boleta</v>
      </c>
      <c r="G229" s="8" t="s">
        <v>41</v>
      </c>
      <c r="H229" s="9" t="s">
        <v>79</v>
      </c>
      <c r="I229" s="28">
        <v>80</v>
      </c>
      <c r="J229" s="9"/>
    </row>
    <row r="230" spans="1:10" hidden="1" x14ac:dyDescent="0.25">
      <c r="A230" s="8" t="s">
        <v>559</v>
      </c>
      <c r="B230" s="9" t="s">
        <v>560</v>
      </c>
      <c r="C230" s="9" t="s">
        <v>20</v>
      </c>
      <c r="F230" s="32" t="str">
        <f>IF(CLIENTE[[#This Row],[RUC]]="No","Solo Boleta",IF(CLIENTE[[#This Row],[RUC]]="","Ingrese N° de RUC",VLOOKUP(CLIENTE[[#This Row],[RUC]],RUCS[],2,FALSE)))</f>
        <v>Ingrese N° de RUC</v>
      </c>
      <c r="G230" s="8" t="s">
        <v>27</v>
      </c>
      <c r="H230" s="9" t="s">
        <v>80</v>
      </c>
      <c r="I230" s="28">
        <v>160</v>
      </c>
      <c r="J230" s="9"/>
    </row>
    <row r="231" spans="1:10" hidden="1" x14ac:dyDescent="0.25">
      <c r="A231" s="8" t="s">
        <v>562</v>
      </c>
      <c r="B231" s="9" t="s">
        <v>563</v>
      </c>
      <c r="C231" s="9" t="s">
        <v>19</v>
      </c>
      <c r="E231" s="8" t="s">
        <v>74</v>
      </c>
      <c r="F231" s="32" t="str">
        <f>IF(CLIENTE[[#This Row],[RUC]]="No","Solo Boleta",IF(CLIENTE[[#This Row],[RUC]]="","Ingrese N° de RUC",VLOOKUP(CLIENTE[[#This Row],[RUC]],RUCS[],2,FALSE)))</f>
        <v>Solo Boleta</v>
      </c>
      <c r="G231" s="8" t="s">
        <v>30</v>
      </c>
      <c r="H231" s="9" t="s">
        <v>80</v>
      </c>
      <c r="I231" s="28">
        <v>160</v>
      </c>
      <c r="J231" s="9"/>
    </row>
    <row r="232" spans="1:10" hidden="1" x14ac:dyDescent="0.25">
      <c r="A232" s="8" t="s">
        <v>561</v>
      </c>
      <c r="B232" s="9" t="s">
        <v>564</v>
      </c>
      <c r="C232" s="9" t="s">
        <v>19</v>
      </c>
      <c r="E232" s="8" t="s">
        <v>74</v>
      </c>
      <c r="F232" s="32" t="str">
        <f>IF(CLIENTE[[#This Row],[RUC]]="No","Solo Boleta",IF(CLIENTE[[#This Row],[RUC]]="","Ingrese N° de RUC",VLOOKUP(CLIENTE[[#This Row],[RUC]],RUCS[],2,FALSE)))</f>
        <v>Solo Boleta</v>
      </c>
      <c r="G232" s="8" t="s">
        <v>31</v>
      </c>
      <c r="H232" s="9" t="s">
        <v>80</v>
      </c>
      <c r="I232" s="28">
        <v>160</v>
      </c>
      <c r="J232" s="9"/>
    </row>
    <row r="233" spans="1:10" hidden="1" x14ac:dyDescent="0.25">
      <c r="A233" s="8" t="s">
        <v>565</v>
      </c>
      <c r="B233" s="9" t="s">
        <v>566</v>
      </c>
      <c r="C233" s="9" t="s">
        <v>19</v>
      </c>
      <c r="E233" s="8" t="s">
        <v>74</v>
      </c>
      <c r="F233" s="32" t="str">
        <f>IF(CLIENTE[[#This Row],[RUC]]="No","Solo Boleta",IF(CLIENTE[[#This Row],[RUC]]="","Ingrese N° de RUC",VLOOKUP(CLIENTE[[#This Row],[RUC]],RUCS[],2,FALSE)))</f>
        <v>Solo Boleta</v>
      </c>
      <c r="G233" s="8" t="s">
        <v>32</v>
      </c>
      <c r="H233" s="9" t="s">
        <v>80</v>
      </c>
      <c r="I233" s="28">
        <v>160</v>
      </c>
      <c r="J233" s="9"/>
    </row>
    <row r="234" spans="1:10" hidden="1" x14ac:dyDescent="0.25">
      <c r="B234" s="9" t="s">
        <v>567</v>
      </c>
      <c r="C234" s="9" t="s">
        <v>19</v>
      </c>
      <c r="E234" s="8" t="s">
        <v>74</v>
      </c>
      <c r="F234" s="32" t="str">
        <f>IF(CLIENTE[[#This Row],[RUC]]="No","Solo Boleta",IF(CLIENTE[[#This Row],[RUC]]="","Ingrese N° de RUC",VLOOKUP(CLIENTE[[#This Row],[RUC]],RUCS[],2,FALSE)))</f>
        <v>Solo Boleta</v>
      </c>
      <c r="G234" s="8" t="s">
        <v>33</v>
      </c>
      <c r="H234" s="9" t="s">
        <v>80</v>
      </c>
      <c r="I234" s="28">
        <v>160</v>
      </c>
      <c r="J234" s="9"/>
    </row>
    <row r="235" spans="1:10" hidden="1" x14ac:dyDescent="0.25">
      <c r="A235" s="8" t="s">
        <v>568</v>
      </c>
      <c r="B235" s="9" t="s">
        <v>569</v>
      </c>
      <c r="C235" s="9" t="s">
        <v>19</v>
      </c>
      <c r="E235" s="8" t="s">
        <v>74</v>
      </c>
      <c r="F235" s="32" t="str">
        <f>IF(CLIENTE[[#This Row],[RUC]]="No","Solo Boleta",IF(CLIENTE[[#This Row],[RUC]]="","Ingrese N° de RUC",VLOOKUP(CLIENTE[[#This Row],[RUC]],RUCS[],2,FALSE)))</f>
        <v>Solo Boleta</v>
      </c>
      <c r="G235" s="8" t="s">
        <v>49</v>
      </c>
      <c r="H235" s="9" t="s">
        <v>79</v>
      </c>
      <c r="I235" s="28">
        <v>80</v>
      </c>
      <c r="J235" s="9"/>
    </row>
    <row r="236" spans="1:10" hidden="1" x14ac:dyDescent="0.25">
      <c r="A236" s="8" t="s">
        <v>570</v>
      </c>
      <c r="B236" s="9" t="s">
        <v>571</v>
      </c>
      <c r="C236" s="9" t="s">
        <v>19</v>
      </c>
      <c r="E236" s="8" t="s">
        <v>74</v>
      </c>
      <c r="F236" s="32" t="str">
        <f>IF(CLIENTE[[#This Row],[RUC]]="No","Solo Boleta",IF(CLIENTE[[#This Row],[RUC]]="","Ingrese N° de RUC",VLOOKUP(CLIENTE[[#This Row],[RUC]],RUCS[],2,FALSE)))</f>
        <v>Solo Boleta</v>
      </c>
      <c r="G236" s="8" t="s">
        <v>47</v>
      </c>
      <c r="H236" s="9" t="s">
        <v>80</v>
      </c>
      <c r="I236" s="28">
        <v>160</v>
      </c>
      <c r="J236" s="9"/>
    </row>
    <row r="237" spans="1:10" hidden="1" x14ac:dyDescent="0.25">
      <c r="A237" s="8" t="s">
        <v>572</v>
      </c>
      <c r="B237" s="9" t="s">
        <v>573</v>
      </c>
      <c r="C237" s="9" t="s">
        <v>19</v>
      </c>
      <c r="E237" s="8" t="s">
        <v>74</v>
      </c>
      <c r="F237" s="32" t="str">
        <f>IF(CLIENTE[[#This Row],[RUC]]="No","Solo Boleta",IF(CLIENTE[[#This Row],[RUC]]="","Ingrese N° de RUC",VLOOKUP(CLIENTE[[#This Row],[RUC]],RUCS[],2,FALSE)))</f>
        <v>Solo Boleta</v>
      </c>
      <c r="G237" s="8"/>
      <c r="H237" s="9"/>
      <c r="I237" s="28"/>
      <c r="J237" s="9"/>
    </row>
    <row r="238" spans="1:10" hidden="1" x14ac:dyDescent="0.25">
      <c r="A238" s="8" t="s">
        <v>574</v>
      </c>
      <c r="B238" s="9" t="s">
        <v>575</v>
      </c>
      <c r="C238" s="9" t="s">
        <v>19</v>
      </c>
      <c r="E238" s="8" t="s">
        <v>74</v>
      </c>
      <c r="F238" s="32" t="str">
        <f>IF(CLIENTE[[#This Row],[RUC]]="No","Solo Boleta",IF(CLIENTE[[#This Row],[RUC]]="","Ingrese N° de RUC",VLOOKUP(CLIENTE[[#This Row],[RUC]],RUCS[],2,FALSE)))</f>
        <v>Solo Boleta</v>
      </c>
      <c r="G238" s="8" t="s">
        <v>45</v>
      </c>
      <c r="H238" s="9" t="s">
        <v>80</v>
      </c>
      <c r="I238" s="28">
        <v>160</v>
      </c>
      <c r="J238" s="9"/>
    </row>
    <row r="239" spans="1:10" hidden="1" x14ac:dyDescent="0.25">
      <c r="A239" s="8" t="s">
        <v>576</v>
      </c>
      <c r="B239" s="9" t="s">
        <v>577</v>
      </c>
      <c r="C239" s="9" t="s">
        <v>19</v>
      </c>
      <c r="E239" s="8" t="s">
        <v>74</v>
      </c>
      <c r="F239" s="32" t="str">
        <f>IF(CLIENTE[[#This Row],[RUC]]="No","Solo Boleta",IF(CLIENTE[[#This Row],[RUC]]="","Ingrese N° de RUC",VLOOKUP(CLIENTE[[#This Row],[RUC]],RUCS[],2,FALSE)))</f>
        <v>Solo Boleta</v>
      </c>
      <c r="G239" s="8"/>
      <c r="H239" s="9"/>
      <c r="I239" s="28"/>
      <c r="J239" s="9"/>
    </row>
    <row r="240" spans="1:10" hidden="1" x14ac:dyDescent="0.25">
      <c r="A240" s="8" t="s">
        <v>578</v>
      </c>
      <c r="B240" s="9" t="s">
        <v>579</v>
      </c>
      <c r="C240" s="9" t="s">
        <v>19</v>
      </c>
      <c r="E240" s="8" t="s">
        <v>74</v>
      </c>
      <c r="F240" s="32" t="str">
        <f>IF(CLIENTE[[#This Row],[RUC]]="No","Solo Boleta",IF(CLIENTE[[#This Row],[RUC]]="","Ingrese N° de RUC",VLOOKUP(CLIENTE[[#This Row],[RUC]],RUCS[],2,FALSE)))</f>
        <v>Solo Boleta</v>
      </c>
      <c r="G240" s="8" t="s">
        <v>46</v>
      </c>
      <c r="H240" s="9" t="s">
        <v>79</v>
      </c>
      <c r="I240" s="28">
        <v>80</v>
      </c>
      <c r="J240" s="9"/>
    </row>
    <row r="241" spans="1:10" hidden="1" x14ac:dyDescent="0.25">
      <c r="A241" s="8" t="s">
        <v>580</v>
      </c>
      <c r="B241" s="9" t="s">
        <v>581</v>
      </c>
      <c r="C241" s="9" t="s">
        <v>20</v>
      </c>
      <c r="E241" s="8" t="s">
        <v>74</v>
      </c>
      <c r="F241" s="32" t="str">
        <f>IF(CLIENTE[[#This Row],[RUC]]="No","Solo Boleta",IF(CLIENTE[[#This Row],[RUC]]="","Ingrese N° de RUC",VLOOKUP(CLIENTE[[#This Row],[RUC]],RUCS[],2,FALSE)))</f>
        <v>Solo Boleta</v>
      </c>
      <c r="G241" s="8" t="s">
        <v>41</v>
      </c>
      <c r="H241" s="9" t="s">
        <v>79</v>
      </c>
      <c r="I241" s="28">
        <v>80</v>
      </c>
      <c r="J241" s="9"/>
    </row>
    <row r="242" spans="1:10" hidden="1" x14ac:dyDescent="0.25">
      <c r="A242" s="8" t="s">
        <v>582</v>
      </c>
      <c r="B242" s="9" t="s">
        <v>583</v>
      </c>
      <c r="C242" s="9" t="s">
        <v>20</v>
      </c>
      <c r="E242" s="8" t="s">
        <v>74</v>
      </c>
      <c r="F242" s="32" t="str">
        <f>IF(CLIENTE[[#This Row],[RUC]]="No","Solo Boleta",IF(CLIENTE[[#This Row],[RUC]]="","Ingrese N° de RUC",VLOOKUP(CLIENTE[[#This Row],[RUC]],RUCS[],2,FALSE)))</f>
        <v>Solo Boleta</v>
      </c>
      <c r="G242" s="8" t="s">
        <v>36</v>
      </c>
      <c r="H242" s="9" t="s">
        <v>81</v>
      </c>
      <c r="I242" s="28">
        <v>80</v>
      </c>
      <c r="J242" s="9"/>
    </row>
    <row r="243" spans="1:10" hidden="1" x14ac:dyDescent="0.25">
      <c r="A243" s="8" t="s">
        <v>584</v>
      </c>
      <c r="B243" s="9" t="s">
        <v>585</v>
      </c>
      <c r="C243" s="9" t="s">
        <v>19</v>
      </c>
      <c r="E243" s="8" t="s">
        <v>74</v>
      </c>
      <c r="F243" s="32" t="str">
        <f>IF(CLIENTE[[#This Row],[RUC]]="No","Solo Boleta",IF(CLIENTE[[#This Row],[RUC]]="","Ingrese N° de RUC",VLOOKUP(CLIENTE[[#This Row],[RUC]],RUCS[],2,FALSE)))</f>
        <v>Solo Boleta</v>
      </c>
      <c r="G243" s="8" t="s">
        <v>44</v>
      </c>
      <c r="H243" s="9" t="s">
        <v>80</v>
      </c>
      <c r="I243" s="28">
        <v>160</v>
      </c>
      <c r="J243" s="9"/>
    </row>
    <row r="244" spans="1:10" hidden="1" x14ac:dyDescent="0.25">
      <c r="A244" s="8" t="s">
        <v>587</v>
      </c>
      <c r="B244" s="9" t="s">
        <v>588</v>
      </c>
      <c r="C244" s="9" t="s">
        <v>19</v>
      </c>
      <c r="E244" s="8" t="s">
        <v>74</v>
      </c>
      <c r="F244" s="32" t="str">
        <f>IF(CLIENTE[[#This Row],[RUC]]="No","Solo Boleta",IF(CLIENTE[[#This Row],[RUC]]="","Ingrese N° de RUC",VLOOKUP(CLIENTE[[#This Row],[RUC]],RUCS[],2,FALSE)))</f>
        <v>Solo Boleta</v>
      </c>
      <c r="G244" s="8" t="s">
        <v>39</v>
      </c>
      <c r="H244" s="9" t="s">
        <v>79</v>
      </c>
      <c r="I244" s="28">
        <v>80</v>
      </c>
      <c r="J244" s="9"/>
    </row>
    <row r="245" spans="1:10" hidden="1" x14ac:dyDescent="0.25">
      <c r="A245" s="8" t="s">
        <v>589</v>
      </c>
      <c r="B245" s="9" t="s">
        <v>590</v>
      </c>
      <c r="C245" s="9" t="s">
        <v>19</v>
      </c>
      <c r="E245" s="8" t="s">
        <v>74</v>
      </c>
      <c r="F245" s="32" t="str">
        <f>IF(CLIENTE[[#This Row],[RUC]]="No","Solo Boleta",IF(CLIENTE[[#This Row],[RUC]]="","Ingrese N° de RUC",VLOOKUP(CLIENTE[[#This Row],[RUC]],RUCS[],2,FALSE)))</f>
        <v>Solo Boleta</v>
      </c>
      <c r="G245" s="8" t="s">
        <v>26</v>
      </c>
      <c r="H245" s="9" t="s">
        <v>79</v>
      </c>
      <c r="I245" s="28">
        <v>80</v>
      </c>
      <c r="J245" s="9"/>
    </row>
    <row r="246" spans="1:10" hidden="1" x14ac:dyDescent="0.25">
      <c r="A246" s="8" t="s">
        <v>591</v>
      </c>
      <c r="B246" s="9" t="s">
        <v>592</v>
      </c>
      <c r="C246" s="9" t="s">
        <v>19</v>
      </c>
      <c r="E246" s="8" t="s">
        <v>74</v>
      </c>
      <c r="F246" s="32" t="str">
        <f>IF(CLIENTE[[#This Row],[RUC]]="No","Solo Boleta",IF(CLIENTE[[#This Row],[RUC]]="","Ingrese N° de RUC",VLOOKUP(CLIENTE[[#This Row],[RUC]],RUCS[],2,FALSE)))</f>
        <v>Solo Boleta</v>
      </c>
      <c r="G246" s="8"/>
      <c r="H246" s="9"/>
      <c r="I246" s="28"/>
      <c r="J246" s="9"/>
    </row>
    <row r="247" spans="1:10" hidden="1" x14ac:dyDescent="0.25">
      <c r="A247" s="8" t="s">
        <v>593</v>
      </c>
      <c r="B247" s="9" t="s">
        <v>594</v>
      </c>
      <c r="C247" s="9" t="s">
        <v>19</v>
      </c>
      <c r="E247" s="8" t="s">
        <v>74</v>
      </c>
      <c r="F247" s="32" t="str">
        <f>IF(CLIENTE[[#This Row],[RUC]]="No","Solo Boleta",IF(CLIENTE[[#This Row],[RUC]]="","Ingrese N° de RUC",VLOOKUP(CLIENTE[[#This Row],[RUC]],RUCS[],2,FALSE)))</f>
        <v>Solo Boleta</v>
      </c>
      <c r="G247" s="8"/>
      <c r="H247" s="9"/>
      <c r="I247" s="28"/>
      <c r="J247" s="9"/>
    </row>
    <row r="248" spans="1:10" hidden="1" x14ac:dyDescent="0.25">
      <c r="A248" s="8" t="s">
        <v>595</v>
      </c>
      <c r="B248" s="9" t="s">
        <v>596</v>
      </c>
      <c r="C248" s="9" t="s">
        <v>19</v>
      </c>
      <c r="E248" s="8" t="s">
        <v>74</v>
      </c>
      <c r="F248" s="32" t="str">
        <f>IF(CLIENTE[[#This Row],[RUC]]="No","Solo Boleta",IF(CLIENTE[[#This Row],[RUC]]="","Ingrese N° de RUC",VLOOKUP(CLIENTE[[#This Row],[RUC]],RUCS[],2,FALSE)))</f>
        <v>Solo Boleta</v>
      </c>
      <c r="G248" s="8" t="s">
        <v>43</v>
      </c>
      <c r="H248" s="9" t="s">
        <v>80</v>
      </c>
      <c r="I248" s="28">
        <v>200</v>
      </c>
      <c r="J248" s="9"/>
    </row>
    <row r="249" spans="1:10" hidden="1" x14ac:dyDescent="0.25">
      <c r="A249" s="8" t="s">
        <v>64</v>
      </c>
      <c r="B249" s="9" t="s">
        <v>597</v>
      </c>
      <c r="C249" s="9" t="s">
        <v>19</v>
      </c>
      <c r="E249" s="8" t="s">
        <v>74</v>
      </c>
      <c r="F249" s="32" t="str">
        <f>IF(CLIENTE[[#This Row],[RUC]]="No","Solo Boleta",IF(CLIENTE[[#This Row],[RUC]]="","Ingrese N° de RUC",VLOOKUP(CLIENTE[[#This Row],[RUC]],RUCS[],2,FALSE)))</f>
        <v>Solo Boleta</v>
      </c>
      <c r="G249" s="8" t="s">
        <v>37</v>
      </c>
      <c r="H249" s="9" t="s">
        <v>79</v>
      </c>
      <c r="I249" s="28">
        <v>90</v>
      </c>
      <c r="J249" s="9"/>
    </row>
    <row r="250" spans="1:10" hidden="1" x14ac:dyDescent="0.25">
      <c r="A250" s="8" t="s">
        <v>598</v>
      </c>
      <c r="B250" s="9" t="s">
        <v>599</v>
      </c>
      <c r="C250" s="9" t="s">
        <v>20</v>
      </c>
      <c r="E250" s="8" t="s">
        <v>74</v>
      </c>
      <c r="F250" s="32" t="str">
        <f>IF(CLIENTE[[#This Row],[RUC]]="No","Solo Boleta",IF(CLIENTE[[#This Row],[RUC]]="","Ingrese N° de RUC",VLOOKUP(CLIENTE[[#This Row],[RUC]],RUCS[],2,FALSE)))</f>
        <v>Solo Boleta</v>
      </c>
      <c r="G250" s="8" t="s">
        <v>39</v>
      </c>
      <c r="H250" s="9" t="s">
        <v>79</v>
      </c>
      <c r="I250" s="28">
        <v>90</v>
      </c>
      <c r="J250" s="9"/>
    </row>
    <row r="251" spans="1:10" hidden="1" x14ac:dyDescent="0.25">
      <c r="A251" s="8" t="s">
        <v>600</v>
      </c>
      <c r="B251" s="9" t="s">
        <v>601</v>
      </c>
      <c r="C251" s="9" t="s">
        <v>19</v>
      </c>
      <c r="E251" s="8" t="s">
        <v>74</v>
      </c>
      <c r="F251" s="32" t="str">
        <f>IF(CLIENTE[[#This Row],[RUC]]="No","Solo Boleta",IF(CLIENTE[[#This Row],[RUC]]="","Ingrese N° de RUC",VLOOKUP(CLIENTE[[#This Row],[RUC]],RUCS[],2,FALSE)))</f>
        <v>Solo Boleta</v>
      </c>
      <c r="G251" s="8" t="s">
        <v>43</v>
      </c>
      <c r="H251" s="9" t="s">
        <v>80</v>
      </c>
      <c r="I251" s="28">
        <v>90</v>
      </c>
      <c r="J251" s="9"/>
    </row>
    <row r="252" spans="1:10" hidden="1" x14ac:dyDescent="0.25">
      <c r="A252" s="8" t="s">
        <v>602</v>
      </c>
      <c r="B252" s="9" t="s">
        <v>105</v>
      </c>
      <c r="C252" s="9" t="s">
        <v>19</v>
      </c>
      <c r="E252" s="1" t="s">
        <v>839</v>
      </c>
      <c r="F252" s="32" t="str">
        <f>IF(CLIENTE[[#This Row],[RUC]]="No","Solo Boleta",IF(CLIENTE[[#This Row],[RUC]]="","Ingrese N° de RUC",VLOOKUP(CLIENTE[[#This Row],[RUC]],RUCS[],2,FALSE)))</f>
        <v>PERUANA DE ENERGIA Y CONBUSTIBLES S. A. C.</v>
      </c>
      <c r="G252" s="8" t="s">
        <v>32</v>
      </c>
      <c r="H252" s="9" t="s">
        <v>80</v>
      </c>
      <c r="I252" s="28">
        <v>120</v>
      </c>
      <c r="J252" s="9"/>
    </row>
    <row r="253" spans="1:10" hidden="1" x14ac:dyDescent="0.25">
      <c r="A253" s="8" t="s">
        <v>603</v>
      </c>
      <c r="B253" s="9" t="s">
        <v>604</v>
      </c>
      <c r="C253" s="9" t="s">
        <v>20</v>
      </c>
      <c r="F253" s="32" t="str">
        <f>IF(CLIENTE[[#This Row],[RUC]]="No","Solo Boleta",IF(CLIENTE[[#This Row],[RUC]]="","Ingrese N° de RUC",VLOOKUP(CLIENTE[[#This Row],[RUC]],RUCS[],2,FALSE)))</f>
        <v>Ingrese N° de RUC</v>
      </c>
      <c r="G253" s="8" t="s">
        <v>30</v>
      </c>
      <c r="H253" s="9" t="s">
        <v>79</v>
      </c>
      <c r="I253" s="28">
        <v>95</v>
      </c>
      <c r="J253" s="9"/>
    </row>
    <row r="254" spans="1:10" hidden="1" x14ac:dyDescent="0.25">
      <c r="A254" s="8" t="s">
        <v>605</v>
      </c>
      <c r="B254" s="9" t="s">
        <v>606</v>
      </c>
      <c r="C254" s="9" t="s">
        <v>20</v>
      </c>
      <c r="F254" s="32" t="str">
        <f>IF(CLIENTE[[#This Row],[RUC]]="No","Solo Boleta",IF(CLIENTE[[#This Row],[RUC]]="","Ingrese N° de RUC",VLOOKUP(CLIENTE[[#This Row],[RUC]],RUCS[],2,FALSE)))</f>
        <v>Ingrese N° de RUC</v>
      </c>
      <c r="G254" s="8" t="s">
        <v>34</v>
      </c>
      <c r="H254" s="9" t="s">
        <v>81</v>
      </c>
      <c r="I254" s="28">
        <v>105</v>
      </c>
      <c r="J254" s="9"/>
    </row>
    <row r="255" spans="1:10" hidden="1" x14ac:dyDescent="0.25">
      <c r="A255" s="8" t="s">
        <v>62</v>
      </c>
      <c r="B255" s="9" t="s">
        <v>607</v>
      </c>
      <c r="C255" s="9" t="s">
        <v>19</v>
      </c>
      <c r="E255" s="8" t="s">
        <v>74</v>
      </c>
      <c r="F255" s="32" t="str">
        <f>IF(CLIENTE[[#This Row],[RUC]]="No","Solo Boleta",IF(CLIENTE[[#This Row],[RUC]]="","Ingrese N° de RUC",VLOOKUP(CLIENTE[[#This Row],[RUC]],RUCS[],2,FALSE)))</f>
        <v>Solo Boleta</v>
      </c>
      <c r="G255" s="8" t="s">
        <v>38</v>
      </c>
      <c r="H255" s="9" t="s">
        <v>79</v>
      </c>
      <c r="I255" s="28">
        <v>90</v>
      </c>
      <c r="J255" s="9"/>
    </row>
    <row r="256" spans="1:10" hidden="1" x14ac:dyDescent="0.25">
      <c r="A256" s="8" t="s">
        <v>608</v>
      </c>
      <c r="B256" s="9" t="s">
        <v>609</v>
      </c>
      <c r="C256" s="9" t="s">
        <v>19</v>
      </c>
      <c r="E256" s="8" t="s">
        <v>74</v>
      </c>
      <c r="F256" s="32" t="str">
        <f>IF(CLIENTE[[#This Row],[RUC]]="No","Solo Boleta",IF(CLIENTE[[#This Row],[RUC]]="","Ingrese N° de RUC",VLOOKUP(CLIENTE[[#This Row],[RUC]],RUCS[],2,FALSE)))</f>
        <v>Solo Boleta</v>
      </c>
      <c r="G256" s="8" t="s">
        <v>48</v>
      </c>
      <c r="H256" s="9" t="s">
        <v>79</v>
      </c>
      <c r="I256" s="28">
        <v>90</v>
      </c>
      <c r="J256" s="9"/>
    </row>
    <row r="257" spans="1:10" hidden="1" x14ac:dyDescent="0.25">
      <c r="A257" s="8" t="s">
        <v>610</v>
      </c>
      <c r="B257" s="9" t="s">
        <v>611</v>
      </c>
      <c r="C257" s="9" t="s">
        <v>20</v>
      </c>
      <c r="E257" s="8" t="s">
        <v>74</v>
      </c>
      <c r="F257" s="32" t="str">
        <f>IF(CLIENTE[[#This Row],[RUC]]="No","Solo Boleta",IF(CLIENTE[[#This Row],[RUC]]="","Ingrese N° de RUC",VLOOKUP(CLIENTE[[#This Row],[RUC]],RUCS[],2,FALSE)))</f>
        <v>Solo Boleta</v>
      </c>
      <c r="G257" s="8" t="s">
        <v>49</v>
      </c>
      <c r="H257" s="9" t="s">
        <v>79</v>
      </c>
      <c r="I257" s="28">
        <v>90</v>
      </c>
      <c r="J257" s="9"/>
    </row>
    <row r="258" spans="1:10" hidden="1" x14ac:dyDescent="0.25">
      <c r="A258" s="15" t="s">
        <v>612</v>
      </c>
      <c r="B258" s="9" t="s">
        <v>613</v>
      </c>
      <c r="C258" s="9" t="s">
        <v>19</v>
      </c>
      <c r="E258" s="8" t="s">
        <v>74</v>
      </c>
      <c r="F258" s="32" t="str">
        <f>IF(CLIENTE[[#This Row],[RUC]]="No","Solo Boleta",IF(CLIENTE[[#This Row],[RUC]]="","Ingrese N° de RUC",VLOOKUP(CLIENTE[[#This Row],[RUC]],RUCS[],2,FALSE)))</f>
        <v>Solo Boleta</v>
      </c>
      <c r="G258" s="8" t="s">
        <v>46</v>
      </c>
      <c r="H258" s="9" t="s">
        <v>81</v>
      </c>
      <c r="I258" s="28">
        <v>0</v>
      </c>
      <c r="J258" s="9"/>
    </row>
    <row r="259" spans="1:10" hidden="1" x14ac:dyDescent="0.25">
      <c r="A259" s="8" t="s">
        <v>615</v>
      </c>
      <c r="B259" s="9" t="s">
        <v>616</v>
      </c>
      <c r="C259" s="9" t="s">
        <v>19</v>
      </c>
      <c r="E259" s="8" t="s">
        <v>74</v>
      </c>
      <c r="F259" s="32" t="str">
        <f>IF(CLIENTE[[#This Row],[RUC]]="No","Solo Boleta",IF(CLIENTE[[#This Row],[RUC]]="","Ingrese N° de RUC",VLOOKUP(CLIENTE[[#This Row],[RUC]],RUCS[],2,FALSE)))</f>
        <v>Solo Boleta</v>
      </c>
      <c r="G259" s="8" t="s">
        <v>27</v>
      </c>
      <c r="H259" s="9" t="s">
        <v>79</v>
      </c>
      <c r="I259" s="28">
        <v>80</v>
      </c>
      <c r="J259" s="9"/>
    </row>
    <row r="260" spans="1:10" hidden="1" x14ac:dyDescent="0.25">
      <c r="A260" s="8" t="s">
        <v>617</v>
      </c>
      <c r="B260" s="9" t="s">
        <v>618</v>
      </c>
      <c r="C260" s="9" t="s">
        <v>19</v>
      </c>
      <c r="E260" s="8" t="s">
        <v>74</v>
      </c>
      <c r="F260" s="32" t="str">
        <f>IF(CLIENTE[[#This Row],[RUC]]="No","Solo Boleta",IF(CLIENTE[[#This Row],[RUC]]="","Ingrese N° de RUC",VLOOKUP(CLIENTE[[#This Row],[RUC]],RUCS[],2,FALSE)))</f>
        <v>Solo Boleta</v>
      </c>
      <c r="G260" s="8" t="s">
        <v>28</v>
      </c>
      <c r="H260" s="9" t="s">
        <v>79</v>
      </c>
      <c r="I260" s="28" t="s">
        <v>1149</v>
      </c>
      <c r="J260" s="9"/>
    </row>
    <row r="261" spans="1:10" hidden="1" x14ac:dyDescent="0.25">
      <c r="A261" s="8" t="s">
        <v>619</v>
      </c>
      <c r="B261" s="9" t="s">
        <v>620</v>
      </c>
      <c r="C261" s="9" t="s">
        <v>19</v>
      </c>
      <c r="E261" s="8" t="s">
        <v>74</v>
      </c>
      <c r="F261" s="32" t="str">
        <f>IF(CLIENTE[[#This Row],[RUC]]="No","Solo Boleta",IF(CLIENTE[[#This Row],[RUC]]="","Ingrese N° de RUC",VLOOKUP(CLIENTE[[#This Row],[RUC]],RUCS[],2,FALSE)))</f>
        <v>Solo Boleta</v>
      </c>
      <c r="G261" s="8" t="s">
        <v>30</v>
      </c>
      <c r="H261" s="9" t="s">
        <v>79</v>
      </c>
      <c r="I261" s="28" t="s">
        <v>1149</v>
      </c>
      <c r="J261" s="9"/>
    </row>
    <row r="262" spans="1:10" hidden="1" x14ac:dyDescent="0.25">
      <c r="A262" s="15" t="s">
        <v>621</v>
      </c>
      <c r="B262" s="9" t="s">
        <v>622</v>
      </c>
      <c r="C262" s="9" t="s">
        <v>19</v>
      </c>
      <c r="E262" s="1" t="s">
        <v>1008</v>
      </c>
      <c r="F262" s="32" t="str">
        <f>IF(CLIENTE[[#This Row],[RUC]]="No","Solo Boleta",IF(CLIENTE[[#This Row],[RUC]]="","Ingrese N° de RUC",VLOOKUP(CLIENTE[[#This Row],[RUC]],RUCS[],2,FALSE)))</f>
        <v>VIDEOSUR S.A.C.</v>
      </c>
      <c r="G262" s="8" t="s">
        <v>32</v>
      </c>
      <c r="H262" s="9" t="s">
        <v>80</v>
      </c>
      <c r="I262" s="28">
        <v>150</v>
      </c>
      <c r="J262" s="9"/>
    </row>
    <row r="263" spans="1:10" hidden="1" x14ac:dyDescent="0.25">
      <c r="A263" s="8" t="s">
        <v>623</v>
      </c>
      <c r="B263" s="9" t="s">
        <v>624</v>
      </c>
      <c r="C263" s="9" t="s">
        <v>19</v>
      </c>
      <c r="E263" s="8" t="s">
        <v>74</v>
      </c>
      <c r="F263" s="32" t="str">
        <f>IF(CLIENTE[[#This Row],[RUC]]="No","Solo Boleta",IF(CLIENTE[[#This Row],[RUC]]="","Ingrese N° de RUC",VLOOKUP(CLIENTE[[#This Row],[RUC]],RUCS[],2,FALSE)))</f>
        <v>Solo Boleta</v>
      </c>
      <c r="G263" s="8" t="s">
        <v>22</v>
      </c>
      <c r="H263" s="9" t="s">
        <v>80</v>
      </c>
      <c r="I263" s="28">
        <v>165</v>
      </c>
      <c r="J263" s="9"/>
    </row>
    <row r="264" spans="1:10" hidden="1" x14ac:dyDescent="0.25">
      <c r="A264" s="8" t="s">
        <v>625</v>
      </c>
      <c r="B264" s="9" t="s">
        <v>733</v>
      </c>
      <c r="C264" s="9" t="s">
        <v>19</v>
      </c>
      <c r="E264" s="1" t="s">
        <v>1011</v>
      </c>
      <c r="F264" s="32" t="str">
        <f>IF(CLIENTE[[#This Row],[RUC]]="No","Solo Boleta",IF(CLIENTE[[#This Row],[RUC]]="","Ingrese N° de RUC",VLOOKUP(CLIENTE[[#This Row],[RUC]],RUCS[],2,FALSE)))</f>
        <v>PTV BUSINESS S.A.C.</v>
      </c>
      <c r="G264" s="8"/>
      <c r="H264" s="9"/>
      <c r="I264" s="28"/>
      <c r="J264" s="9"/>
    </row>
    <row r="265" spans="1:10" hidden="1" x14ac:dyDescent="0.25">
      <c r="A265" s="8" t="s">
        <v>626</v>
      </c>
      <c r="B265" s="9" t="s">
        <v>627</v>
      </c>
      <c r="C265" s="9" t="s">
        <v>19</v>
      </c>
      <c r="E265" s="1" t="s">
        <v>1010</v>
      </c>
      <c r="F265" s="32" t="str">
        <f>IF(CLIENTE[[#This Row],[RUC]]="No","Solo Boleta",IF(CLIENTE[[#This Row],[RUC]]="","Ingrese N° de RUC",VLOOKUP(CLIENTE[[#This Row],[RUC]],RUCS[],2,FALSE)))</f>
        <v>TECNOLOGIA QUIMICA Y COMERCIO S.A.</v>
      </c>
      <c r="G265" s="8" t="s">
        <v>29</v>
      </c>
      <c r="H265" s="9" t="s">
        <v>81</v>
      </c>
      <c r="I265" s="28">
        <v>150</v>
      </c>
      <c r="J265" s="9"/>
    </row>
    <row r="266" spans="1:10" hidden="1" x14ac:dyDescent="0.25">
      <c r="A266" s="8" t="s">
        <v>629</v>
      </c>
      <c r="B266" s="9" t="s">
        <v>630</v>
      </c>
      <c r="C266" s="9" t="s">
        <v>19</v>
      </c>
      <c r="E266" s="8" t="s">
        <v>74</v>
      </c>
      <c r="F266" s="32" t="str">
        <f>IF(CLIENTE[[#This Row],[RUC]]="No","Solo Boleta",IF(CLIENTE[[#This Row],[RUC]]="","Ingrese N° de RUC",VLOOKUP(CLIENTE[[#This Row],[RUC]],RUCS[],2,FALSE)))</f>
        <v>Solo Boleta</v>
      </c>
      <c r="G266" s="8" t="s">
        <v>41</v>
      </c>
      <c r="H266" s="9" t="s">
        <v>79</v>
      </c>
      <c r="I266" s="28">
        <v>100</v>
      </c>
      <c r="J266" s="9"/>
    </row>
    <row r="267" spans="1:10" hidden="1" x14ac:dyDescent="0.25">
      <c r="A267" s="8" t="s">
        <v>631</v>
      </c>
      <c r="B267" s="9" t="s">
        <v>632</v>
      </c>
      <c r="C267" s="9" t="s">
        <v>20</v>
      </c>
      <c r="E267" s="1" t="s">
        <v>819</v>
      </c>
      <c r="F267" s="32" t="str">
        <f>IF(CLIENTE[[#This Row],[RUC]]="No","Solo Boleta",IF(CLIENTE[[#This Row],[RUC]]="","Ingrese N° de RUC",VLOOKUP(CLIENTE[[#This Row],[RUC]],RUCS[],2,FALSE)))</f>
        <v>ORGANISMO NACIONAL DE SANIDAD PESQUERA</v>
      </c>
      <c r="G267" s="8" t="s">
        <v>48</v>
      </c>
      <c r="H267" s="9" t="s">
        <v>79</v>
      </c>
      <c r="I267" s="28">
        <v>95</v>
      </c>
      <c r="J267" s="9"/>
    </row>
    <row r="268" spans="1:10" hidden="1" x14ac:dyDescent="0.25">
      <c r="A268" s="8" t="s">
        <v>633</v>
      </c>
      <c r="B268" s="9" t="s">
        <v>634</v>
      </c>
      <c r="C268" s="9" t="s">
        <v>19</v>
      </c>
      <c r="E268" s="1" t="s">
        <v>819</v>
      </c>
      <c r="F268" s="32" t="str">
        <f>IF(CLIENTE[[#This Row],[RUC]]="No","Solo Boleta",IF(CLIENTE[[#This Row],[RUC]]="","Ingrese N° de RUC",VLOOKUP(CLIENTE[[#This Row],[RUC]],RUCS[],2,FALSE)))</f>
        <v>ORGANISMO NACIONAL DE SANIDAD PESQUERA</v>
      </c>
      <c r="G268" s="8" t="s">
        <v>49</v>
      </c>
      <c r="H268" s="9" t="s">
        <v>79</v>
      </c>
      <c r="I268" s="28">
        <v>95</v>
      </c>
      <c r="J268" s="9"/>
    </row>
    <row r="269" spans="1:10" hidden="1" x14ac:dyDescent="0.25">
      <c r="A269" s="8" t="s">
        <v>635</v>
      </c>
      <c r="B269" s="9" t="s">
        <v>636</v>
      </c>
      <c r="C269" s="9" t="s">
        <v>19</v>
      </c>
      <c r="E269" s="1" t="s">
        <v>819</v>
      </c>
      <c r="F269" s="32" t="str">
        <f>IF(CLIENTE[[#This Row],[RUC]]="No","Solo Boleta",IF(CLIENTE[[#This Row],[RUC]]="","Ingrese N° de RUC",VLOOKUP(CLIENTE[[#This Row],[RUC]],RUCS[],2,FALSE)))</f>
        <v>ORGANISMO NACIONAL DE SANIDAD PESQUERA</v>
      </c>
      <c r="G269" s="8" t="s">
        <v>26</v>
      </c>
      <c r="H269" s="9" t="s">
        <v>79</v>
      </c>
      <c r="I269" s="28">
        <v>70</v>
      </c>
      <c r="J269" s="9"/>
    </row>
    <row r="270" spans="1:10" hidden="1" x14ac:dyDescent="0.25">
      <c r="A270" s="8" t="s">
        <v>638</v>
      </c>
      <c r="B270" s="9" t="s">
        <v>639</v>
      </c>
      <c r="C270" s="9" t="s">
        <v>19</v>
      </c>
      <c r="E270" s="8" t="s">
        <v>74</v>
      </c>
      <c r="F270" s="32" t="str">
        <f>IF(CLIENTE[[#This Row],[RUC]]="No","Solo Boleta",IF(CLIENTE[[#This Row],[RUC]]="","Ingrese N° de RUC",VLOOKUP(CLIENTE[[#This Row],[RUC]],RUCS[],2,FALSE)))</f>
        <v>Solo Boleta</v>
      </c>
      <c r="G270" s="8" t="s">
        <v>22</v>
      </c>
      <c r="H270" s="9" t="s">
        <v>80</v>
      </c>
      <c r="I270" s="28">
        <v>166</v>
      </c>
      <c r="J270" s="9"/>
    </row>
    <row r="271" spans="1:10" hidden="1" x14ac:dyDescent="0.25">
      <c r="A271" s="8" t="s">
        <v>640</v>
      </c>
      <c r="B271" s="9" t="s">
        <v>641</v>
      </c>
      <c r="C271" s="9" t="s">
        <v>19</v>
      </c>
      <c r="E271" s="1" t="s">
        <v>838</v>
      </c>
      <c r="F271" s="32" t="str">
        <f>IF(CLIENTE[[#This Row],[RUC]]="No","Solo Boleta",IF(CLIENTE[[#This Row],[RUC]]="","Ingrese N° de RUC",VLOOKUP(CLIENTE[[#This Row],[RUC]],RUCS[],2,FALSE)))</f>
        <v>INSTITUTO GEOFISICO DEL PERU</v>
      </c>
      <c r="G271" s="8" t="s">
        <v>41</v>
      </c>
      <c r="H271" s="9" t="s">
        <v>79</v>
      </c>
      <c r="I271" s="28">
        <v>95</v>
      </c>
      <c r="J271" s="9"/>
    </row>
    <row r="272" spans="1:10" hidden="1" x14ac:dyDescent="0.25">
      <c r="A272" s="8" t="s">
        <v>642</v>
      </c>
      <c r="B272" s="9" t="s">
        <v>643</v>
      </c>
      <c r="C272" s="9" t="s">
        <v>19</v>
      </c>
      <c r="E272" s="1" t="s">
        <v>861</v>
      </c>
      <c r="F272" s="32" t="str">
        <f>IF(CLIENTE[[#This Row],[RUC]]="No","Solo Boleta",IF(CLIENTE[[#This Row],[RUC]]="","Ingrese N° de RUC",VLOOKUP(CLIENTE[[#This Row],[RUC]],RUCS[],2,FALSE)))</f>
        <v>FERREYROS S.A.</v>
      </c>
      <c r="G272" s="8" t="s">
        <v>22</v>
      </c>
      <c r="H272" s="9" t="s">
        <v>79</v>
      </c>
      <c r="I272" s="28">
        <v>70</v>
      </c>
      <c r="J272" s="9"/>
    </row>
    <row r="273" spans="1:10" hidden="1" x14ac:dyDescent="0.25">
      <c r="A273" s="15" t="s">
        <v>646</v>
      </c>
      <c r="B273" s="9" t="s">
        <v>645</v>
      </c>
      <c r="C273" s="9" t="s">
        <v>20</v>
      </c>
      <c r="E273" s="8" t="s">
        <v>74</v>
      </c>
      <c r="F273" s="32" t="str">
        <f>IF(CLIENTE[[#This Row],[RUC]]="No","Solo Boleta",IF(CLIENTE[[#This Row],[RUC]]="","Ingrese N° de RUC",VLOOKUP(CLIENTE[[#This Row],[RUC]],RUCS[],2,FALSE)))</f>
        <v>Solo Boleta</v>
      </c>
      <c r="G273" s="8" t="s">
        <v>26</v>
      </c>
      <c r="H273" s="9" t="s">
        <v>81</v>
      </c>
      <c r="I273" s="28">
        <v>85</v>
      </c>
      <c r="J273" s="9"/>
    </row>
    <row r="274" spans="1:10" hidden="1" x14ac:dyDescent="0.25">
      <c r="A274" s="15" t="s">
        <v>648</v>
      </c>
      <c r="B274" s="9" t="s">
        <v>647</v>
      </c>
      <c r="C274" s="9" t="s">
        <v>19</v>
      </c>
      <c r="E274" s="8" t="s">
        <v>74</v>
      </c>
      <c r="F274" s="32" t="str">
        <f>IF(CLIENTE[[#This Row],[RUC]]="No","Solo Boleta",IF(CLIENTE[[#This Row],[RUC]]="","Ingrese N° de RUC",VLOOKUP(CLIENTE[[#This Row],[RUC]],RUCS[],2,FALSE)))</f>
        <v>Solo Boleta</v>
      </c>
      <c r="G274" s="8" t="s">
        <v>36</v>
      </c>
      <c r="H274" s="9" t="s">
        <v>79</v>
      </c>
      <c r="I274" s="28">
        <v>90</v>
      </c>
      <c r="J274" s="9"/>
    </row>
    <row r="275" spans="1:10" hidden="1" x14ac:dyDescent="0.25">
      <c r="A275" s="8" t="s">
        <v>649</v>
      </c>
      <c r="B275" s="9" t="s">
        <v>650</v>
      </c>
      <c r="C275" s="9" t="s">
        <v>19</v>
      </c>
      <c r="F275" s="32" t="str">
        <f>IF(CLIENTE[[#This Row],[RUC]]="No","Solo Boleta",IF(CLIENTE[[#This Row],[RUC]]="","Ingrese N° de RUC",VLOOKUP(CLIENTE[[#This Row],[RUC]],RUCS[],2,FALSE)))</f>
        <v>Ingrese N° de RUC</v>
      </c>
      <c r="G275" s="8" t="s">
        <v>36</v>
      </c>
      <c r="H275" s="9" t="s">
        <v>79</v>
      </c>
      <c r="I275" s="28">
        <v>80</v>
      </c>
      <c r="J275" s="9"/>
    </row>
    <row r="276" spans="1:10" hidden="1" x14ac:dyDescent="0.25">
      <c r="A276" s="8" t="s">
        <v>651</v>
      </c>
      <c r="B276" s="9" t="s">
        <v>652</v>
      </c>
      <c r="C276" s="9" t="s">
        <v>19</v>
      </c>
      <c r="E276" s="1" t="s">
        <v>989</v>
      </c>
      <c r="F276" s="32" t="str">
        <f>IF(CLIENTE[[#This Row],[RUC]]="No","Solo Boleta",IF(CLIENTE[[#This Row],[RUC]]="","Ingrese N° de RUC",VLOOKUP(CLIENTE[[#This Row],[RUC]],RUCS[],2,FALSE)))</f>
        <v>MAC HARE S.A.C.</v>
      </c>
      <c r="G276" s="8" t="s">
        <v>27</v>
      </c>
      <c r="H276" s="9" t="s">
        <v>81</v>
      </c>
      <c r="I276" s="28">
        <v>90</v>
      </c>
      <c r="J276" s="9"/>
    </row>
    <row r="277" spans="1:10" hidden="1" x14ac:dyDescent="0.25">
      <c r="A277" s="8" t="s">
        <v>653</v>
      </c>
      <c r="B277" s="9" t="s">
        <v>654</v>
      </c>
      <c r="C277" s="9" t="s">
        <v>19</v>
      </c>
      <c r="E277" s="1" t="s">
        <v>988</v>
      </c>
      <c r="F277" s="32" t="str">
        <f>IF(CLIENTE[[#This Row],[RUC]]="No","Solo Boleta",IF(CLIENTE[[#This Row],[RUC]]="","Ingrese N° de RUC",VLOOKUP(CLIENTE[[#This Row],[RUC]],RUCS[],2,FALSE)))</f>
        <v>CORE TECH S.A.</v>
      </c>
      <c r="G277" s="8" t="s">
        <v>26</v>
      </c>
      <c r="H277" s="9" t="s">
        <v>79</v>
      </c>
      <c r="I277" s="28">
        <v>70</v>
      </c>
      <c r="J277" s="9"/>
    </row>
    <row r="278" spans="1:10" hidden="1" x14ac:dyDescent="0.25">
      <c r="A278" s="8" t="s">
        <v>656</v>
      </c>
      <c r="B278" s="9" t="s">
        <v>657</v>
      </c>
      <c r="C278" s="9" t="s">
        <v>20</v>
      </c>
      <c r="E278" s="8" t="s">
        <v>74</v>
      </c>
      <c r="F278" s="32" t="str">
        <f>IF(CLIENTE[[#This Row],[RUC]]="No","Solo Boleta",IF(CLIENTE[[#This Row],[RUC]]="","Ingrese N° de RUC",VLOOKUP(CLIENTE[[#This Row],[RUC]],RUCS[],2,FALSE)))</f>
        <v>Solo Boleta</v>
      </c>
      <c r="G278" s="8" t="s">
        <v>22</v>
      </c>
      <c r="H278" s="9" t="s">
        <v>80</v>
      </c>
      <c r="I278" s="28">
        <v>140</v>
      </c>
      <c r="J278" s="9"/>
    </row>
    <row r="279" spans="1:10" hidden="1" x14ac:dyDescent="0.25">
      <c r="A279" s="8" t="s">
        <v>658</v>
      </c>
      <c r="B279" s="9" t="s">
        <v>659</v>
      </c>
      <c r="C279" s="9" t="s">
        <v>19</v>
      </c>
      <c r="E279" s="8" t="s">
        <v>74</v>
      </c>
      <c r="F279" s="32" t="str">
        <f>IF(CLIENTE[[#This Row],[RUC]]="No","Solo Boleta",IF(CLIENTE[[#This Row],[RUC]]="","Ingrese N° de RUC",VLOOKUP(CLIENTE[[#This Row],[RUC]],RUCS[],2,FALSE)))</f>
        <v>Solo Boleta</v>
      </c>
      <c r="G279" s="8" t="s">
        <v>32</v>
      </c>
      <c r="H279" s="9" t="s">
        <v>80</v>
      </c>
      <c r="I279" s="28">
        <v>140</v>
      </c>
      <c r="J279" s="9"/>
    </row>
    <row r="280" spans="1:10" hidden="1" x14ac:dyDescent="0.25">
      <c r="A280" s="8" t="s">
        <v>660</v>
      </c>
      <c r="B280" s="9" t="s">
        <v>661</v>
      </c>
      <c r="C280" s="9" t="s">
        <v>19</v>
      </c>
      <c r="E280" s="8" t="s">
        <v>74</v>
      </c>
      <c r="F280" s="32" t="str">
        <f>IF(CLIENTE[[#This Row],[RUC]]="No","Solo Boleta",IF(CLIENTE[[#This Row],[RUC]]="","Ingrese N° de RUC",VLOOKUP(CLIENTE[[#This Row],[RUC]],RUCS[],2,FALSE)))</f>
        <v>Solo Boleta</v>
      </c>
      <c r="G280" s="8" t="s">
        <v>42</v>
      </c>
      <c r="H280" s="9" t="s">
        <v>81</v>
      </c>
      <c r="I280" s="28">
        <v>50</v>
      </c>
      <c r="J280" s="9"/>
    </row>
    <row r="281" spans="1:10" hidden="1" x14ac:dyDescent="0.25">
      <c r="A281" s="8" t="s">
        <v>662</v>
      </c>
      <c r="B281" s="9" t="s">
        <v>663</v>
      </c>
      <c r="C281" s="9" t="s">
        <v>19</v>
      </c>
      <c r="E281" s="8" t="s">
        <v>74</v>
      </c>
      <c r="F281" s="32" t="str">
        <f>IF(CLIENTE[[#This Row],[RUC]]="No","Solo Boleta",IF(CLIENTE[[#This Row],[RUC]]="","Ingrese N° de RUC",VLOOKUP(CLIENTE[[#This Row],[RUC]],RUCS[],2,FALSE)))</f>
        <v>Solo Boleta</v>
      </c>
      <c r="G281" s="8" t="s">
        <v>25</v>
      </c>
      <c r="H281" s="9" t="s">
        <v>79</v>
      </c>
      <c r="I281" s="28">
        <v>65</v>
      </c>
      <c r="J281" s="9"/>
    </row>
    <row r="282" spans="1:10" hidden="1" x14ac:dyDescent="0.25">
      <c r="A282" s="8" t="s">
        <v>664</v>
      </c>
      <c r="B282" s="9" t="s">
        <v>665</v>
      </c>
      <c r="C282" s="9" t="s">
        <v>19</v>
      </c>
      <c r="E282" s="8" t="s">
        <v>74</v>
      </c>
      <c r="F282" s="32" t="str">
        <f>IF(CLIENTE[[#This Row],[RUC]]="No","Solo Boleta",IF(CLIENTE[[#This Row],[RUC]]="","Ingrese N° de RUC",VLOOKUP(CLIENTE[[#This Row],[RUC]],RUCS[],2,FALSE)))</f>
        <v>Solo Boleta</v>
      </c>
      <c r="G282" s="8" t="s">
        <v>22</v>
      </c>
      <c r="H282" s="9" t="s">
        <v>80</v>
      </c>
      <c r="I282" s="28">
        <v>120</v>
      </c>
      <c r="J282" s="9"/>
    </row>
    <row r="283" spans="1:10" hidden="1" x14ac:dyDescent="0.25">
      <c r="A283" s="8" t="s">
        <v>666</v>
      </c>
      <c r="B283" s="9" t="s">
        <v>667</v>
      </c>
      <c r="C283" s="9" t="s">
        <v>19</v>
      </c>
      <c r="F283" s="32" t="str">
        <f>IF(CLIENTE[[#This Row],[RUC]]="No","Solo Boleta",IF(CLIENTE[[#This Row],[RUC]]="","Ingrese N° de RUC",VLOOKUP(CLIENTE[[#This Row],[RUC]],RUCS[],2,FALSE)))</f>
        <v>Ingrese N° de RUC</v>
      </c>
      <c r="G283" s="8" t="s">
        <v>23</v>
      </c>
      <c r="H283" s="9" t="s">
        <v>79</v>
      </c>
      <c r="I283" s="28">
        <v>65</v>
      </c>
      <c r="J283" s="9"/>
    </row>
    <row r="284" spans="1:10" hidden="1" x14ac:dyDescent="0.25">
      <c r="A284" s="8" t="s">
        <v>668</v>
      </c>
      <c r="B284" s="9" t="s">
        <v>669</v>
      </c>
      <c r="C284" s="9" t="s">
        <v>19</v>
      </c>
      <c r="F284" s="32" t="str">
        <f>IF(CLIENTE[[#This Row],[RUC]]="No","Solo Boleta",IF(CLIENTE[[#This Row],[RUC]]="","Ingrese N° de RUC",VLOOKUP(CLIENTE[[#This Row],[RUC]],RUCS[],2,FALSE)))</f>
        <v>Ingrese N° de RUC</v>
      </c>
      <c r="G284" s="8" t="s">
        <v>32</v>
      </c>
      <c r="H284" s="9" t="s">
        <v>80</v>
      </c>
      <c r="I284" s="28">
        <v>165</v>
      </c>
      <c r="J284" s="9"/>
    </row>
    <row r="285" spans="1:10" hidden="1" x14ac:dyDescent="0.25">
      <c r="A285" s="8" t="s">
        <v>670</v>
      </c>
      <c r="B285" s="9" t="s">
        <v>671</v>
      </c>
      <c r="C285" s="9" t="s">
        <v>19</v>
      </c>
      <c r="D285" s="9" t="s">
        <v>686</v>
      </c>
      <c r="E285" s="1" t="s">
        <v>1064</v>
      </c>
      <c r="F285" s="32" t="str">
        <f>IF(CLIENTE[[#This Row],[RUC]]="No","Solo Boleta",IF(CLIENTE[[#This Row],[RUC]]="","Ingrese N° de RUC",VLOOKUP(CLIENTE[[#This Row],[RUC]],RUCS[],2,FALSE)))</f>
        <v>CLOROX PERU S.A.</v>
      </c>
      <c r="G285" s="8" t="s">
        <v>50</v>
      </c>
      <c r="H285" s="9" t="s">
        <v>79</v>
      </c>
      <c r="I285" s="28">
        <v>91.8</v>
      </c>
      <c r="J285" s="9"/>
    </row>
    <row r="286" spans="1:10" hidden="1" x14ac:dyDescent="0.25">
      <c r="A286" s="8" t="s">
        <v>672</v>
      </c>
      <c r="B286" s="9" t="s">
        <v>673</v>
      </c>
      <c r="C286" s="9" t="s">
        <v>19</v>
      </c>
      <c r="E286" s="1" t="s">
        <v>999</v>
      </c>
      <c r="F286" s="32" t="str">
        <f>IF(CLIENTE[[#This Row],[RUC]]="No","Solo Boleta",IF(CLIENTE[[#This Row],[RUC]]="","Ingrese N° de RUC",VLOOKUP(CLIENTE[[#This Row],[RUC]],RUCS[],2,FALSE)))</f>
        <v>BOYLES BROS DIAMANTINA S.A.</v>
      </c>
      <c r="G286" s="8" t="s">
        <v>26</v>
      </c>
      <c r="H286" s="9" t="s">
        <v>79</v>
      </c>
      <c r="I286" s="28">
        <v>80</v>
      </c>
      <c r="J286" s="9"/>
    </row>
    <row r="287" spans="1:10" hidden="1" x14ac:dyDescent="0.25">
      <c r="A287" s="8" t="s">
        <v>675</v>
      </c>
      <c r="B287" s="9" t="s">
        <v>676</v>
      </c>
      <c r="C287" s="9" t="s">
        <v>19</v>
      </c>
      <c r="E287" s="1" t="s">
        <v>999</v>
      </c>
      <c r="F287" s="32" t="str">
        <f>IF(CLIENTE[[#This Row],[RUC]]="No","Solo Boleta",IF(CLIENTE[[#This Row],[RUC]]="","Ingrese N° de RUC",VLOOKUP(CLIENTE[[#This Row],[RUC]],RUCS[],2,FALSE)))</f>
        <v>BOYLES BROS DIAMANTINA S.A.</v>
      </c>
      <c r="G287" s="8" t="s">
        <v>27</v>
      </c>
      <c r="H287" s="9" t="s">
        <v>79</v>
      </c>
      <c r="I287" s="28">
        <v>80</v>
      </c>
      <c r="J287" s="9"/>
    </row>
    <row r="288" spans="1:10" hidden="1" x14ac:dyDescent="0.25">
      <c r="A288" s="8" t="s">
        <v>679</v>
      </c>
      <c r="B288" s="9" t="s">
        <v>680</v>
      </c>
      <c r="C288" s="9" t="s">
        <v>19</v>
      </c>
      <c r="E288" s="8" t="s">
        <v>74</v>
      </c>
      <c r="F288" s="32" t="str">
        <f>IF(CLIENTE[[#This Row],[RUC]]="No","Solo Boleta",IF(CLIENTE[[#This Row],[RUC]]="","Ingrese N° de RUC",VLOOKUP(CLIENTE[[#This Row],[RUC]],RUCS[],2,FALSE)))</f>
        <v>Solo Boleta</v>
      </c>
      <c r="G288" s="8" t="s">
        <v>23</v>
      </c>
      <c r="H288" s="9" t="s">
        <v>81</v>
      </c>
      <c r="I288" s="28">
        <v>105</v>
      </c>
      <c r="J288" s="9"/>
    </row>
    <row r="289" spans="1:10" hidden="1" x14ac:dyDescent="0.25">
      <c r="A289" s="8" t="s">
        <v>677</v>
      </c>
      <c r="B289" s="9" t="s">
        <v>678</v>
      </c>
      <c r="C289" s="9" t="s">
        <v>19</v>
      </c>
      <c r="E289" s="1" t="s">
        <v>997</v>
      </c>
      <c r="F289" s="32" t="str">
        <f>IF(CLIENTE[[#This Row],[RUC]]="No","Solo Boleta",IF(CLIENTE[[#This Row],[RUC]]="","Ingrese N° de RUC",VLOOKUP(CLIENTE[[#This Row],[RUC]],RUCS[],2,FALSE)))</f>
        <v>CLINICA PROSALUD E.I.R.L.</v>
      </c>
      <c r="G289" s="8" t="s">
        <v>33</v>
      </c>
      <c r="H289" s="9" t="s">
        <v>80</v>
      </c>
      <c r="I289" s="28">
        <v>165</v>
      </c>
      <c r="J289" s="9"/>
    </row>
    <row r="290" spans="1:10" hidden="1" x14ac:dyDescent="0.25">
      <c r="A290" s="8" t="s">
        <v>681</v>
      </c>
      <c r="B290" s="9" t="s">
        <v>682</v>
      </c>
      <c r="C290" s="9" t="s">
        <v>19</v>
      </c>
      <c r="E290" s="8" t="s">
        <v>74</v>
      </c>
      <c r="F290" s="32" t="str">
        <f>IF(CLIENTE[[#This Row],[RUC]]="No","Solo Boleta",IF(CLIENTE[[#This Row],[RUC]]="","Ingrese N° de RUC",VLOOKUP(CLIENTE[[#This Row],[RUC]],RUCS[],2,FALSE)))</f>
        <v>Solo Boleta</v>
      </c>
      <c r="G290" s="8" t="s">
        <v>40</v>
      </c>
      <c r="H290" s="9" t="s">
        <v>82</v>
      </c>
      <c r="I290" s="28">
        <v>170</v>
      </c>
      <c r="J290" s="9"/>
    </row>
    <row r="291" spans="1:10" hidden="1" x14ac:dyDescent="0.25">
      <c r="A291" s="8" t="s">
        <v>683</v>
      </c>
      <c r="B291" s="9" t="s">
        <v>684</v>
      </c>
      <c r="C291" s="9" t="s">
        <v>19</v>
      </c>
      <c r="E291" s="8" t="s">
        <v>74</v>
      </c>
      <c r="F291" s="32" t="str">
        <f>IF(CLIENTE[[#This Row],[RUC]]="No","Solo Boleta",IF(CLIENTE[[#This Row],[RUC]]="","Ingrese N° de RUC",VLOOKUP(CLIENTE[[#This Row],[RUC]],RUCS[],2,FALSE)))</f>
        <v>Solo Boleta</v>
      </c>
      <c r="G291" s="8" t="s">
        <v>28</v>
      </c>
      <c r="H291" s="9" t="s">
        <v>81</v>
      </c>
      <c r="I291" s="28">
        <v>100</v>
      </c>
      <c r="J291" s="9"/>
    </row>
    <row r="292" spans="1:10" hidden="1" x14ac:dyDescent="0.25">
      <c r="A292" s="8" t="s">
        <v>687</v>
      </c>
      <c r="B292" s="9" t="s">
        <v>688</v>
      </c>
      <c r="C292" s="9" t="s">
        <v>19</v>
      </c>
      <c r="D292" s="9" t="s">
        <v>686</v>
      </c>
      <c r="E292" s="8" t="s">
        <v>74</v>
      </c>
      <c r="F292" s="32" t="str">
        <f>IF(CLIENTE[[#This Row],[RUC]]="No","Solo Boleta",IF(CLIENTE[[#This Row],[RUC]]="","Ingrese N° de RUC",VLOOKUP(CLIENTE[[#This Row],[RUC]],RUCS[],2,FALSE)))</f>
        <v>Solo Boleta</v>
      </c>
      <c r="G292" s="8" t="s">
        <v>22</v>
      </c>
      <c r="H292" s="9" t="s">
        <v>80</v>
      </c>
      <c r="I292" s="28">
        <v>150</v>
      </c>
      <c r="J292" s="9"/>
    </row>
    <row r="293" spans="1:10" hidden="1" x14ac:dyDescent="0.25">
      <c r="A293" s="8" t="s">
        <v>689</v>
      </c>
      <c r="B293" s="9" t="s">
        <v>690</v>
      </c>
      <c r="C293" s="9" t="s">
        <v>20</v>
      </c>
      <c r="D293" s="9" t="s">
        <v>686</v>
      </c>
      <c r="E293" s="8" t="s">
        <v>74</v>
      </c>
      <c r="F293" s="32" t="str">
        <f>IF(CLIENTE[[#This Row],[RUC]]="No","Solo Boleta",IF(CLIENTE[[#This Row],[RUC]]="","Ingrese N° de RUC",VLOOKUP(CLIENTE[[#This Row],[RUC]],RUCS[],2,FALSE)))</f>
        <v>Solo Boleta</v>
      </c>
      <c r="G293" s="8" t="s">
        <v>43</v>
      </c>
      <c r="H293" s="9" t="s">
        <v>80</v>
      </c>
      <c r="I293" s="28">
        <v>170</v>
      </c>
      <c r="J293" s="9"/>
    </row>
    <row r="294" spans="1:10" hidden="1" x14ac:dyDescent="0.25">
      <c r="A294" s="8" t="s">
        <v>691</v>
      </c>
      <c r="B294" s="9" t="s">
        <v>692</v>
      </c>
      <c r="C294" s="9" t="s">
        <v>19</v>
      </c>
      <c r="D294" s="9" t="s">
        <v>686</v>
      </c>
      <c r="E294" s="8" t="s">
        <v>74</v>
      </c>
      <c r="F294" s="32" t="str">
        <f>IF(CLIENTE[[#This Row],[RUC]]="No","Solo Boleta",IF(CLIENTE[[#This Row],[RUC]]="","Ingrese N° de RUC",VLOOKUP(CLIENTE[[#This Row],[RUC]],RUCS[],2,FALSE)))</f>
        <v>Solo Boleta</v>
      </c>
      <c r="G294" s="8" t="s">
        <v>32</v>
      </c>
      <c r="H294" s="9" t="s">
        <v>80</v>
      </c>
      <c r="I294" s="28">
        <v>150</v>
      </c>
      <c r="J294" s="9"/>
    </row>
    <row r="295" spans="1:10" hidden="1" x14ac:dyDescent="0.25">
      <c r="A295" s="8" t="s">
        <v>693</v>
      </c>
      <c r="B295" s="9" t="s">
        <v>694</v>
      </c>
      <c r="C295" s="9" t="s">
        <v>19</v>
      </c>
      <c r="D295" s="9" t="s">
        <v>686</v>
      </c>
      <c r="E295" s="8" t="s">
        <v>74</v>
      </c>
      <c r="F295" s="32" t="str">
        <f>IF(CLIENTE[[#This Row],[RUC]]="No","Solo Boleta",IF(CLIENTE[[#This Row],[RUC]]="","Ingrese N° de RUC",VLOOKUP(CLIENTE[[#This Row],[RUC]],RUCS[],2,FALSE)))</f>
        <v>Solo Boleta</v>
      </c>
      <c r="G295" s="8" t="s">
        <v>33</v>
      </c>
      <c r="H295" s="9" t="s">
        <v>80</v>
      </c>
      <c r="I295" s="28">
        <v>180</v>
      </c>
      <c r="J295" s="9"/>
    </row>
    <row r="296" spans="1:10" hidden="1" x14ac:dyDescent="0.25">
      <c r="A296" s="8" t="s">
        <v>696</v>
      </c>
      <c r="B296" s="9" t="s">
        <v>695</v>
      </c>
      <c r="C296" s="9" t="s">
        <v>19</v>
      </c>
      <c r="D296" s="9" t="s">
        <v>686</v>
      </c>
      <c r="E296" s="1" t="s">
        <v>1066</v>
      </c>
      <c r="F296" s="32" t="str">
        <f>IF(CLIENTE[[#This Row],[RUC]]="No","Solo Boleta",IF(CLIENTE[[#This Row],[RUC]]="","Ingrese N° de RUC",VLOOKUP(CLIENTE[[#This Row],[RUC]],RUCS[],2,FALSE)))</f>
        <v>BIM PERU S.A.C.</v>
      </c>
      <c r="G296" s="8" t="s">
        <v>26</v>
      </c>
      <c r="H296" s="9" t="s">
        <v>79</v>
      </c>
      <c r="I296" s="28">
        <v>93</v>
      </c>
      <c r="J296" s="9"/>
    </row>
    <row r="297" spans="1:10" hidden="1" x14ac:dyDescent="0.25">
      <c r="A297" s="15" t="s">
        <v>697</v>
      </c>
      <c r="B297" s="9" t="s">
        <v>698</v>
      </c>
      <c r="C297" s="9" t="s">
        <v>19</v>
      </c>
      <c r="D297" s="9" t="s">
        <v>686</v>
      </c>
      <c r="F297" s="32" t="str">
        <f>IF(CLIENTE[[#This Row],[RUC]]="No","Solo Boleta",IF(CLIENTE[[#This Row],[RUC]]="","Ingrese N° de RUC",VLOOKUP(CLIENTE[[#This Row],[RUC]],RUCS[],2,FALSE)))</f>
        <v>Ingrese N° de RUC</v>
      </c>
      <c r="G297" s="8" t="s">
        <v>46</v>
      </c>
      <c r="H297" s="9" t="s">
        <v>79</v>
      </c>
      <c r="I297" s="28">
        <v>120</v>
      </c>
      <c r="J297" s="9"/>
    </row>
    <row r="298" spans="1:10" hidden="1" x14ac:dyDescent="0.25">
      <c r="A298" s="15" t="s">
        <v>702</v>
      </c>
      <c r="B298" s="9" t="s">
        <v>703</v>
      </c>
      <c r="C298" s="9" t="s">
        <v>19</v>
      </c>
      <c r="D298" s="9" t="s">
        <v>686</v>
      </c>
      <c r="F298" s="32" t="str">
        <f>IF(CLIENTE[[#This Row],[RUC]]="No","Solo Boleta",IF(CLIENTE[[#This Row],[RUC]]="","Ingrese N° de RUC",VLOOKUP(CLIENTE[[#This Row],[RUC]],RUCS[],2,FALSE)))</f>
        <v>Ingrese N° de RUC</v>
      </c>
      <c r="G298" s="8" t="s">
        <v>24</v>
      </c>
      <c r="H298" s="9" t="s">
        <v>79</v>
      </c>
      <c r="I298" s="28">
        <v>75</v>
      </c>
      <c r="J298" s="9"/>
    </row>
    <row r="299" spans="1:10" hidden="1" x14ac:dyDescent="0.25">
      <c r="A299" s="15" t="s">
        <v>699</v>
      </c>
      <c r="B299" s="9" t="s">
        <v>700</v>
      </c>
      <c r="C299" s="9" t="s">
        <v>19</v>
      </c>
      <c r="D299" s="9" t="s">
        <v>701</v>
      </c>
      <c r="E299" s="1" t="s">
        <v>989</v>
      </c>
      <c r="F299" s="32" t="str">
        <f>IF(CLIENTE[[#This Row],[RUC]]="No","Solo Boleta",IF(CLIENTE[[#This Row],[RUC]]="","Ingrese N° de RUC",VLOOKUP(CLIENTE[[#This Row],[RUC]],RUCS[],2,FALSE)))</f>
        <v>MAC HARE S.A.C.</v>
      </c>
      <c r="G299" s="8" t="s">
        <v>42</v>
      </c>
      <c r="H299" s="9" t="s">
        <v>81</v>
      </c>
      <c r="I299" s="28">
        <v>130</v>
      </c>
      <c r="J299" s="9"/>
    </row>
    <row r="300" spans="1:10" hidden="1" x14ac:dyDescent="0.25">
      <c r="A300" s="15" t="s">
        <v>696</v>
      </c>
      <c r="B300" s="9" t="s">
        <v>695</v>
      </c>
      <c r="C300" s="9" t="s">
        <v>19</v>
      </c>
      <c r="D300" s="9" t="s">
        <v>686</v>
      </c>
      <c r="E300" s="1" t="s">
        <v>1066</v>
      </c>
      <c r="F300" s="32" t="str">
        <f>IF(CLIENTE[[#This Row],[RUC]]="No","Solo Boleta",IF(CLIENTE[[#This Row],[RUC]]="","Ingrese N° de RUC",VLOOKUP(CLIENTE[[#This Row],[RUC]],RUCS[],2,FALSE)))</f>
        <v>BIM PERU S.A.C.</v>
      </c>
      <c r="G300" s="8" t="s">
        <v>26</v>
      </c>
      <c r="H300" s="9" t="s">
        <v>79</v>
      </c>
      <c r="I300" s="28">
        <v>93</v>
      </c>
      <c r="J300" s="9"/>
    </row>
    <row r="301" spans="1:10" hidden="1" x14ac:dyDescent="0.25">
      <c r="A301" s="15" t="s">
        <v>705</v>
      </c>
      <c r="B301" s="9" t="s">
        <v>704</v>
      </c>
      <c r="C301" s="9" t="s">
        <v>19</v>
      </c>
      <c r="D301" s="9" t="s">
        <v>686</v>
      </c>
      <c r="F301" s="32" t="str">
        <f>IF(CLIENTE[[#This Row],[RUC]]="No","Solo Boleta",IF(CLIENTE[[#This Row],[RUC]]="","Ingrese N° de RUC",VLOOKUP(CLIENTE[[#This Row],[RUC]],RUCS[],2,FALSE)))</f>
        <v>Ingrese N° de RUC</v>
      </c>
      <c r="G301" s="8" t="s">
        <v>26</v>
      </c>
      <c r="H301" s="9" t="s">
        <v>81</v>
      </c>
      <c r="I301" s="28">
        <v>95</v>
      </c>
      <c r="J301" s="9"/>
    </row>
    <row r="302" spans="1:10" hidden="1" x14ac:dyDescent="0.25">
      <c r="A302" s="8" t="s">
        <v>708</v>
      </c>
      <c r="B302" s="9" t="s">
        <v>709</v>
      </c>
      <c r="C302" s="9" t="s">
        <v>19</v>
      </c>
      <c r="D302" s="9" t="s">
        <v>706</v>
      </c>
      <c r="E302" s="1" t="s">
        <v>1069</v>
      </c>
      <c r="F302" s="32" t="str">
        <f>IF(CLIENTE[[#This Row],[RUC]]="No","Solo Boleta",IF(CLIENTE[[#This Row],[RUC]]="","Ingrese N° de RUC",VLOOKUP(CLIENTE[[#This Row],[RUC]],RUCS[],2,FALSE)))</f>
        <v>CALSA PERU S.A.C.</v>
      </c>
      <c r="G302" s="8" t="s">
        <v>24</v>
      </c>
      <c r="H302" s="9" t="s">
        <v>79</v>
      </c>
      <c r="I302" s="28">
        <v>65</v>
      </c>
      <c r="J302" s="9"/>
    </row>
    <row r="303" spans="1:10" hidden="1" x14ac:dyDescent="0.25">
      <c r="A303" s="8" t="s">
        <v>710</v>
      </c>
      <c r="B303" s="9" t="s">
        <v>711</v>
      </c>
      <c r="C303" s="9" t="s">
        <v>19</v>
      </c>
      <c r="D303" s="9" t="s">
        <v>686</v>
      </c>
      <c r="E303" s="1" t="s">
        <v>1073</v>
      </c>
      <c r="F303" s="32" t="str">
        <f>IF(CLIENTE[[#This Row],[RUC]]="No","Solo Boleta",IF(CLIENTE[[#This Row],[RUC]]="","Ingrese N° de RUC",VLOOKUP(CLIENTE[[#This Row],[RUC]],RUCS[],2,FALSE)))</f>
        <v>PESQUERA DIAMANTE S.A.</v>
      </c>
      <c r="G303" s="8" t="s">
        <v>24</v>
      </c>
      <c r="H303" s="9" t="s">
        <v>79</v>
      </c>
      <c r="I303" s="28">
        <v>70</v>
      </c>
      <c r="J303" s="9"/>
    </row>
    <row r="304" spans="1:10" hidden="1" x14ac:dyDescent="0.25">
      <c r="A304" s="8" t="s">
        <v>712</v>
      </c>
      <c r="B304" s="9" t="s">
        <v>713</v>
      </c>
      <c r="C304" s="9" t="s">
        <v>20</v>
      </c>
      <c r="D304" s="9" t="s">
        <v>686</v>
      </c>
      <c r="E304" s="8" t="s">
        <v>74</v>
      </c>
      <c r="F304" s="32" t="str">
        <f>IF(CLIENTE[[#This Row],[RUC]]="No","Solo Boleta",IF(CLIENTE[[#This Row],[RUC]]="","Ingrese N° de RUC",VLOOKUP(CLIENTE[[#This Row],[RUC]],RUCS[],2,FALSE)))</f>
        <v>Solo Boleta</v>
      </c>
      <c r="G304" s="8" t="s">
        <v>32</v>
      </c>
      <c r="H304" s="9" t="s">
        <v>80</v>
      </c>
      <c r="I304" s="28">
        <v>120</v>
      </c>
      <c r="J304" s="9"/>
    </row>
    <row r="305" spans="1:10" hidden="1" x14ac:dyDescent="0.25">
      <c r="A305" s="8" t="s">
        <v>714</v>
      </c>
      <c r="B305" s="9" t="s">
        <v>715</v>
      </c>
      <c r="C305" s="9" t="s">
        <v>19</v>
      </c>
      <c r="D305" s="9" t="s">
        <v>686</v>
      </c>
      <c r="E305" s="1" t="s">
        <v>941</v>
      </c>
      <c r="F305" s="32" t="str">
        <f>IF(CLIENTE[[#This Row],[RUC]]="No","Solo Boleta",IF(CLIENTE[[#This Row],[RUC]]="","Ingrese N° de RUC",VLOOKUP(CLIENTE[[#This Row],[RUC]],RUCS[],2,FALSE)))</f>
        <v>LA TROMPETA FINAL DE DIOS</v>
      </c>
      <c r="G305" s="8" t="s">
        <v>27</v>
      </c>
      <c r="H305" s="9" t="s">
        <v>81</v>
      </c>
      <c r="I305" s="28">
        <v>85</v>
      </c>
      <c r="J305" s="9"/>
    </row>
    <row r="306" spans="1:10" hidden="1" x14ac:dyDescent="0.25">
      <c r="A306" s="8" t="s">
        <v>717</v>
      </c>
      <c r="B306" s="9" t="s">
        <v>718</v>
      </c>
      <c r="C306" s="9" t="s">
        <v>19</v>
      </c>
      <c r="D306" s="9" t="s">
        <v>719</v>
      </c>
      <c r="E306" s="1" t="s">
        <v>941</v>
      </c>
      <c r="F306" s="32" t="str">
        <f>IF(CLIENTE[[#This Row],[RUC]]="No","Solo Boleta",IF(CLIENTE[[#This Row],[RUC]]="","Ingrese N° de RUC",VLOOKUP(CLIENTE[[#This Row],[RUC]],RUCS[],2,FALSE)))</f>
        <v>LA TROMPETA FINAL DE DIOS</v>
      </c>
      <c r="G306" s="8" t="s">
        <v>22</v>
      </c>
      <c r="H306" s="9" t="s">
        <v>80</v>
      </c>
      <c r="I306" s="28">
        <v>120</v>
      </c>
      <c r="J306" s="9"/>
    </row>
    <row r="307" spans="1:10" hidden="1" x14ac:dyDescent="0.25">
      <c r="A307" s="8" t="s">
        <v>720</v>
      </c>
      <c r="B307" s="9" t="s">
        <v>721</v>
      </c>
      <c r="C307" s="9" t="s">
        <v>19</v>
      </c>
      <c r="D307" s="9" t="s">
        <v>686</v>
      </c>
      <c r="E307" s="8" t="s">
        <v>74</v>
      </c>
      <c r="F307" s="32" t="str">
        <f>IF(CLIENTE[[#This Row],[RUC]]="No","Solo Boleta",IF(CLIENTE[[#This Row],[RUC]]="","Ingrese N° de RUC",VLOOKUP(CLIENTE[[#This Row],[RUC]],RUCS[],2,FALSE)))</f>
        <v>Solo Boleta</v>
      </c>
      <c r="G307" s="8" t="s">
        <v>50</v>
      </c>
      <c r="H307" s="9" t="s">
        <v>79</v>
      </c>
      <c r="I307" s="28" t="s">
        <v>1149</v>
      </c>
      <c r="J307" s="9"/>
    </row>
    <row r="308" spans="1:10" hidden="1" x14ac:dyDescent="0.25">
      <c r="A308" s="8" t="s">
        <v>722</v>
      </c>
      <c r="B308" s="9" t="s">
        <v>723</v>
      </c>
      <c r="C308" s="9" t="s">
        <v>19</v>
      </c>
      <c r="D308" s="9" t="s">
        <v>724</v>
      </c>
      <c r="E308" s="8" t="s">
        <v>74</v>
      </c>
      <c r="F308" s="32" t="str">
        <f>IF(CLIENTE[[#This Row],[RUC]]="No","Solo Boleta",IF(CLIENTE[[#This Row],[RUC]]="","Ingrese N° de RUC",VLOOKUP(CLIENTE[[#This Row],[RUC]],RUCS[],2,FALSE)))</f>
        <v>Solo Boleta</v>
      </c>
      <c r="G308" s="8" t="s">
        <v>36</v>
      </c>
      <c r="H308" s="9" t="s">
        <v>81</v>
      </c>
      <c r="I308" s="28" t="s">
        <v>1149</v>
      </c>
      <c r="J308" s="9"/>
    </row>
    <row r="309" spans="1:10" hidden="1" x14ac:dyDescent="0.25">
      <c r="A309" s="8" t="s">
        <v>725</v>
      </c>
      <c r="B309" s="9" t="s">
        <v>726</v>
      </c>
      <c r="C309" s="9" t="s">
        <v>19</v>
      </c>
      <c r="D309" s="9" t="s">
        <v>686</v>
      </c>
      <c r="E309" s="8" t="s">
        <v>1052</v>
      </c>
      <c r="F309" s="32" t="str">
        <f>IF(CLIENTE[[#This Row],[RUC]]="No","Solo Boleta",IF(CLIENTE[[#This Row],[RUC]]="","Ingrese N° de RUC",VLOOKUP(CLIENTE[[#This Row],[RUC]],RUCS[],2,FALSE)))</f>
        <v>ELBA CONSTRUCTORES S.A.C.</v>
      </c>
      <c r="G309" s="8" t="s">
        <v>42</v>
      </c>
      <c r="H309" s="9" t="s">
        <v>79</v>
      </c>
      <c r="I309" s="28">
        <v>85</v>
      </c>
      <c r="J309" s="9"/>
    </row>
    <row r="310" spans="1:10" hidden="1" x14ac:dyDescent="0.25">
      <c r="A310" s="8" t="s">
        <v>727</v>
      </c>
      <c r="B310" s="9" t="s">
        <v>728</v>
      </c>
      <c r="C310" s="9" t="s">
        <v>19</v>
      </c>
      <c r="D310" s="9" t="s">
        <v>686</v>
      </c>
      <c r="E310" s="8" t="s">
        <v>818</v>
      </c>
      <c r="F310" s="32" t="str">
        <f>IF(CLIENTE[[#This Row],[RUC]]="No","Solo Boleta",IF(CLIENTE[[#This Row],[RUC]]="","Ingrese N° de RUC",VLOOKUP(CLIENTE[[#This Row],[RUC]],RUCS[],2,FALSE)))</f>
        <v>BANCO AZTECA DEL PERU S.A.</v>
      </c>
      <c r="G310" s="8" t="s">
        <v>48</v>
      </c>
      <c r="H310" s="9" t="s">
        <v>79</v>
      </c>
      <c r="I310" s="28">
        <v>95</v>
      </c>
      <c r="J310" s="9"/>
    </row>
    <row r="311" spans="1:10" hidden="1" x14ac:dyDescent="0.25">
      <c r="A311" s="8" t="s">
        <v>729</v>
      </c>
      <c r="B311" s="9" t="s">
        <v>730</v>
      </c>
      <c r="C311" s="9" t="s">
        <v>19</v>
      </c>
      <c r="D311" s="9" t="s">
        <v>706</v>
      </c>
      <c r="E311" s="8" t="s">
        <v>818</v>
      </c>
      <c r="F311" s="32" t="str">
        <f>IF(CLIENTE[[#This Row],[RUC]]="No","Solo Boleta",IF(CLIENTE[[#This Row],[RUC]]="","Ingrese N° de RUC",VLOOKUP(CLIENTE[[#This Row],[RUC]],RUCS[],2,FALSE)))</f>
        <v>BANCO AZTECA DEL PERU S.A.</v>
      </c>
      <c r="G311" s="8" t="s">
        <v>49</v>
      </c>
      <c r="H311" s="9" t="s">
        <v>79</v>
      </c>
      <c r="I311" s="28">
        <v>95</v>
      </c>
      <c r="J311" s="9"/>
    </row>
    <row r="312" spans="1:10" hidden="1" x14ac:dyDescent="0.25">
      <c r="A312" s="8" t="s">
        <v>731</v>
      </c>
      <c r="B312" s="9" t="s">
        <v>732</v>
      </c>
      <c r="C312" s="9" t="s">
        <v>19</v>
      </c>
      <c r="D312" s="9" t="s">
        <v>706</v>
      </c>
      <c r="E312" s="8" t="s">
        <v>971</v>
      </c>
      <c r="F312" s="32" t="str">
        <f>IF(CLIENTE[[#This Row],[RUC]]="No","Solo Boleta",IF(CLIENTE[[#This Row],[RUC]]="","Ingrese N° de RUC",VLOOKUP(CLIENTE[[#This Row],[RUC]],RUCS[],2,FALSE)))</f>
        <v>MOLITALIA S.A.</v>
      </c>
      <c r="G312" s="8" t="s">
        <v>26</v>
      </c>
      <c r="H312" s="9" t="s">
        <v>79</v>
      </c>
      <c r="I312" s="28">
        <v>60</v>
      </c>
      <c r="J312" s="9"/>
    </row>
    <row r="313" spans="1:10" hidden="1" x14ac:dyDescent="0.25">
      <c r="A313" s="8" t="s">
        <v>734</v>
      </c>
      <c r="B313" s="9" t="s">
        <v>733</v>
      </c>
      <c r="C313" s="9" t="s">
        <v>19</v>
      </c>
      <c r="D313" s="9" t="s">
        <v>686</v>
      </c>
      <c r="E313" s="8" t="s">
        <v>1011</v>
      </c>
      <c r="F313" s="32" t="str">
        <f>IF(CLIENTE[[#This Row],[RUC]]="No","Solo Boleta",IF(CLIENTE[[#This Row],[RUC]]="","Ingrese N° de RUC",VLOOKUP(CLIENTE[[#This Row],[RUC]],RUCS[],2,FALSE)))</f>
        <v>PTV BUSINESS S.A.C.</v>
      </c>
      <c r="G313" s="8" t="s">
        <v>27</v>
      </c>
      <c r="H313" s="9" t="s">
        <v>79</v>
      </c>
      <c r="I313" s="28">
        <v>70</v>
      </c>
      <c r="J313" s="9"/>
    </row>
    <row r="314" spans="1:10" hidden="1" x14ac:dyDescent="0.25">
      <c r="A314" s="8" t="s">
        <v>735</v>
      </c>
      <c r="B314" s="9" t="s">
        <v>736</v>
      </c>
      <c r="C314" s="9" t="s">
        <v>19</v>
      </c>
      <c r="D314" s="9" t="s">
        <v>737</v>
      </c>
      <c r="E314" s="8" t="s">
        <v>1010</v>
      </c>
      <c r="F314" s="32" t="str">
        <f>IF(CLIENTE[[#This Row],[RUC]]="No","Solo Boleta",IF(CLIENTE[[#This Row],[RUC]]="","Ingrese N° de RUC",VLOOKUP(CLIENTE[[#This Row],[RUC]],RUCS[],2,FALSE)))</f>
        <v>TECNOLOGIA QUIMICA Y COMERCIO S.A.</v>
      </c>
      <c r="G314" s="8" t="s">
        <v>30</v>
      </c>
      <c r="H314" s="9" t="s">
        <v>79</v>
      </c>
      <c r="I314" s="28">
        <v>80</v>
      </c>
      <c r="J314" s="9"/>
    </row>
    <row r="315" spans="1:10" hidden="1" x14ac:dyDescent="0.25">
      <c r="A315" s="8" t="s">
        <v>738</v>
      </c>
      <c r="B315" s="9" t="s">
        <v>739</v>
      </c>
      <c r="C315" s="9" t="s">
        <v>19</v>
      </c>
      <c r="D315" s="9" t="s">
        <v>686</v>
      </c>
      <c r="E315" s="8" t="s">
        <v>1053</v>
      </c>
      <c r="F315" s="32" t="str">
        <f>IF(CLIENTE[[#This Row],[RUC]]="No","Solo Boleta",IF(CLIENTE[[#This Row],[RUC]]="","Ingrese N° de RUC",VLOOKUP(CLIENTE[[#This Row],[RUC]],RUCS[],2,FALSE)))</f>
        <v>MAQUINARIAS S.A.</v>
      </c>
      <c r="G315" s="8" t="s">
        <v>27</v>
      </c>
      <c r="H315" s="9" t="s">
        <v>79</v>
      </c>
      <c r="I315" s="28">
        <v>65</v>
      </c>
      <c r="J315" s="9"/>
    </row>
    <row r="316" spans="1:10" hidden="1" x14ac:dyDescent="0.25">
      <c r="A316" s="8" t="s">
        <v>740</v>
      </c>
      <c r="B316" s="9" t="s">
        <v>743</v>
      </c>
      <c r="C316" s="9" t="s">
        <v>19</v>
      </c>
      <c r="D316" s="9" t="s">
        <v>686</v>
      </c>
      <c r="E316" s="8" t="s">
        <v>1053</v>
      </c>
      <c r="F316" s="32" t="str">
        <f>IF(CLIENTE[[#This Row],[RUC]]="No","Solo Boleta",IF(CLIENTE[[#This Row],[RUC]]="","Ingrese N° de RUC",VLOOKUP(CLIENTE[[#This Row],[RUC]],RUCS[],2,FALSE)))</f>
        <v>MAQUINARIAS S.A.</v>
      </c>
      <c r="G316" s="8" t="s">
        <v>26</v>
      </c>
      <c r="H316" s="9" t="s">
        <v>79</v>
      </c>
      <c r="I316" s="28">
        <v>65</v>
      </c>
      <c r="J316" s="9"/>
    </row>
    <row r="317" spans="1:10" hidden="1" x14ac:dyDescent="0.25">
      <c r="A317" s="8" t="s">
        <v>741</v>
      </c>
      <c r="B317" s="9" t="s">
        <v>742</v>
      </c>
      <c r="C317" s="9" t="s">
        <v>20</v>
      </c>
      <c r="D317" s="9" t="s">
        <v>686</v>
      </c>
      <c r="E317" s="8" t="s">
        <v>74</v>
      </c>
      <c r="F317" s="32" t="str">
        <f>IF(CLIENTE[[#This Row],[RUC]]="No","Solo Boleta",IF(CLIENTE[[#This Row],[RUC]]="","Ingrese N° de RUC",VLOOKUP(CLIENTE[[#This Row],[RUC]],RUCS[],2,FALSE)))</f>
        <v>Solo Boleta</v>
      </c>
      <c r="G317" s="8" t="s">
        <v>28</v>
      </c>
      <c r="H317" s="9" t="s">
        <v>81</v>
      </c>
      <c r="I317" s="28">
        <v>85</v>
      </c>
      <c r="J317" s="9"/>
    </row>
    <row r="318" spans="1:10" hidden="1" x14ac:dyDescent="0.25">
      <c r="A318" s="8" t="s">
        <v>745</v>
      </c>
      <c r="B318" s="9" t="s">
        <v>746</v>
      </c>
      <c r="C318" s="9" t="s">
        <v>19</v>
      </c>
      <c r="D318" s="9" t="s">
        <v>686</v>
      </c>
      <c r="E318" s="8" t="s">
        <v>74</v>
      </c>
      <c r="F318" s="32" t="str">
        <f>IF(CLIENTE[[#This Row],[RUC]]="No","Solo Boleta",IF(CLIENTE[[#This Row],[RUC]]="","Ingrese N° de RUC",VLOOKUP(CLIENTE[[#This Row],[RUC]],RUCS[],2,FALSE)))</f>
        <v>Solo Boleta</v>
      </c>
      <c r="G318" s="8" t="s">
        <v>28</v>
      </c>
      <c r="H318" s="9" t="s">
        <v>79</v>
      </c>
      <c r="I318" s="28">
        <v>65</v>
      </c>
      <c r="J318" s="9"/>
    </row>
    <row r="319" spans="1:10" hidden="1" x14ac:dyDescent="0.25">
      <c r="A319" s="8" t="s">
        <v>747</v>
      </c>
      <c r="B319" s="9" t="s">
        <v>748</v>
      </c>
      <c r="C319" s="9" t="s">
        <v>19</v>
      </c>
      <c r="D319" s="9" t="s">
        <v>749</v>
      </c>
      <c r="F319" s="32" t="str">
        <f>IF(CLIENTE[[#This Row],[RUC]]="No","Solo Boleta",IF(CLIENTE[[#This Row],[RUC]]="","Ingrese N° de RUC",VLOOKUP(CLIENTE[[#This Row],[RUC]],RUCS[],2,FALSE)))</f>
        <v>Ingrese N° de RUC</v>
      </c>
      <c r="G319" s="8" t="s">
        <v>32</v>
      </c>
      <c r="H319" s="9" t="s">
        <v>80</v>
      </c>
      <c r="I319" s="28">
        <v>130</v>
      </c>
      <c r="J319" s="9"/>
    </row>
    <row r="320" spans="1:10" hidden="1" x14ac:dyDescent="0.25">
      <c r="A320" s="8" t="s">
        <v>750</v>
      </c>
      <c r="B320" s="9" t="s">
        <v>751</v>
      </c>
      <c r="C320" s="9" t="s">
        <v>19</v>
      </c>
      <c r="D320" s="9" t="s">
        <v>749</v>
      </c>
      <c r="F320" s="32" t="str">
        <f>IF(CLIENTE[[#This Row],[RUC]]="No","Solo Boleta",IF(CLIENTE[[#This Row],[RUC]]="","Ingrese N° de RUC",VLOOKUP(CLIENTE[[#This Row],[RUC]],RUCS[],2,FALSE)))</f>
        <v>Ingrese N° de RUC</v>
      </c>
      <c r="G320" s="8" t="s">
        <v>24</v>
      </c>
      <c r="H320" s="9" t="s">
        <v>81</v>
      </c>
      <c r="I320" s="28">
        <v>85</v>
      </c>
      <c r="J320" s="9"/>
    </row>
    <row r="321" spans="1:10" hidden="1" x14ac:dyDescent="0.25">
      <c r="A321" s="8" t="s">
        <v>753</v>
      </c>
      <c r="B321" s="9" t="s">
        <v>754</v>
      </c>
      <c r="C321" s="9" t="s">
        <v>19</v>
      </c>
      <c r="D321" s="9" t="s">
        <v>755</v>
      </c>
      <c r="F321" s="32" t="str">
        <f>IF(CLIENTE[[#This Row],[RUC]]="No","Solo Boleta",IF(CLIENTE[[#This Row],[RUC]]="","Ingrese N° de RUC",VLOOKUP(CLIENTE[[#This Row],[RUC]],RUCS[],2,FALSE)))</f>
        <v>Ingrese N° de RUC</v>
      </c>
      <c r="G321" s="8" t="s">
        <v>25</v>
      </c>
      <c r="H321" s="9" t="s">
        <v>81</v>
      </c>
      <c r="I321" s="28">
        <v>85</v>
      </c>
      <c r="J321" s="9"/>
    </row>
    <row r="322" spans="1:10" hidden="1" x14ac:dyDescent="0.25">
      <c r="A322" s="8" t="s">
        <v>756</v>
      </c>
      <c r="B322" s="9" t="s">
        <v>757</v>
      </c>
      <c r="C322" s="9" t="s">
        <v>20</v>
      </c>
      <c r="D322" s="9" t="s">
        <v>758</v>
      </c>
      <c r="F322" s="32" t="str">
        <f>IF(CLIENTE[[#This Row],[RUC]]="No","Solo Boleta",IF(CLIENTE[[#This Row],[RUC]]="","Ingrese N° de RUC",VLOOKUP(CLIENTE[[#This Row],[RUC]],RUCS[],2,FALSE)))</f>
        <v>Ingrese N° de RUC</v>
      </c>
      <c r="G322" s="8" t="s">
        <v>22</v>
      </c>
      <c r="H322" s="9" t="s">
        <v>80</v>
      </c>
      <c r="I322" s="28">
        <v>110</v>
      </c>
      <c r="J322" s="9"/>
    </row>
    <row r="323" spans="1:10" hidden="1" x14ac:dyDescent="0.25">
      <c r="A323" s="8" t="s">
        <v>759</v>
      </c>
      <c r="B323" s="9" t="s">
        <v>760</v>
      </c>
      <c r="C323" s="9" t="s">
        <v>19</v>
      </c>
      <c r="D323" s="9" t="s">
        <v>758</v>
      </c>
      <c r="F323" s="32" t="str">
        <f>IF(CLIENTE[[#This Row],[RUC]]="No","Solo Boleta",IF(CLIENTE[[#This Row],[RUC]]="","Ingrese N° de RUC",VLOOKUP(CLIENTE[[#This Row],[RUC]],RUCS[],2,FALSE)))</f>
        <v>Ingrese N° de RUC</v>
      </c>
      <c r="G323" s="8" t="s">
        <v>33</v>
      </c>
      <c r="H323" s="9" t="s">
        <v>80</v>
      </c>
      <c r="I323" s="28">
        <v>120</v>
      </c>
      <c r="J323" s="9"/>
    </row>
    <row r="324" spans="1:10" hidden="1" x14ac:dyDescent="0.25">
      <c r="A324" s="8" t="s">
        <v>761</v>
      </c>
      <c r="B324" s="9" t="s">
        <v>762</v>
      </c>
      <c r="C324" s="9" t="s">
        <v>20</v>
      </c>
      <c r="D324" s="9" t="s">
        <v>758</v>
      </c>
      <c r="F324" s="32" t="str">
        <f>IF(CLIENTE[[#This Row],[RUC]]="No","Solo Boleta",IF(CLIENTE[[#This Row],[RUC]]="","Ingrese N° de RUC",VLOOKUP(CLIENTE[[#This Row],[RUC]],RUCS[],2,FALSE)))</f>
        <v>Ingrese N° de RUC</v>
      </c>
      <c r="G324" s="8" t="s">
        <v>43</v>
      </c>
      <c r="H324" s="9" t="s">
        <v>80</v>
      </c>
      <c r="I324" s="28">
        <v>120</v>
      </c>
      <c r="J324" s="9"/>
    </row>
    <row r="325" spans="1:10" hidden="1" x14ac:dyDescent="0.25">
      <c r="A325" s="8" t="s">
        <v>763</v>
      </c>
      <c r="B325" s="9" t="s">
        <v>764</v>
      </c>
      <c r="C325" s="9" t="s">
        <v>20</v>
      </c>
      <c r="D325" s="9" t="s">
        <v>686</v>
      </c>
      <c r="E325" s="8" t="s">
        <v>1054</v>
      </c>
      <c r="F325" s="32" t="str">
        <f>IF(CLIENTE[[#This Row],[RUC]]="No","Solo Boleta",IF(CLIENTE[[#This Row],[RUC]]="","Ingrese N° de RUC",VLOOKUP(CLIENTE[[#This Row],[RUC]],RUCS[],2,FALSE)))</f>
        <v> LK COMBUSTIBLES S.A.C.</v>
      </c>
      <c r="G325" s="8" t="s">
        <v>43</v>
      </c>
      <c r="H325" s="9" t="s">
        <v>80</v>
      </c>
      <c r="I325" s="28">
        <v>165</v>
      </c>
      <c r="J325" s="9"/>
    </row>
    <row r="326" spans="1:10" hidden="1" x14ac:dyDescent="0.25">
      <c r="A326" s="8" t="s">
        <v>765</v>
      </c>
      <c r="B326" s="9" t="s">
        <v>766</v>
      </c>
      <c r="C326" s="9" t="s">
        <v>19</v>
      </c>
      <c r="D326" s="9" t="s">
        <v>706</v>
      </c>
      <c r="E326" s="8" t="s">
        <v>1010</v>
      </c>
      <c r="F326" s="32" t="str">
        <f>IF(CLIENTE[[#This Row],[RUC]]="No","Solo Boleta",IF(CLIENTE[[#This Row],[RUC]]="","Ingrese N° de RUC",VLOOKUP(CLIENTE[[#This Row],[RUC]],RUCS[],2,FALSE)))</f>
        <v>TECNOLOGIA QUIMICA Y COMERCIO S.A.</v>
      </c>
      <c r="G326" s="8" t="s">
        <v>34</v>
      </c>
      <c r="H326" s="9" t="s">
        <v>79</v>
      </c>
      <c r="I326" s="28">
        <v>80</v>
      </c>
      <c r="J326" s="9"/>
    </row>
    <row r="327" spans="1:10" hidden="1" x14ac:dyDescent="0.25">
      <c r="A327" s="8" t="s">
        <v>767</v>
      </c>
      <c r="B327" s="9" t="s">
        <v>768</v>
      </c>
      <c r="C327" s="9" t="s">
        <v>19</v>
      </c>
      <c r="D327" s="9" t="s">
        <v>769</v>
      </c>
      <c r="E327" s="8" t="s">
        <v>1010</v>
      </c>
      <c r="F327" s="32" t="str">
        <f>IF(CLIENTE[[#This Row],[RUC]]="No","Solo Boleta",IF(CLIENTE[[#This Row],[RUC]]="","Ingrese N° de RUC",VLOOKUP(CLIENTE[[#This Row],[RUC]],RUCS[],2,FALSE)))</f>
        <v>TECNOLOGIA QUIMICA Y COMERCIO S.A.</v>
      </c>
      <c r="G327" s="8" t="s">
        <v>41</v>
      </c>
      <c r="H327" s="9" t="s">
        <v>79</v>
      </c>
      <c r="I327" s="28">
        <v>100</v>
      </c>
      <c r="J327" s="9"/>
    </row>
    <row r="328" spans="1:10" hidden="1" x14ac:dyDescent="0.25">
      <c r="A328" s="8" t="s">
        <v>770</v>
      </c>
      <c r="B328" s="9" t="s">
        <v>771</v>
      </c>
      <c r="C328" s="9" t="s">
        <v>19</v>
      </c>
      <c r="D328" s="9" t="s">
        <v>686</v>
      </c>
      <c r="E328" s="8" t="s">
        <v>1010</v>
      </c>
      <c r="F328" s="32" t="str">
        <f>IF(CLIENTE[[#This Row],[RUC]]="No","Solo Boleta",IF(CLIENTE[[#This Row],[RUC]]="","Ingrese N° de RUC",VLOOKUP(CLIENTE[[#This Row],[RUC]],RUCS[],2,FALSE)))</f>
        <v>TECNOLOGIA QUIMICA Y COMERCIO S.A.</v>
      </c>
      <c r="G328" s="8" t="s">
        <v>48</v>
      </c>
      <c r="H328" s="9" t="s">
        <v>79</v>
      </c>
      <c r="I328" s="28">
        <v>100</v>
      </c>
      <c r="J328" s="9"/>
    </row>
    <row r="329" spans="1:10" hidden="1" x14ac:dyDescent="0.25">
      <c r="A329" s="8" t="s">
        <v>772</v>
      </c>
      <c r="B329" s="9" t="s">
        <v>773</v>
      </c>
      <c r="C329" s="9" t="s">
        <v>19</v>
      </c>
      <c r="D329" s="9" t="s">
        <v>707</v>
      </c>
      <c r="E329" s="8" t="s">
        <v>74</v>
      </c>
      <c r="F329" s="32" t="str">
        <f>IF(CLIENTE[[#This Row],[RUC]]="No","Solo Boleta",IF(CLIENTE[[#This Row],[RUC]]="","Ingrese N° de RUC",VLOOKUP(CLIENTE[[#This Row],[RUC]],RUCS[],2,FALSE)))</f>
        <v>Solo Boleta</v>
      </c>
      <c r="G329" s="8" t="s">
        <v>30</v>
      </c>
      <c r="H329" s="9" t="s">
        <v>79</v>
      </c>
      <c r="I329" s="28">
        <v>120</v>
      </c>
      <c r="J329" s="9"/>
    </row>
    <row r="330" spans="1:10" hidden="1" x14ac:dyDescent="0.25">
      <c r="A330" s="15" t="s">
        <v>774</v>
      </c>
      <c r="B330" s="9" t="s">
        <v>775</v>
      </c>
      <c r="C330" s="9" t="s">
        <v>19</v>
      </c>
      <c r="D330" s="9" t="s">
        <v>686</v>
      </c>
      <c r="F330" s="32" t="str">
        <f>IF(CLIENTE[[#This Row],[RUC]]="No","Solo Boleta",IF(CLIENTE[[#This Row],[RUC]]="","Ingrese N° de RUC",VLOOKUP(CLIENTE[[#This Row],[RUC]],RUCS[],2,FALSE)))</f>
        <v>Ingrese N° de RUC</v>
      </c>
      <c r="G330" s="8" t="s">
        <v>33</v>
      </c>
      <c r="H330" s="9" t="s">
        <v>776</v>
      </c>
      <c r="I330" s="28">
        <v>165</v>
      </c>
      <c r="J330" s="9"/>
    </row>
    <row r="331" spans="1:10" hidden="1" x14ac:dyDescent="0.25">
      <c r="A331" s="15" t="s">
        <v>777</v>
      </c>
      <c r="B331" s="23" t="s">
        <v>778</v>
      </c>
      <c r="C331" s="9" t="s">
        <v>19</v>
      </c>
      <c r="D331" s="9" t="s">
        <v>686</v>
      </c>
      <c r="F331" s="32" t="str">
        <f>IF(CLIENTE[[#This Row],[RUC]]="No","Solo Boleta",IF(CLIENTE[[#This Row],[RUC]]="","Ingrese N° de RUC",VLOOKUP(CLIENTE[[#This Row],[RUC]],RUCS[],2,FALSE)))</f>
        <v>Ingrese N° de RUC</v>
      </c>
      <c r="G331" s="8" t="s">
        <v>22</v>
      </c>
      <c r="H331" s="9" t="s">
        <v>80</v>
      </c>
      <c r="I331" s="28">
        <v>120</v>
      </c>
      <c r="J331" s="9"/>
    </row>
    <row r="332" spans="1:10" hidden="1" x14ac:dyDescent="0.25">
      <c r="A332" s="8" t="s">
        <v>779</v>
      </c>
      <c r="B332" s="9" t="s">
        <v>780</v>
      </c>
      <c r="C332" s="9" t="s">
        <v>19</v>
      </c>
      <c r="D332" s="9" t="s">
        <v>686</v>
      </c>
      <c r="E332" s="8" t="s">
        <v>1055</v>
      </c>
      <c r="F332" s="32" t="str">
        <f>IF(CLIENTE[[#This Row],[RUC]]="No","Solo Boleta",IF(CLIENTE[[#This Row],[RUC]]="","Ingrese N° de RUC",VLOOKUP(CLIENTE[[#This Row],[RUC]],RUCS[],2,FALSE)))</f>
        <v>LAB TOP PERU S.R.L.</v>
      </c>
      <c r="G332" s="8" t="s">
        <v>27</v>
      </c>
      <c r="H332" s="9" t="s">
        <v>79</v>
      </c>
      <c r="I332" s="28">
        <v>65</v>
      </c>
      <c r="J332" s="9"/>
    </row>
    <row r="333" spans="1:10" hidden="1" x14ac:dyDescent="0.25">
      <c r="A333" s="8" t="s">
        <v>781</v>
      </c>
      <c r="B333" s="9" t="s">
        <v>782</v>
      </c>
      <c r="C333" s="9" t="s">
        <v>19</v>
      </c>
      <c r="D333" s="9" t="s">
        <v>686</v>
      </c>
      <c r="E333" s="8" t="s">
        <v>1056</v>
      </c>
      <c r="F333" s="32" t="str">
        <f>IF(CLIENTE[[#This Row],[RUC]]="No","Solo Boleta",IF(CLIENTE[[#This Row],[RUC]]="","Ingrese N° de RUC",VLOOKUP(CLIENTE[[#This Row],[RUC]],RUCS[],2,FALSE)))</f>
        <v>PESQUERA MARINHA S.A.C.</v>
      </c>
      <c r="G333" s="8" t="s">
        <v>24</v>
      </c>
      <c r="H333" s="9" t="s">
        <v>79</v>
      </c>
      <c r="I333" s="28">
        <v>60</v>
      </c>
      <c r="J333" s="9"/>
    </row>
    <row r="334" spans="1:10" hidden="1" x14ac:dyDescent="0.25">
      <c r="A334" s="8" t="s">
        <v>783</v>
      </c>
      <c r="B334" s="9" t="s">
        <v>784</v>
      </c>
      <c r="C334" s="9" t="s">
        <v>19</v>
      </c>
      <c r="D334" s="9" t="s">
        <v>686</v>
      </c>
      <c r="E334" s="8" t="s">
        <v>853</v>
      </c>
      <c r="F334" s="32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4" s="8" t="s">
        <v>27</v>
      </c>
      <c r="H334" s="9" t="s">
        <v>79</v>
      </c>
      <c r="I334" s="28">
        <v>65</v>
      </c>
      <c r="J334" s="9"/>
    </row>
    <row r="335" spans="1:10" hidden="1" x14ac:dyDescent="0.25">
      <c r="A335" s="8" t="s">
        <v>785</v>
      </c>
      <c r="B335" s="9" t="s">
        <v>786</v>
      </c>
      <c r="C335" s="9" t="s">
        <v>19</v>
      </c>
      <c r="D335" s="9" t="s">
        <v>706</v>
      </c>
      <c r="E335" s="1" t="s">
        <v>1057</v>
      </c>
      <c r="F335" s="32" t="str">
        <f>IF(CLIENTE[[#This Row],[RUC]]="No","Solo Boleta",IF(CLIENTE[[#This Row],[RUC]]="","Ingrese N° de RUC",VLOOKUP(CLIENTE[[#This Row],[RUC]],RUCS[],2,FALSE)))</f>
        <v>PAUSER DISTRIBUCIONES S.A.C.</v>
      </c>
      <c r="G335" s="8" t="s">
        <v>30</v>
      </c>
      <c r="H335" s="9" t="s">
        <v>79</v>
      </c>
      <c r="I335" s="28">
        <v>80</v>
      </c>
      <c r="J335" s="9"/>
    </row>
    <row r="336" spans="1:10" hidden="1" x14ac:dyDescent="0.25">
      <c r="A336" s="8" t="s">
        <v>791</v>
      </c>
      <c r="B336" s="9" t="s">
        <v>787</v>
      </c>
      <c r="C336" s="9" t="s">
        <v>19</v>
      </c>
      <c r="D336" s="9" t="s">
        <v>788</v>
      </c>
      <c r="E336" s="8" t="s">
        <v>1053</v>
      </c>
      <c r="F336" s="32" t="str">
        <f>IF(CLIENTE[[#This Row],[RUC]]="No","Solo Boleta",IF(CLIENTE[[#This Row],[RUC]]="","Ingrese N° de RUC",VLOOKUP(CLIENTE[[#This Row],[RUC]],RUCS[],2,FALSE)))</f>
        <v>MAQUINARIAS S.A.</v>
      </c>
      <c r="G336" s="8" t="s">
        <v>27</v>
      </c>
      <c r="H336" s="9" t="s">
        <v>79</v>
      </c>
      <c r="I336" s="28">
        <v>65</v>
      </c>
      <c r="J336" s="9"/>
    </row>
    <row r="337" spans="1:10" hidden="1" x14ac:dyDescent="0.25">
      <c r="A337" s="8" t="s">
        <v>789</v>
      </c>
      <c r="B337" s="9" t="s">
        <v>790</v>
      </c>
      <c r="C337" s="9" t="s">
        <v>19</v>
      </c>
      <c r="D337" s="9" t="s">
        <v>686</v>
      </c>
      <c r="E337" s="8" t="s">
        <v>1053</v>
      </c>
      <c r="F337" s="32" t="str">
        <f>IF(CLIENTE[[#This Row],[RUC]]="No","Solo Boleta",IF(CLIENTE[[#This Row],[RUC]]="","Ingrese N° de RUC",VLOOKUP(CLIENTE[[#This Row],[RUC]],RUCS[],2,FALSE)))</f>
        <v>MAQUINARIAS S.A.</v>
      </c>
      <c r="G337" s="8" t="s">
        <v>26</v>
      </c>
      <c r="H337" s="9" t="s">
        <v>79</v>
      </c>
      <c r="I337" s="28">
        <v>65</v>
      </c>
      <c r="J337" s="9"/>
    </row>
    <row r="338" spans="1:10" hidden="1" x14ac:dyDescent="0.25">
      <c r="A338" s="15" t="s">
        <v>792</v>
      </c>
      <c r="B338" s="9" t="s">
        <v>793</v>
      </c>
      <c r="C338" s="9" t="s">
        <v>19</v>
      </c>
      <c r="D338" s="9" t="s">
        <v>794</v>
      </c>
      <c r="E338" s="8" t="s">
        <v>74</v>
      </c>
      <c r="F338" s="32" t="str">
        <f>IF(CLIENTE[[#This Row],[RUC]]="No","Solo Boleta",IF(CLIENTE[[#This Row],[RUC]]="","Ingrese N° de RUC",VLOOKUP(CLIENTE[[#This Row],[RUC]],RUCS[],2,FALSE)))</f>
        <v>Solo Boleta</v>
      </c>
      <c r="G338" s="8" t="s">
        <v>27</v>
      </c>
      <c r="H338" s="9" t="s">
        <v>81</v>
      </c>
      <c r="I338" s="28">
        <v>85</v>
      </c>
      <c r="J338" s="9"/>
    </row>
    <row r="339" spans="1:10" hidden="1" x14ac:dyDescent="0.25">
      <c r="A339" s="8" t="s">
        <v>795</v>
      </c>
      <c r="B339" s="9" t="s">
        <v>796</v>
      </c>
      <c r="C339" s="9" t="s">
        <v>19</v>
      </c>
      <c r="D339" s="9" t="s">
        <v>686</v>
      </c>
      <c r="E339" s="8" t="s">
        <v>935</v>
      </c>
      <c r="F339" s="32" t="str">
        <f>IF(CLIENTE[[#This Row],[RUC]]="No","Solo Boleta",IF(CLIENTE[[#This Row],[RUC]]="","Ingrese N° de RUC",VLOOKUP(CLIENTE[[#This Row],[RUC]],RUCS[],2,FALSE)))</f>
        <v>COSTA SEAFOOD</v>
      </c>
      <c r="G339" s="8" t="s">
        <v>24</v>
      </c>
      <c r="H339" s="9" t="s">
        <v>79</v>
      </c>
      <c r="I339" s="28">
        <v>65</v>
      </c>
      <c r="J339" s="9"/>
    </row>
    <row r="340" spans="1:10" hidden="1" x14ac:dyDescent="0.25">
      <c r="A340" s="8" t="s">
        <v>797</v>
      </c>
      <c r="B340" s="9" t="s">
        <v>798</v>
      </c>
      <c r="C340" s="9" t="s">
        <v>19</v>
      </c>
      <c r="D340" s="9" t="s">
        <v>799</v>
      </c>
      <c r="F340" s="32" t="str">
        <f>IF(CLIENTE[[#This Row],[RUC]]="No","Solo Boleta",IF(CLIENTE[[#This Row],[RUC]]="","Ingrese N° de RUC",VLOOKUP(CLIENTE[[#This Row],[RUC]],RUCS[],2,FALSE)))</f>
        <v>Ingrese N° de RUC</v>
      </c>
      <c r="G340" s="8" t="s">
        <v>25</v>
      </c>
      <c r="H340" s="9" t="s">
        <v>79</v>
      </c>
      <c r="I340" s="28">
        <v>60</v>
      </c>
      <c r="J340" s="9"/>
    </row>
    <row r="341" spans="1:10" hidden="1" x14ac:dyDescent="0.25">
      <c r="A341" s="8" t="s">
        <v>800</v>
      </c>
      <c r="B341" s="9" t="s">
        <v>801</v>
      </c>
      <c r="C341" s="9" t="s">
        <v>19</v>
      </c>
      <c r="D341" s="9" t="s">
        <v>737</v>
      </c>
      <c r="F341" s="32" t="str">
        <f>IF(CLIENTE[[#This Row],[RUC]]="No","Solo Boleta",IF(CLIENTE[[#This Row],[RUC]]="","Ingrese N° de RUC",VLOOKUP(CLIENTE[[#This Row],[RUC]],RUCS[],2,FALSE)))</f>
        <v>Ingrese N° de RUC</v>
      </c>
      <c r="G341" s="8" t="s">
        <v>32</v>
      </c>
      <c r="H341" s="9" t="s">
        <v>80</v>
      </c>
      <c r="I341" s="28">
        <v>115</v>
      </c>
      <c r="J341" s="9"/>
    </row>
    <row r="342" spans="1:10" hidden="1" x14ac:dyDescent="0.25">
      <c r="A342" s="8" t="s">
        <v>802</v>
      </c>
      <c r="B342" s="9" t="s">
        <v>803</v>
      </c>
      <c r="C342" s="9" t="s">
        <v>19</v>
      </c>
      <c r="D342" s="9" t="s">
        <v>804</v>
      </c>
      <c r="E342" s="8" t="s">
        <v>856</v>
      </c>
      <c r="F342" s="32" t="str">
        <f>IF(CLIENTE[[#This Row],[RUC]]="No","Solo Boleta",IF(CLIENTE[[#This Row],[RUC]]="","Ingrese N° de RUC",VLOOKUP(CLIENTE[[#This Row],[RUC]],RUCS[],2,FALSE)))</f>
        <v>INTRALOT DE PERU S. A. C.</v>
      </c>
      <c r="G342" s="8" t="s">
        <v>42</v>
      </c>
      <c r="H342" s="9" t="s">
        <v>79</v>
      </c>
      <c r="I342" s="28">
        <v>95</v>
      </c>
      <c r="J342" s="9"/>
    </row>
    <row r="343" spans="1:10" hidden="1" x14ac:dyDescent="0.25">
      <c r="A343" s="8" t="s">
        <v>805</v>
      </c>
      <c r="B343" s="9" t="s">
        <v>806</v>
      </c>
      <c r="C343" s="9" t="s">
        <v>19</v>
      </c>
      <c r="D343" s="9" t="s">
        <v>686</v>
      </c>
      <c r="F343" s="32" t="str">
        <f>IF(CLIENTE[[#This Row],[RUC]]="No","Solo Boleta",IF(CLIENTE[[#This Row],[RUC]]="","Ingrese N° de RUC",VLOOKUP(CLIENTE[[#This Row],[RUC]],RUCS[],2,FALSE)))</f>
        <v>Ingrese N° de RUC</v>
      </c>
      <c r="G343" s="8" t="s">
        <v>22</v>
      </c>
      <c r="H343" s="9" t="s">
        <v>80</v>
      </c>
      <c r="I343" s="28">
        <v>140</v>
      </c>
      <c r="J343" s="9"/>
    </row>
    <row r="344" spans="1:10" hidden="1" x14ac:dyDescent="0.25">
      <c r="A344" s="8" t="s">
        <v>808</v>
      </c>
      <c r="B344" s="9" t="s">
        <v>809</v>
      </c>
      <c r="C344" s="9" t="s">
        <v>19</v>
      </c>
      <c r="D344" s="9" t="s">
        <v>810</v>
      </c>
      <c r="F344" s="32" t="str">
        <f>IF(CLIENTE[[#This Row],[RUC]]="No","Solo Boleta",IF(CLIENTE[[#This Row],[RUC]]="","Ingrese N° de RUC",VLOOKUP(CLIENTE[[#This Row],[RUC]],RUCS[],2,FALSE)))</f>
        <v>Ingrese N° de RUC</v>
      </c>
      <c r="G344" s="8" t="s">
        <v>29</v>
      </c>
      <c r="H344" s="9" t="s">
        <v>82</v>
      </c>
      <c r="I344" s="28">
        <v>0</v>
      </c>
      <c r="J344" s="9"/>
    </row>
    <row r="345" spans="1:10" hidden="1" x14ac:dyDescent="0.25">
      <c r="A345" s="8" t="s">
        <v>811</v>
      </c>
      <c r="B345" s="9" t="s">
        <v>812</v>
      </c>
      <c r="C345" s="9" t="s">
        <v>19</v>
      </c>
      <c r="D345" s="9" t="s">
        <v>813</v>
      </c>
      <c r="E345" s="8" t="s">
        <v>942</v>
      </c>
      <c r="F345" s="32" t="str">
        <f>IF(CLIENTE[[#This Row],[RUC]]="No","Solo Boleta",IF(CLIENTE[[#This Row],[RUC]]="","Ingrese N° de RUC",VLOOKUP(CLIENTE[[#This Row],[RUC]],RUCS[],2,FALSE)))</f>
        <v>IPSYCOM INGENIEROS S.R.L.</v>
      </c>
      <c r="G345" s="8" t="s">
        <v>22</v>
      </c>
      <c r="H345" s="9" t="s">
        <v>80</v>
      </c>
      <c r="I345" s="28">
        <v>140</v>
      </c>
      <c r="J345" s="9"/>
    </row>
    <row r="346" spans="1:10" hidden="1" x14ac:dyDescent="0.25">
      <c r="A346" s="8" t="s">
        <v>814</v>
      </c>
      <c r="B346" s="9" t="s">
        <v>815</v>
      </c>
      <c r="C346" s="9" t="s">
        <v>20</v>
      </c>
      <c r="D346" s="9" t="s">
        <v>686</v>
      </c>
      <c r="F346" s="32" t="str">
        <f>IF(CLIENTE[[#This Row],[RUC]]="No","Solo Boleta",IF(CLIENTE[[#This Row],[RUC]]="","Ingrese N° de RUC",VLOOKUP(CLIENTE[[#This Row],[RUC]],RUCS[],2,FALSE)))</f>
        <v>Ingrese N° de RUC</v>
      </c>
      <c r="G346" s="8" t="s">
        <v>24</v>
      </c>
      <c r="H346" s="9" t="s">
        <v>79</v>
      </c>
      <c r="I346" s="28">
        <v>60</v>
      </c>
      <c r="J346" s="9"/>
    </row>
    <row r="347" spans="1:10" hidden="1" x14ac:dyDescent="0.25">
      <c r="A347" s="8" t="s">
        <v>816</v>
      </c>
      <c r="B347" s="9" t="s">
        <v>817</v>
      </c>
      <c r="C347" s="9" t="s">
        <v>19</v>
      </c>
      <c r="D347" s="9" t="s">
        <v>686</v>
      </c>
      <c r="E347" s="1" t="s">
        <v>1135</v>
      </c>
      <c r="F347" s="32" t="str">
        <f>IF(CLIENTE[[#This Row],[RUC]]="No","Solo Boleta",IF(CLIENTE[[#This Row],[RUC]]="","Ingrese N° de RUC",VLOOKUP(CLIENTE[[#This Row],[RUC]],RUCS[],2,FALSE)))</f>
        <v>LA PIETTRA E.I.R.L.</v>
      </c>
      <c r="G347" s="8" t="s">
        <v>22</v>
      </c>
      <c r="H347" s="9" t="s">
        <v>80</v>
      </c>
      <c r="I347" s="28">
        <v>120</v>
      </c>
      <c r="J347" s="9"/>
    </row>
    <row r="348" spans="1:10" hidden="1" x14ac:dyDescent="0.25">
      <c r="A348" s="8" t="s">
        <v>752</v>
      </c>
      <c r="B348" s="9" t="s">
        <v>1030</v>
      </c>
      <c r="C348" s="9" t="s">
        <v>19</v>
      </c>
      <c r="D348" s="9" t="s">
        <v>686</v>
      </c>
      <c r="F348" s="32" t="str">
        <f>IF(CLIENTE[[#This Row],[RUC]]="No","Solo Boleta",IF(CLIENTE[[#This Row],[RUC]]="","Ingrese N° de RUC",VLOOKUP(CLIENTE[[#This Row],[RUC]],RUCS[],2,FALSE)))</f>
        <v>Ingrese N° de RUC</v>
      </c>
      <c r="G348" s="8" t="s">
        <v>23</v>
      </c>
      <c r="H348" s="9" t="s">
        <v>81</v>
      </c>
      <c r="I348" s="28">
        <v>80</v>
      </c>
      <c r="J348" s="9"/>
    </row>
    <row r="349" spans="1:10" hidden="1" x14ac:dyDescent="0.25">
      <c r="A349" s="8" t="s">
        <v>1058</v>
      </c>
      <c r="B349" s="9" t="s">
        <v>1059</v>
      </c>
      <c r="C349" s="9" t="s">
        <v>19</v>
      </c>
      <c r="D349" s="9" t="s">
        <v>706</v>
      </c>
      <c r="E349" s="1" t="s">
        <v>874</v>
      </c>
      <c r="F349" s="33" t="str">
        <f>IF(CLIENTE[[#This Row],[RUC]]="No","Solo Boleta",IF(CLIENTE[[#This Row],[RUC]]="","Ingrese N° de RUC",VLOOKUP(CLIENTE[[#This Row],[RUC]],RUCS[],2,FALSE)))</f>
        <v>CONTROL S.A.C.</v>
      </c>
      <c r="G349" s="8" t="s">
        <v>37</v>
      </c>
      <c r="H349" s="29" t="s">
        <v>81</v>
      </c>
      <c r="I349" s="28">
        <v>130</v>
      </c>
      <c r="J349" s="9"/>
    </row>
    <row r="350" spans="1:10" hidden="1" x14ac:dyDescent="0.25">
      <c r="A350" s="8" t="s">
        <v>1060</v>
      </c>
      <c r="B350" s="9" t="s">
        <v>1061</v>
      </c>
      <c r="C350" s="9" t="s">
        <v>20</v>
      </c>
      <c r="D350" s="9" t="s">
        <v>706</v>
      </c>
      <c r="E350" s="1" t="s">
        <v>874</v>
      </c>
      <c r="F350" s="33" t="str">
        <f>IF(CLIENTE[[#This Row],[RUC]]="No","Solo Boleta",IF(CLIENTE[[#This Row],[RUC]]="","Ingrese N° de RUC",VLOOKUP(CLIENTE[[#This Row],[RUC]],RUCS[],2,FALSE)))</f>
        <v>CONTROL S.A.C.</v>
      </c>
      <c r="G350" s="8" t="s">
        <v>37</v>
      </c>
      <c r="H350" s="29" t="s">
        <v>81</v>
      </c>
      <c r="I350" s="28">
        <v>130</v>
      </c>
      <c r="J350" s="9"/>
    </row>
    <row r="351" spans="1:10" hidden="1" x14ac:dyDescent="0.25">
      <c r="A351" s="8" t="s">
        <v>1119</v>
      </c>
      <c r="B351" s="9" t="s">
        <v>1120</v>
      </c>
      <c r="C351" s="9" t="s">
        <v>19</v>
      </c>
      <c r="D351" s="9" t="s">
        <v>707</v>
      </c>
      <c r="E351" s="8" t="s">
        <v>74</v>
      </c>
      <c r="F351" s="33" t="str">
        <f>IF(CLIENTE[[#This Row],[RUC]]="No","Solo Boleta",IF(CLIENTE[[#This Row],[RUC]]="","Ingrese N° de RUC",VLOOKUP(CLIENTE[[#This Row],[RUC]],RUCS[],2,FALSE)))</f>
        <v>Solo Boleta</v>
      </c>
      <c r="G351" s="8" t="s">
        <v>23</v>
      </c>
      <c r="H351" s="29" t="s">
        <v>81</v>
      </c>
      <c r="I351" s="28">
        <v>50</v>
      </c>
      <c r="J351" s="9"/>
    </row>
    <row r="352" spans="1:10" hidden="1" x14ac:dyDescent="0.25">
      <c r="A352" s="8" t="s">
        <v>1121</v>
      </c>
      <c r="B352" s="9" t="s">
        <v>1122</v>
      </c>
      <c r="C352" s="9" t="s">
        <v>19</v>
      </c>
      <c r="D352" s="9" t="s">
        <v>1123</v>
      </c>
      <c r="E352" s="8" t="s">
        <v>1124</v>
      </c>
      <c r="F352" s="33" t="str">
        <f>IF(CLIENTE[[#This Row],[RUC]]="No","Solo Boleta",IF(CLIENTE[[#This Row],[RUC]]="","Ingrese N° de RUC",VLOOKUP(CLIENTE[[#This Row],[RUC]],RUCS[],2,FALSE)))</f>
        <v>AGROEXPORTACIONES DEL NORTE S.A.C.</v>
      </c>
      <c r="G352" s="8" t="s">
        <v>42</v>
      </c>
      <c r="H352" s="29" t="s">
        <v>81</v>
      </c>
      <c r="I352" s="28">
        <v>130</v>
      </c>
      <c r="J352" s="9"/>
    </row>
    <row r="353" spans="1:10" hidden="1" x14ac:dyDescent="0.25">
      <c r="A353" s="8" t="s">
        <v>1128</v>
      </c>
      <c r="B353" s="9" t="s">
        <v>1129</v>
      </c>
      <c r="C353" s="9" t="s">
        <v>20</v>
      </c>
      <c r="D353" s="9" t="s">
        <v>749</v>
      </c>
      <c r="F353" s="33" t="str">
        <f>IF(CLIENTE[[#This Row],[RUC]]="No","Solo Boleta",IF(CLIENTE[[#This Row],[RUC]]="","Ingrese N° de RUC",VLOOKUP(CLIENTE[[#This Row],[RUC]],RUCS[],2,FALSE)))</f>
        <v>Ingrese N° de RUC</v>
      </c>
      <c r="G353" s="8" t="s">
        <v>50</v>
      </c>
      <c r="H353" s="29" t="s">
        <v>81</v>
      </c>
      <c r="I353" s="28" t="s">
        <v>1140</v>
      </c>
      <c r="J353" s="9"/>
    </row>
    <row r="354" spans="1:10" hidden="1" x14ac:dyDescent="0.25">
      <c r="A354" s="8" t="s">
        <v>1130</v>
      </c>
      <c r="B354" s="9" t="s">
        <v>1131</v>
      </c>
      <c r="C354" s="9" t="s">
        <v>19</v>
      </c>
      <c r="D354" s="9" t="s">
        <v>1132</v>
      </c>
      <c r="F354" s="33" t="str">
        <f>IF(CLIENTE[[#This Row],[RUC]]="No","Solo Boleta",IF(CLIENTE[[#This Row],[RUC]]="","Ingrese N° de RUC",VLOOKUP(CLIENTE[[#This Row],[RUC]],RUCS[],2,FALSE)))</f>
        <v>Ingrese N° de RUC</v>
      </c>
      <c r="G354" s="8" t="s">
        <v>25</v>
      </c>
      <c r="H354" s="29" t="s">
        <v>79</v>
      </c>
      <c r="I354" s="28">
        <v>65</v>
      </c>
      <c r="J354" s="9"/>
    </row>
    <row r="355" spans="1:10" hidden="1" x14ac:dyDescent="0.25">
      <c r="A355" s="8" t="s">
        <v>1133</v>
      </c>
      <c r="B355" s="9" t="s">
        <v>1134</v>
      </c>
      <c r="C355" s="9" t="s">
        <v>20</v>
      </c>
      <c r="D355" s="9" t="s">
        <v>1132</v>
      </c>
      <c r="E355" s="8" t="s">
        <v>74</v>
      </c>
      <c r="F355" s="33" t="str">
        <f>IF(CLIENTE[[#This Row],[RUC]]="No","Solo Boleta",IF(CLIENTE[[#This Row],[RUC]]="","Ingrese N° de RUC",VLOOKUP(CLIENTE[[#This Row],[RUC]],RUCS[],2,FALSE)))</f>
        <v>Solo Boleta</v>
      </c>
      <c r="G355" s="8" t="s">
        <v>24</v>
      </c>
      <c r="H355" s="29" t="s">
        <v>79</v>
      </c>
      <c r="I355" s="28">
        <v>65</v>
      </c>
      <c r="J355" s="9"/>
    </row>
    <row r="356" spans="1:10" hidden="1" x14ac:dyDescent="0.25">
      <c r="A356" s="8" t="s">
        <v>1141</v>
      </c>
      <c r="B356" s="9" t="s">
        <v>1142</v>
      </c>
      <c r="C356" s="9" t="s">
        <v>19</v>
      </c>
      <c r="D356" s="9" t="s">
        <v>686</v>
      </c>
      <c r="E356" s="8" t="s">
        <v>838</v>
      </c>
      <c r="F356" s="33" t="str">
        <f>IF(CLIENTE[[#This Row],[RUC]]="No","Solo Boleta",IF(CLIENTE[[#This Row],[RUC]]="","Ingrese N° de RUC",VLOOKUP(CLIENTE[[#This Row],[RUC]],RUCS[],2,FALSE)))</f>
        <v>INSTITUTO GEOFISICO DEL PERU</v>
      </c>
      <c r="G356" s="8" t="s">
        <v>36</v>
      </c>
      <c r="H356" s="29" t="s">
        <v>79</v>
      </c>
      <c r="I356" s="28">
        <v>95</v>
      </c>
      <c r="J356" s="9"/>
    </row>
    <row r="357" spans="1:10" hidden="1" x14ac:dyDescent="0.25">
      <c r="A357" s="8" t="s">
        <v>1144</v>
      </c>
      <c r="B357" s="9" t="s">
        <v>1145</v>
      </c>
      <c r="C357" s="9" t="s">
        <v>19</v>
      </c>
      <c r="D357" s="9" t="s">
        <v>769</v>
      </c>
      <c r="F357" s="33" t="str">
        <f>IF(CLIENTE[[#This Row],[RUC]]="No","Solo Boleta",IF(CLIENTE[[#This Row],[RUC]]="","Ingrese N° de RUC",VLOOKUP(CLIENTE[[#This Row],[RUC]],RUCS[],2,FALSE)))</f>
        <v>Ingrese N° de RUC</v>
      </c>
      <c r="G357" s="30" t="s">
        <v>39</v>
      </c>
      <c r="H357" s="29" t="s">
        <v>81</v>
      </c>
      <c r="I357" s="28">
        <v>95</v>
      </c>
      <c r="J357" s="9"/>
    </row>
    <row r="358" spans="1:10" hidden="1" x14ac:dyDescent="0.25">
      <c r="A358" s="8" t="s">
        <v>1146</v>
      </c>
      <c r="B358" s="9" t="s">
        <v>1147</v>
      </c>
      <c r="C358" s="9" t="s">
        <v>19</v>
      </c>
      <c r="D358" s="9" t="s">
        <v>686</v>
      </c>
      <c r="F358" s="33" t="str">
        <f>IF(CLIENTE[[#This Row],[RUC]]="No","Solo Boleta",IF(CLIENTE[[#This Row],[RUC]]="","Ingrese N° de RUC",VLOOKUP(CLIENTE[[#This Row],[RUC]],RUCS[],2,FALSE)))</f>
        <v>Ingrese N° de RUC</v>
      </c>
      <c r="G358" s="30" t="s">
        <v>42</v>
      </c>
      <c r="H358" s="29" t="s">
        <v>81</v>
      </c>
      <c r="I358" s="28">
        <v>130</v>
      </c>
      <c r="J358" s="9"/>
    </row>
    <row r="359" spans="1:10" hidden="1" x14ac:dyDescent="0.25">
      <c r="A359" s="8" t="s">
        <v>1172</v>
      </c>
      <c r="B359" s="9" t="s">
        <v>1173</v>
      </c>
      <c r="C359" s="9" t="s">
        <v>19</v>
      </c>
      <c r="D359" s="9" t="s">
        <v>1174</v>
      </c>
      <c r="E359" s="1" t="s">
        <v>1177</v>
      </c>
      <c r="F359" s="33" t="str">
        <f>IF(CLIENTE[[#This Row],[RUC]]="No","Solo Boleta",IF(CLIENTE[[#This Row],[RUC]]="","Ingrese N° de RUC",VLOOKUP(CLIENTE[[#This Row],[RUC]],RUCS[],2,FALSE)))</f>
        <v>DIMALEC S.A.C.</v>
      </c>
      <c r="G359" s="8" t="s">
        <v>32</v>
      </c>
      <c r="H359" s="29" t="s">
        <v>80</v>
      </c>
      <c r="I359" s="28">
        <v>120</v>
      </c>
      <c r="J359" s="9"/>
    </row>
    <row r="360" spans="1:10" hidden="1" x14ac:dyDescent="0.25">
      <c r="A360" s="8" t="s">
        <v>1175</v>
      </c>
      <c r="B360" s="9" t="s">
        <v>1176</v>
      </c>
      <c r="C360" s="9" t="s">
        <v>19</v>
      </c>
      <c r="D360" s="9" t="s">
        <v>737</v>
      </c>
      <c r="E360" s="1" t="s">
        <v>1177</v>
      </c>
      <c r="F360" s="33" t="str">
        <f>IF(CLIENTE[[#This Row],[RUC]]="No","Solo Boleta",IF(CLIENTE[[#This Row],[RUC]]="","Ingrese N° de RUC",VLOOKUP(CLIENTE[[#This Row],[RUC]],RUCS[],2,FALSE)))</f>
        <v>DIMALEC S.A.C.</v>
      </c>
      <c r="G360" s="8" t="s">
        <v>22</v>
      </c>
      <c r="H360" s="29" t="s">
        <v>80</v>
      </c>
      <c r="I360" s="28">
        <v>120</v>
      </c>
      <c r="J360" s="9"/>
    </row>
    <row r="361" spans="1:10" hidden="1" x14ac:dyDescent="0.25">
      <c r="A361" s="8" t="s">
        <v>1181</v>
      </c>
      <c r="B361" s="9" t="s">
        <v>1182</v>
      </c>
      <c r="C361" s="9" t="s">
        <v>19</v>
      </c>
      <c r="D361" s="9" t="s">
        <v>686</v>
      </c>
      <c r="E361" s="1" t="s">
        <v>1183</v>
      </c>
      <c r="F361" s="33" t="str">
        <f>IF(CLIENTE[[#This Row],[RUC]]="No","Solo Boleta",IF(CLIENTE[[#This Row],[RUC]]="","Ingrese N° de RUC",VLOOKUP(CLIENTE[[#This Row],[RUC]],RUCS[],2,FALSE)))</f>
        <v>ESTACION DE SERVICIOS HUARAZ S.A.C.</v>
      </c>
      <c r="G361" s="8" t="s">
        <v>27</v>
      </c>
      <c r="H361" s="29" t="s">
        <v>79</v>
      </c>
      <c r="I361" s="28">
        <v>80</v>
      </c>
      <c r="J361" s="9"/>
    </row>
    <row r="362" spans="1:10" hidden="1" x14ac:dyDescent="0.25">
      <c r="A362" s="8" t="s">
        <v>1187</v>
      </c>
      <c r="B362" s="9" t="s">
        <v>1188</v>
      </c>
      <c r="C362" s="9" t="s">
        <v>19</v>
      </c>
      <c r="D362" s="9" t="s">
        <v>1189</v>
      </c>
      <c r="F362" s="33" t="str">
        <f>IF(CLIENTE[[#This Row],[RUC]]="No","Solo Boleta",IF(CLIENTE[[#This Row],[RUC]]="","Ingrese N° de RUC",VLOOKUP(CLIENTE[[#This Row],[RUC]],RUCS[],2,FALSE)))</f>
        <v>Ingrese N° de RUC</v>
      </c>
      <c r="G362" s="8" t="s">
        <v>28</v>
      </c>
      <c r="H362" s="29" t="s">
        <v>79</v>
      </c>
      <c r="I362" s="28">
        <v>70</v>
      </c>
      <c r="J362" s="9"/>
    </row>
    <row r="363" spans="1:10" hidden="1" x14ac:dyDescent="0.25">
      <c r="A363" s="8" t="s">
        <v>1233</v>
      </c>
      <c r="B363" s="9" t="s">
        <v>1234</v>
      </c>
      <c r="C363" s="9" t="s">
        <v>19</v>
      </c>
      <c r="D363" s="9" t="s">
        <v>686</v>
      </c>
      <c r="E363" s="8" t="s">
        <v>853</v>
      </c>
      <c r="F363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8" t="s">
        <v>38</v>
      </c>
      <c r="H363" s="29" t="s">
        <v>79</v>
      </c>
      <c r="I363" s="28">
        <v>90</v>
      </c>
      <c r="J363" s="9"/>
    </row>
    <row r="364" spans="1:10" hidden="1" x14ac:dyDescent="0.25">
      <c r="A364" s="8" t="s">
        <v>1235</v>
      </c>
      <c r="B364" s="9" t="s">
        <v>1236</v>
      </c>
      <c r="C364" s="9" t="s">
        <v>19</v>
      </c>
      <c r="D364" s="9" t="s">
        <v>707</v>
      </c>
      <c r="E364" s="8" t="s">
        <v>853</v>
      </c>
      <c r="F364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8" t="s">
        <v>48</v>
      </c>
      <c r="H364" s="29" t="s">
        <v>79</v>
      </c>
      <c r="I364" s="28">
        <v>90</v>
      </c>
      <c r="J364" s="9"/>
    </row>
    <row r="365" spans="1:10" hidden="1" x14ac:dyDescent="0.25">
      <c r="A365" s="8" t="s">
        <v>1237</v>
      </c>
      <c r="B365" s="9" t="s">
        <v>1325</v>
      </c>
      <c r="C365" s="9" t="s">
        <v>19</v>
      </c>
      <c r="D365" s="9" t="s">
        <v>706</v>
      </c>
      <c r="E365" s="8" t="s">
        <v>853</v>
      </c>
      <c r="F365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8" t="s">
        <v>37</v>
      </c>
      <c r="H365" s="29" t="s">
        <v>79</v>
      </c>
      <c r="I365" s="28">
        <v>90</v>
      </c>
      <c r="J365" s="9"/>
    </row>
    <row r="366" spans="1:10" hidden="1" x14ac:dyDescent="0.25">
      <c r="A366" s="8" t="s">
        <v>1238</v>
      </c>
      <c r="B366" s="9" t="s">
        <v>1239</v>
      </c>
      <c r="C366" s="9" t="s">
        <v>19</v>
      </c>
      <c r="D366" s="9" t="s">
        <v>1240</v>
      </c>
      <c r="E366" s="8" t="s">
        <v>853</v>
      </c>
      <c r="F366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8" t="s">
        <v>30</v>
      </c>
      <c r="H366" s="29" t="s">
        <v>79</v>
      </c>
      <c r="I366" s="28">
        <v>90</v>
      </c>
      <c r="J366" s="9"/>
    </row>
    <row r="367" spans="1:10" hidden="1" x14ac:dyDescent="0.25">
      <c r="A367" s="8" t="s">
        <v>1241</v>
      </c>
      <c r="B367" s="9" t="s">
        <v>1242</v>
      </c>
      <c r="C367" s="9" t="s">
        <v>19</v>
      </c>
      <c r="D367" s="9" t="s">
        <v>1243</v>
      </c>
      <c r="E367" s="8" t="s">
        <v>853</v>
      </c>
      <c r="F367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8" t="s">
        <v>50</v>
      </c>
      <c r="H367" s="29" t="s">
        <v>79</v>
      </c>
      <c r="I367" s="28">
        <v>90</v>
      </c>
      <c r="J367" s="9"/>
    </row>
    <row r="368" spans="1:10" hidden="1" x14ac:dyDescent="0.25">
      <c r="A368" s="8" t="s">
        <v>1244</v>
      </c>
      <c r="B368" s="9" t="s">
        <v>1245</v>
      </c>
      <c r="C368" s="9" t="s">
        <v>19</v>
      </c>
      <c r="D368" s="9" t="s">
        <v>686</v>
      </c>
      <c r="E368" s="8" t="s">
        <v>853</v>
      </c>
      <c r="F368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8" t="s">
        <v>42</v>
      </c>
      <c r="H368" s="29" t="s">
        <v>79</v>
      </c>
      <c r="I368" s="28">
        <v>90</v>
      </c>
      <c r="J368" s="9"/>
    </row>
    <row r="369" spans="1:10" hidden="1" x14ac:dyDescent="0.25">
      <c r="A369" s="8" t="s">
        <v>1246</v>
      </c>
      <c r="B369" s="9" t="s">
        <v>1247</v>
      </c>
      <c r="C369" s="9" t="s">
        <v>19</v>
      </c>
      <c r="D369" s="9" t="s">
        <v>769</v>
      </c>
      <c r="E369" s="8" t="s">
        <v>853</v>
      </c>
      <c r="F369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8" t="s">
        <v>49</v>
      </c>
      <c r="H369" s="29" t="s">
        <v>79</v>
      </c>
      <c r="I369" s="28">
        <v>90</v>
      </c>
      <c r="J369" s="9"/>
    </row>
    <row r="370" spans="1:10" hidden="1" x14ac:dyDescent="0.25">
      <c r="A370" s="8" t="s">
        <v>1248</v>
      </c>
      <c r="B370" s="9" t="s">
        <v>1249</v>
      </c>
      <c r="C370" s="9" t="s">
        <v>19</v>
      </c>
      <c r="D370" s="9" t="s">
        <v>686</v>
      </c>
      <c r="E370" s="8" t="s">
        <v>853</v>
      </c>
      <c r="F370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8" t="s">
        <v>39</v>
      </c>
      <c r="H370" s="29" t="s">
        <v>79</v>
      </c>
      <c r="I370" s="28">
        <v>90</v>
      </c>
      <c r="J370" s="9"/>
    </row>
    <row r="371" spans="1:10" hidden="1" x14ac:dyDescent="0.25">
      <c r="A371" s="8" t="s">
        <v>1250</v>
      </c>
      <c r="B371" s="9" t="s">
        <v>1251</v>
      </c>
      <c r="C371" s="9" t="s">
        <v>19</v>
      </c>
      <c r="D371" s="9" t="s">
        <v>686</v>
      </c>
      <c r="E371" s="8" t="s">
        <v>853</v>
      </c>
      <c r="F371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8" t="s">
        <v>36</v>
      </c>
      <c r="H371" s="29" t="s">
        <v>79</v>
      </c>
      <c r="I371" s="28">
        <v>90</v>
      </c>
      <c r="J371" s="9"/>
    </row>
    <row r="372" spans="1:10" hidden="1" x14ac:dyDescent="0.25">
      <c r="A372" s="8" t="s">
        <v>1252</v>
      </c>
      <c r="B372" s="9" t="s">
        <v>1253</v>
      </c>
      <c r="C372" s="9" t="s">
        <v>19</v>
      </c>
      <c r="D372" s="9" t="s">
        <v>755</v>
      </c>
      <c r="E372" s="8" t="s">
        <v>853</v>
      </c>
      <c r="F372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8" t="s">
        <v>28</v>
      </c>
      <c r="H372" s="29" t="s">
        <v>79</v>
      </c>
      <c r="I372" s="28">
        <v>90</v>
      </c>
      <c r="J372" s="9"/>
    </row>
    <row r="373" spans="1:10" hidden="1" x14ac:dyDescent="0.25">
      <c r="A373" s="8" t="s">
        <v>1254</v>
      </c>
      <c r="B373" s="9" t="s">
        <v>1255</v>
      </c>
      <c r="C373" s="9" t="s">
        <v>19</v>
      </c>
      <c r="D373" s="9" t="s">
        <v>1256</v>
      </c>
      <c r="E373" s="8" t="s">
        <v>853</v>
      </c>
      <c r="F373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8" t="s">
        <v>41</v>
      </c>
      <c r="H373" s="29" t="s">
        <v>79</v>
      </c>
      <c r="I373" s="28">
        <v>90</v>
      </c>
      <c r="J373" s="9"/>
    </row>
    <row r="374" spans="1:10" hidden="1" x14ac:dyDescent="0.25">
      <c r="A374" s="8" t="s">
        <v>1257</v>
      </c>
      <c r="B374" s="9" t="s">
        <v>1258</v>
      </c>
      <c r="C374" s="9" t="s">
        <v>19</v>
      </c>
      <c r="D374" s="9" t="s">
        <v>813</v>
      </c>
      <c r="E374" s="8" t="s">
        <v>853</v>
      </c>
      <c r="F374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8" t="s">
        <v>43</v>
      </c>
      <c r="H374" s="29" t="s">
        <v>79</v>
      </c>
      <c r="I374" s="28">
        <v>90</v>
      </c>
      <c r="J374" s="9"/>
    </row>
    <row r="375" spans="1:10" hidden="1" x14ac:dyDescent="0.25">
      <c r="A375" s="8" t="s">
        <v>1259</v>
      </c>
      <c r="B375" s="9" t="s">
        <v>1260</v>
      </c>
      <c r="C375" s="9" t="s">
        <v>19</v>
      </c>
      <c r="D375" s="9" t="s">
        <v>755</v>
      </c>
      <c r="E375" s="8" t="s">
        <v>853</v>
      </c>
      <c r="F375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5" s="8" t="s">
        <v>34</v>
      </c>
      <c r="H375" s="29" t="s">
        <v>79</v>
      </c>
      <c r="I375" s="28">
        <v>90</v>
      </c>
      <c r="J375" s="9"/>
    </row>
    <row r="376" spans="1:10" hidden="1" x14ac:dyDescent="0.25">
      <c r="A376" s="8" t="s">
        <v>1261</v>
      </c>
      <c r="B376" s="9" t="s">
        <v>1262</v>
      </c>
      <c r="C376" s="9" t="s">
        <v>19</v>
      </c>
      <c r="D376" s="9" t="s">
        <v>686</v>
      </c>
      <c r="F376" s="33" t="str">
        <f>IF(CLIENTE[[#This Row],[RUC]]="No","Solo Boleta",IF(CLIENTE[[#This Row],[RUC]]="","Ingrese N° de RUC",VLOOKUP(CLIENTE[[#This Row],[RUC]],RUCS[],2,FALSE)))</f>
        <v>Ingrese N° de RUC</v>
      </c>
      <c r="G376" s="8" t="s">
        <v>26</v>
      </c>
      <c r="H376" s="29" t="s">
        <v>79</v>
      </c>
      <c r="I376" s="28">
        <v>65</v>
      </c>
      <c r="J376" s="9"/>
    </row>
    <row r="377" spans="1:10" hidden="1" x14ac:dyDescent="0.25">
      <c r="A377" s="8" t="s">
        <v>1268</v>
      </c>
      <c r="B377" s="9" t="s">
        <v>1269</v>
      </c>
      <c r="C377" s="9" t="s">
        <v>19</v>
      </c>
      <c r="D377" s="9" t="s">
        <v>1270</v>
      </c>
      <c r="E377" s="8" t="s">
        <v>1402</v>
      </c>
      <c r="F377" s="33" t="s">
        <v>1076</v>
      </c>
      <c r="G377" s="8" t="s">
        <v>23</v>
      </c>
      <c r="H377" s="29" t="s">
        <v>79</v>
      </c>
      <c r="I377" s="28">
        <v>65</v>
      </c>
      <c r="J377" s="9"/>
    </row>
    <row r="378" spans="1:10" hidden="1" x14ac:dyDescent="0.25">
      <c r="A378" s="8" t="s">
        <v>1309</v>
      </c>
      <c r="B378" s="9" t="s">
        <v>1307</v>
      </c>
      <c r="C378" s="9" t="s">
        <v>19</v>
      </c>
      <c r="D378" s="9" t="s">
        <v>1308</v>
      </c>
      <c r="F378" s="33" t="str">
        <f>IF(CLIENTE[[#This Row],[RUC]]="No","Solo Boleta",IF(CLIENTE[[#This Row],[RUC]]="","Ingrese N° de RUC",VLOOKUP(CLIENTE[[#This Row],[RUC]],RUCS[],2,FALSE)))</f>
        <v>Ingrese N° de RUC</v>
      </c>
      <c r="G378" s="30" t="s">
        <v>31</v>
      </c>
      <c r="H378" s="29" t="s">
        <v>79</v>
      </c>
      <c r="I378" s="28"/>
      <c r="J378" s="9"/>
    </row>
    <row r="379" spans="1:10" hidden="1" x14ac:dyDescent="0.25">
      <c r="A379" s="8" t="s">
        <v>1323</v>
      </c>
      <c r="B379" s="9" t="s">
        <v>1324</v>
      </c>
      <c r="C379" s="9" t="s">
        <v>19</v>
      </c>
      <c r="D379" s="9" t="s">
        <v>686</v>
      </c>
      <c r="E379" s="8" t="s">
        <v>853</v>
      </c>
      <c r="F379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9" s="8"/>
      <c r="H379" s="29" t="s">
        <v>79</v>
      </c>
      <c r="I379" s="28">
        <v>90</v>
      </c>
      <c r="J379" s="9"/>
    </row>
    <row r="380" spans="1:10" hidden="1" x14ac:dyDescent="0.25">
      <c r="A380" s="8">
        <v>45478909</v>
      </c>
      <c r="B380" t="s">
        <v>1359</v>
      </c>
      <c r="C380" s="9" t="s">
        <v>19</v>
      </c>
      <c r="D380" s="9" t="s">
        <v>706</v>
      </c>
      <c r="E380" s="8" t="s">
        <v>1332</v>
      </c>
      <c r="F380" s="33" t="s">
        <v>1333</v>
      </c>
      <c r="G380" s="8" t="s">
        <v>26</v>
      </c>
      <c r="H380" s="29" t="s">
        <v>79</v>
      </c>
      <c r="I380" s="28">
        <v>70</v>
      </c>
      <c r="J380" s="9"/>
    </row>
    <row r="381" spans="1:10" hidden="1" x14ac:dyDescent="0.25">
      <c r="A381" s="8" t="s">
        <v>1326</v>
      </c>
      <c r="B381" s="9" t="s">
        <v>1327</v>
      </c>
      <c r="C381" s="9" t="s">
        <v>19</v>
      </c>
      <c r="D381" s="9" t="s">
        <v>1152</v>
      </c>
      <c r="F381" s="33" t="str">
        <f>IF(CLIENTE[[#This Row],[RUC]]="No","Solo Boleta",IF(CLIENTE[[#This Row],[RUC]]="","Ingrese N° de RUC",VLOOKUP(CLIENTE[[#This Row],[RUC]],RUCS[],2,FALSE)))</f>
        <v>Ingrese N° de RUC</v>
      </c>
      <c r="G381" s="30" t="s">
        <v>25</v>
      </c>
      <c r="H381" s="29" t="s">
        <v>81</v>
      </c>
      <c r="I381" s="28">
        <v>80</v>
      </c>
      <c r="J381" s="9"/>
    </row>
    <row r="382" spans="1:10" hidden="1" x14ac:dyDescent="0.25">
      <c r="A382" s="8" t="s">
        <v>1328</v>
      </c>
      <c r="B382" s="9" t="s">
        <v>1329</v>
      </c>
      <c r="C382" s="9" t="s">
        <v>19</v>
      </c>
      <c r="D382" s="9" t="s">
        <v>1152</v>
      </c>
      <c r="E382" s="8" t="s">
        <v>853</v>
      </c>
      <c r="F382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8"/>
      <c r="H382" s="29"/>
      <c r="I382" s="28"/>
      <c r="J382" s="9"/>
    </row>
    <row r="383" spans="1:10" hidden="1" x14ac:dyDescent="0.25">
      <c r="A383" s="8" t="s">
        <v>1330</v>
      </c>
      <c r="B383" s="9" t="s">
        <v>1331</v>
      </c>
      <c r="C383" s="9" t="s">
        <v>19</v>
      </c>
      <c r="D383" s="9" t="s">
        <v>706</v>
      </c>
      <c r="E383" s="8" t="s">
        <v>853</v>
      </c>
      <c r="F383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3" s="8"/>
      <c r="H383" s="29"/>
      <c r="I383" s="28"/>
      <c r="J383" s="9"/>
    </row>
    <row r="384" spans="1:10" hidden="1" x14ac:dyDescent="0.25">
      <c r="A384" s="8" t="s">
        <v>1334</v>
      </c>
      <c r="B384" s="9" t="s">
        <v>1335</v>
      </c>
      <c r="C384" s="9" t="s">
        <v>19</v>
      </c>
      <c r="D384" s="9" t="s">
        <v>1336</v>
      </c>
      <c r="F384" s="33" t="str">
        <f>IF(CLIENTE[[#This Row],[RUC]]="No","Solo Boleta",IF(CLIENTE[[#This Row],[RUC]]="","Ingrese N° de RUC",VLOOKUP(CLIENTE[[#This Row],[RUC]],RUCS[],2,FALSE)))</f>
        <v>Ingrese N° de RUC</v>
      </c>
      <c r="G384" s="8"/>
      <c r="H384" s="29"/>
      <c r="I384" s="28"/>
      <c r="J384" s="9"/>
    </row>
    <row r="385" spans="1:10" hidden="1" x14ac:dyDescent="0.25">
      <c r="A385" s="8" t="s">
        <v>1337</v>
      </c>
      <c r="B385" s="9" t="s">
        <v>1338</v>
      </c>
      <c r="C385" s="9" t="s">
        <v>19</v>
      </c>
      <c r="D385" s="9" t="s">
        <v>1339</v>
      </c>
      <c r="F385" s="33" t="str">
        <f>IF(CLIENTE[[#This Row],[RUC]]="No","Solo Boleta",IF(CLIENTE[[#This Row],[RUC]]="","Ingrese N° de RUC",VLOOKUP(CLIENTE[[#This Row],[RUC]],RUCS[],2,FALSE)))</f>
        <v>Ingrese N° de RUC</v>
      </c>
      <c r="G385" s="8"/>
      <c r="H385" s="29"/>
      <c r="I385" s="28"/>
      <c r="J385" s="9"/>
    </row>
    <row r="386" spans="1:10" hidden="1" x14ac:dyDescent="0.25">
      <c r="A386" s="8" t="s">
        <v>1340</v>
      </c>
      <c r="B386" s="9" t="s">
        <v>1341</v>
      </c>
      <c r="C386" s="9" t="s">
        <v>19</v>
      </c>
      <c r="D386" s="9" t="s">
        <v>1152</v>
      </c>
      <c r="F386" s="33" t="str">
        <f>IF(CLIENTE[[#This Row],[RUC]]="No","Solo Boleta",IF(CLIENTE[[#This Row],[RUC]]="","Ingrese N° de RUC",VLOOKUP(CLIENTE[[#This Row],[RUC]],RUCS[],2,FALSE)))</f>
        <v>Ingrese N° de RUC</v>
      </c>
      <c r="G386" s="8"/>
      <c r="H386" s="29"/>
      <c r="I386" s="28"/>
      <c r="J386" s="9"/>
    </row>
    <row r="387" spans="1:10" hidden="1" x14ac:dyDescent="0.25">
      <c r="A387" s="8" t="s">
        <v>1342</v>
      </c>
      <c r="B387" s="9" t="s">
        <v>1343</v>
      </c>
      <c r="C387" s="9" t="s">
        <v>19</v>
      </c>
      <c r="D387" s="9" t="s">
        <v>686</v>
      </c>
      <c r="F387" s="33" t="str">
        <f>IF(CLIENTE[[#This Row],[RUC]]="No","Solo Boleta",IF(CLIENTE[[#This Row],[RUC]]="","Ingrese N° de RUC",VLOOKUP(CLIENTE[[#This Row],[RUC]],RUCS[],2,FALSE)))</f>
        <v>Ingrese N° de RUC</v>
      </c>
      <c r="G387" s="8" t="s">
        <v>40</v>
      </c>
      <c r="H387" s="29" t="s">
        <v>81</v>
      </c>
      <c r="I387" s="28">
        <v>200</v>
      </c>
      <c r="J387" s="9"/>
    </row>
    <row r="388" spans="1:10" hidden="1" x14ac:dyDescent="0.25">
      <c r="A388" s="8" t="s">
        <v>1344</v>
      </c>
      <c r="B388" s="9" t="s">
        <v>1345</v>
      </c>
      <c r="C388" s="9" t="s">
        <v>20</v>
      </c>
      <c r="D388" s="9" t="s">
        <v>1256</v>
      </c>
      <c r="F388" s="33" t="str">
        <f>IF(CLIENTE[[#This Row],[RUC]]="No","Solo Boleta",IF(CLIENTE[[#This Row],[RUC]]="","Ingrese N° de RUC",VLOOKUP(CLIENTE[[#This Row],[RUC]],RUCS[],2,FALSE)))</f>
        <v>Ingrese N° de RUC</v>
      </c>
      <c r="G388" s="8" t="s">
        <v>26</v>
      </c>
      <c r="H388" s="29" t="s">
        <v>81</v>
      </c>
      <c r="I388" s="28">
        <v>105</v>
      </c>
      <c r="J388" s="9"/>
    </row>
    <row r="389" spans="1:10" hidden="1" x14ac:dyDescent="0.25">
      <c r="A389" s="8" t="s">
        <v>1346</v>
      </c>
      <c r="B389" s="9" t="s">
        <v>1347</v>
      </c>
      <c r="C389" s="9" t="s">
        <v>20</v>
      </c>
      <c r="D389" s="9" t="s">
        <v>749</v>
      </c>
      <c r="F389" s="33" t="str">
        <f>IF(CLIENTE[[#This Row],[RUC]]="No","Solo Boleta",IF(CLIENTE[[#This Row],[RUC]]="","Ingrese N° de RUC",VLOOKUP(CLIENTE[[#This Row],[RUC]],RUCS[],2,FALSE)))</f>
        <v>Ingrese N° de RUC</v>
      </c>
      <c r="G389" s="8"/>
      <c r="H389" s="29"/>
      <c r="I389" s="28"/>
      <c r="J389" s="9"/>
    </row>
    <row r="390" spans="1:10" hidden="1" x14ac:dyDescent="0.25">
      <c r="A390" s="8" t="s">
        <v>1357</v>
      </c>
      <c r="B390" s="9" t="s">
        <v>1358</v>
      </c>
      <c r="C390" s="9" t="s">
        <v>19</v>
      </c>
      <c r="D390" s="9" t="s">
        <v>706</v>
      </c>
      <c r="E390" s="8" t="s">
        <v>1360</v>
      </c>
      <c r="F390" s="33" t="str">
        <f>IF(CLIENTE[[#This Row],[RUC]]="No","Solo Boleta",IF(CLIENTE[[#This Row],[RUC]]="","Ingrese N° de RUC",VLOOKUP(CLIENTE[[#This Row],[RUC]],RUCS[],2,FALSE)))</f>
        <v>MOTORES DIESEL ANDINOS S.A.</v>
      </c>
      <c r="G390" s="8" t="s">
        <v>42</v>
      </c>
      <c r="H390" s="29" t="s">
        <v>81</v>
      </c>
      <c r="I390" s="28" t="s">
        <v>1364</v>
      </c>
      <c r="J390" s="9"/>
    </row>
    <row r="391" spans="1:10" hidden="1" x14ac:dyDescent="0.25">
      <c r="A391" s="8" t="s">
        <v>727</v>
      </c>
      <c r="B391" s="9" t="s">
        <v>728</v>
      </c>
      <c r="C391" s="9" t="s">
        <v>19</v>
      </c>
      <c r="D391" s="9" t="s">
        <v>686</v>
      </c>
      <c r="E391" s="19">
        <v>20517476405</v>
      </c>
      <c r="F391" s="33" t="s">
        <v>744</v>
      </c>
      <c r="G391" s="8" t="s">
        <v>48</v>
      </c>
      <c r="H391" s="29" t="s">
        <v>79</v>
      </c>
      <c r="I391" s="28">
        <v>95</v>
      </c>
      <c r="J391" s="9"/>
    </row>
    <row r="392" spans="1:10" hidden="1" x14ac:dyDescent="0.25">
      <c r="A392" s="8" t="s">
        <v>1365</v>
      </c>
      <c r="B392" s="9" t="s">
        <v>1366</v>
      </c>
      <c r="C392" s="9" t="s">
        <v>20</v>
      </c>
      <c r="D392" s="9" t="s">
        <v>686</v>
      </c>
      <c r="E392" s="1" t="s">
        <v>1387</v>
      </c>
      <c r="F392" s="33" t="str">
        <f>IF(CLIENTE[[#This Row],[RUC]]="No","Solo Boleta",IF(CLIENTE[[#This Row],[RUC]]="","Ingrese N° de RUC",VLOOKUP(CLIENTE[[#This Row],[RUC]],RUCS[],2,FALSE)))</f>
        <v>GYSERMED S.A.C.</v>
      </c>
      <c r="G392" s="8" t="s">
        <v>32</v>
      </c>
      <c r="H392" s="29" t="s">
        <v>80</v>
      </c>
      <c r="I392" s="28">
        <v>155</v>
      </c>
      <c r="J392" s="9"/>
    </row>
    <row r="393" spans="1:10" hidden="1" x14ac:dyDescent="0.25">
      <c r="A393" s="8" t="s">
        <v>1379</v>
      </c>
      <c r="B393" s="9" t="s">
        <v>1380</v>
      </c>
      <c r="C393" s="9" t="s">
        <v>20</v>
      </c>
      <c r="D393" s="9" t="s">
        <v>1240</v>
      </c>
      <c r="E393" s="8" t="s">
        <v>1403</v>
      </c>
      <c r="F393" s="33" t="s">
        <v>1404</v>
      </c>
      <c r="G393" s="8" t="s">
        <v>26</v>
      </c>
      <c r="H393" s="29" t="s">
        <v>79</v>
      </c>
      <c r="I393" s="28" t="s">
        <v>1405</v>
      </c>
      <c r="J393" s="9"/>
    </row>
    <row r="394" spans="1:10" hidden="1" x14ac:dyDescent="0.25">
      <c r="A394" s="8" t="s">
        <v>1389</v>
      </c>
      <c r="B394" s="9" t="s">
        <v>1390</v>
      </c>
      <c r="C394" s="9" t="s">
        <v>19</v>
      </c>
      <c r="D394" s="9" t="s">
        <v>749</v>
      </c>
      <c r="F394" s="33" t="str">
        <f>IF(CLIENTE[[#This Row],[RUC]]="No","Solo Boleta",IF(CLIENTE[[#This Row],[RUC]]="","Ingrese N° de RUC",VLOOKUP(CLIENTE[[#This Row],[RUC]],RUCS[],2,FALSE)))</f>
        <v>Ingrese N° de RUC</v>
      </c>
      <c r="G394" s="8"/>
      <c r="H394" s="29"/>
      <c r="I394" s="28"/>
      <c r="J394" s="9"/>
    </row>
    <row r="395" spans="1:10" hidden="1" x14ac:dyDescent="0.25">
      <c r="A395" s="8" t="s">
        <v>1391</v>
      </c>
      <c r="B395" s="9" t="s">
        <v>1392</v>
      </c>
      <c r="C395" s="9" t="s">
        <v>19</v>
      </c>
      <c r="D395" s="9" t="s">
        <v>788</v>
      </c>
      <c r="F395" s="33" t="str">
        <f>IF(CLIENTE[[#This Row],[RUC]]="No","Solo Boleta",IF(CLIENTE[[#This Row],[RUC]]="","Ingrese N° de RUC",VLOOKUP(CLIENTE[[#This Row],[RUC]],RUCS[],2,FALSE)))</f>
        <v>Ingrese N° de RUC</v>
      </c>
      <c r="G395" s="30" t="s">
        <v>43</v>
      </c>
      <c r="H395" s="29" t="s">
        <v>80</v>
      </c>
      <c r="I395" s="28">
        <v>160</v>
      </c>
      <c r="J395" s="9"/>
    </row>
    <row r="396" spans="1:10" hidden="1" x14ac:dyDescent="0.25">
      <c r="A396" s="8" t="s">
        <v>1393</v>
      </c>
      <c r="B396" s="9" t="s">
        <v>1394</v>
      </c>
      <c r="C396" s="9" t="s">
        <v>19</v>
      </c>
      <c r="D396" s="9" t="s">
        <v>1395</v>
      </c>
      <c r="F396" s="33" t="str">
        <f>IF(CLIENTE[[#This Row],[RUC]]="No","Solo Boleta",IF(CLIENTE[[#This Row],[RUC]]="","Ingrese N° de RUC",VLOOKUP(CLIENTE[[#This Row],[RUC]],RUCS[],2,FALSE)))</f>
        <v>Ingrese N° de RUC</v>
      </c>
      <c r="G396" s="8" t="s">
        <v>30</v>
      </c>
      <c r="H396" s="29" t="s">
        <v>81</v>
      </c>
      <c r="I396" s="28">
        <v>95</v>
      </c>
      <c r="J396" s="9"/>
    </row>
    <row r="397" spans="1:10" hidden="1" x14ac:dyDescent="0.25">
      <c r="A397" s="8" t="s">
        <v>1398</v>
      </c>
      <c r="B397" s="9" t="s">
        <v>1399</v>
      </c>
      <c r="C397" s="9" t="s">
        <v>20</v>
      </c>
      <c r="D397" s="9" t="s">
        <v>1400</v>
      </c>
      <c r="F397" s="33" t="str">
        <f>IF(CLIENTE[[#This Row],[RUC]]="No","Solo Boleta",IF(CLIENTE[[#This Row],[RUC]]="","Ingrese N° de RUC",VLOOKUP(CLIENTE[[#This Row],[RUC]],RUCS[],2,FALSE)))</f>
        <v>Ingrese N° de RUC</v>
      </c>
      <c r="G397" s="8" t="s">
        <v>25</v>
      </c>
      <c r="H397" s="29" t="s">
        <v>79</v>
      </c>
      <c r="I397" s="28">
        <v>50</v>
      </c>
      <c r="J397" s="9"/>
    </row>
    <row r="398" spans="1:10" hidden="1" x14ac:dyDescent="0.25">
      <c r="A398" s="8" t="s">
        <v>811</v>
      </c>
      <c r="B398" s="9" t="s">
        <v>812</v>
      </c>
      <c r="C398" s="9" t="s">
        <v>19</v>
      </c>
      <c r="D398" s="9" t="s">
        <v>813</v>
      </c>
      <c r="E398" s="8" t="s">
        <v>942</v>
      </c>
      <c r="F398" s="33" t="str">
        <f>IF(CLIENTE[[#This Row],[RUC]]="No","Solo Boleta",IF(CLIENTE[[#This Row],[RUC]]="","Ingrese N° de RUC",VLOOKUP(CLIENTE[[#This Row],[RUC]],RUCS[],2,FALSE)))</f>
        <v>IPSYCOM INGENIEROS S.R.L.</v>
      </c>
      <c r="G398" s="30" t="s">
        <v>22</v>
      </c>
      <c r="H398" s="29" t="s">
        <v>80</v>
      </c>
      <c r="I398" s="28" t="s">
        <v>1408</v>
      </c>
      <c r="J398" s="9"/>
    </row>
    <row r="399" spans="1:10" hidden="1" x14ac:dyDescent="0.25">
      <c r="A399" s="8" t="s">
        <v>1409</v>
      </c>
      <c r="B399" s="9" t="s">
        <v>1410</v>
      </c>
      <c r="C399" s="9" t="s">
        <v>19</v>
      </c>
      <c r="D399" s="9" t="s">
        <v>686</v>
      </c>
      <c r="F399" s="33" t="str">
        <f>IF(CLIENTE[[#This Row],[RUC]]="No","Solo Boleta",IF(CLIENTE[[#This Row],[RUC]]="","Ingrese N° de RUC",VLOOKUP(CLIENTE[[#This Row],[RUC]],RUCS[],2,FALSE)))</f>
        <v>Ingrese N° de RUC</v>
      </c>
      <c r="G399" s="30" t="s">
        <v>28</v>
      </c>
      <c r="H399" s="29" t="s">
        <v>81</v>
      </c>
      <c r="I399" s="28">
        <v>85</v>
      </c>
      <c r="J399" s="9"/>
    </row>
    <row r="400" spans="1:10" hidden="1" x14ac:dyDescent="0.25">
      <c r="A400" s="8" t="s">
        <v>1411</v>
      </c>
      <c r="B400" s="9" t="s">
        <v>1412</v>
      </c>
      <c r="C400" s="9" t="s">
        <v>19</v>
      </c>
      <c r="D400" s="9" t="s">
        <v>755</v>
      </c>
      <c r="E400" s="1" t="s">
        <v>1415</v>
      </c>
      <c r="F400" s="33" t="str">
        <f>IF(CLIENTE[[#This Row],[RUC]]="No","Solo Boleta",IF(CLIENTE[[#This Row],[RUC]]="","Ingrese N° de RUC",VLOOKUP(CLIENTE[[#This Row],[RUC]],RUCS[],2,FALSE)))</f>
        <v>HALLIBURTON DEL PERU S.R.L.</v>
      </c>
      <c r="G400" s="8" t="s">
        <v>50</v>
      </c>
      <c r="H400" s="29" t="s">
        <v>79</v>
      </c>
      <c r="I400" s="28">
        <v>100</v>
      </c>
      <c r="J400" s="9"/>
    </row>
    <row r="401" spans="1:10" hidden="1" x14ac:dyDescent="0.25">
      <c r="A401" s="8" t="s">
        <v>672</v>
      </c>
      <c r="B401" s="9" t="s">
        <v>673</v>
      </c>
      <c r="C401" s="9" t="s">
        <v>19</v>
      </c>
      <c r="D401" s="9" t="s">
        <v>686</v>
      </c>
      <c r="E401" s="1" t="s">
        <v>999</v>
      </c>
      <c r="F401" s="33" t="str">
        <f>IF(CLIENTE[[#This Row],[RUC]]="No","Solo Boleta",IF(CLIENTE[[#This Row],[RUC]]="","Ingrese N° de RUC",VLOOKUP(CLIENTE[[#This Row],[RUC]],RUCS[],2,FALSE)))</f>
        <v>BOYLES BROS DIAMANTINA S.A.</v>
      </c>
      <c r="G401" s="8" t="s">
        <v>30</v>
      </c>
      <c r="H401" s="29" t="s">
        <v>79</v>
      </c>
      <c r="I401" s="28">
        <v>80</v>
      </c>
      <c r="J401" s="9"/>
    </row>
    <row r="402" spans="1:10" hidden="1" x14ac:dyDescent="0.25">
      <c r="A402" s="8" t="s">
        <v>1413</v>
      </c>
      <c r="B402" s="9" t="s">
        <v>1414</v>
      </c>
      <c r="C402" s="9" t="s">
        <v>20</v>
      </c>
      <c r="D402" s="9" t="s">
        <v>737</v>
      </c>
      <c r="E402" s="1" t="s">
        <v>1418</v>
      </c>
      <c r="F402" s="33" t="str">
        <f>IF(CLIENTE[[#This Row],[RUC]]="No","Solo Boleta",IF(CLIENTE[[#This Row],[RUC]]="","Ingrese N° de RUC",VLOOKUP(CLIENTE[[#This Row],[RUC]],RUCS[],2,FALSE)))</f>
        <v>LQ 3 S.A.C.</v>
      </c>
      <c r="G402" s="30" t="s">
        <v>24</v>
      </c>
      <c r="H402" s="29" t="s">
        <v>79</v>
      </c>
      <c r="I402" s="28" t="s">
        <v>1405</v>
      </c>
      <c r="J402" s="9"/>
    </row>
    <row r="403" spans="1:10" hidden="1" x14ac:dyDescent="0.25">
      <c r="A403" s="8" t="s">
        <v>1444</v>
      </c>
      <c r="B403" s="9" t="s">
        <v>1445</v>
      </c>
      <c r="C403" s="9" t="s">
        <v>20</v>
      </c>
      <c r="D403" s="9" t="s">
        <v>1446</v>
      </c>
      <c r="F403" s="33" t="str">
        <f>IF(CLIENTE[[#This Row],[RUC]]="No","Solo Boleta",IF(CLIENTE[[#This Row],[RUC]]="","Ingrese N° de RUC",VLOOKUP(CLIENTE[[#This Row],[RUC]],RUCS[],2,FALSE)))</f>
        <v>Ingrese N° de RUC</v>
      </c>
      <c r="G403" s="8"/>
      <c r="H403" s="29" t="s">
        <v>79</v>
      </c>
      <c r="I403" s="28" t="s">
        <v>1447</v>
      </c>
      <c r="J403" s="9"/>
    </row>
    <row r="404" spans="1:10" hidden="1" x14ac:dyDescent="0.25">
      <c r="A404" s="8" t="s">
        <v>93</v>
      </c>
      <c r="B404" s="9" t="s">
        <v>242</v>
      </c>
      <c r="C404" s="9" t="s">
        <v>19</v>
      </c>
      <c r="D404" s="9" t="s">
        <v>1452</v>
      </c>
      <c r="E404" s="8" t="s">
        <v>820</v>
      </c>
      <c r="F404" s="33" t="str">
        <f>IF(CLIENTE[[#This Row],[RUC]]="No","Solo Boleta",IF(CLIENTE[[#This Row],[RUC]]="","Ingrese N° de RUC",VLOOKUP(CLIENTE[[#This Row],[RUC]],RUCS[],2,FALSE)))</f>
        <v>PURATOS PERU S. A.</v>
      </c>
      <c r="G404" s="8"/>
      <c r="H404" s="29" t="s">
        <v>79</v>
      </c>
      <c r="I404" s="28">
        <v>60</v>
      </c>
      <c r="J404" s="9"/>
    </row>
    <row r="405" spans="1:10" hidden="1" x14ac:dyDescent="0.25">
      <c r="A405" s="8" t="s">
        <v>1453</v>
      </c>
      <c r="B405" s="9" t="s">
        <v>1454</v>
      </c>
      <c r="C405" s="9" t="s">
        <v>19</v>
      </c>
      <c r="D405" s="9" t="s">
        <v>686</v>
      </c>
      <c r="E405" s="8" t="s">
        <v>1456</v>
      </c>
      <c r="F405" s="33" t="s">
        <v>1455</v>
      </c>
      <c r="G405" s="8"/>
      <c r="H405" s="29" t="s">
        <v>776</v>
      </c>
      <c r="I405" s="28">
        <v>120</v>
      </c>
      <c r="J405" s="9"/>
    </row>
    <row r="406" spans="1:10" hidden="1" x14ac:dyDescent="0.25">
      <c r="A406" s="8" t="s">
        <v>1459</v>
      </c>
      <c r="B406" s="9" t="s">
        <v>1460</v>
      </c>
      <c r="C406" s="9" t="s">
        <v>19</v>
      </c>
      <c r="D406" s="9" t="s">
        <v>686</v>
      </c>
      <c r="F406" s="33" t="str">
        <f>IF(CLIENTE[[#This Row],[RUC]]="No","Solo Boleta",IF(CLIENTE[[#This Row],[RUC]]="","Ingrese N° de RUC",VLOOKUP(CLIENTE[[#This Row],[RUC]],RUCS[],2,FALSE)))</f>
        <v>Ingrese N° de RUC</v>
      </c>
      <c r="G406" s="8"/>
      <c r="H406" s="29" t="s">
        <v>79</v>
      </c>
      <c r="I406" s="28">
        <v>65</v>
      </c>
      <c r="J406" s="9"/>
    </row>
    <row r="407" spans="1:10" hidden="1" x14ac:dyDescent="0.25">
      <c r="A407" s="8" t="s">
        <v>1465</v>
      </c>
      <c r="B407" s="9" t="s">
        <v>1466</v>
      </c>
      <c r="C407" s="9" t="s">
        <v>20</v>
      </c>
      <c r="D407" s="9" t="s">
        <v>686</v>
      </c>
      <c r="F407" s="33" t="str">
        <f>IF(CLIENTE[[#This Row],[RUC]]="No","Solo Boleta",IF(CLIENTE[[#This Row],[RUC]]="","Ingrese N° de RUC",VLOOKUP(CLIENTE[[#This Row],[RUC]],RUCS[],2,FALSE)))</f>
        <v>Ingrese N° de RUC</v>
      </c>
      <c r="G407" s="8"/>
      <c r="H407" s="29"/>
      <c r="I407" s="28"/>
      <c r="J407" s="9"/>
    </row>
    <row r="408" spans="1:10" hidden="1" x14ac:dyDescent="0.25">
      <c r="A408" s="8" t="s">
        <v>170</v>
      </c>
      <c r="B408" s="9" t="s">
        <v>1467</v>
      </c>
      <c r="C408" s="9" t="s">
        <v>19</v>
      </c>
      <c r="D408" s="9" t="s">
        <v>686</v>
      </c>
      <c r="F408" s="33" t="str">
        <f>IF(CLIENTE[[#This Row],[RUC]]="No","Solo Boleta",IF(CLIENTE[[#This Row],[RUC]]="","Ingrese N° de RUC",VLOOKUP(CLIENTE[[#This Row],[RUC]],RUCS[],2,FALSE)))</f>
        <v>Ingrese N° de RUC</v>
      </c>
      <c r="G408" s="8"/>
      <c r="H408" s="29" t="s">
        <v>79</v>
      </c>
      <c r="I408" s="28">
        <v>65</v>
      </c>
      <c r="J408" s="9"/>
    </row>
    <row r="409" spans="1:10" hidden="1" x14ac:dyDescent="0.25">
      <c r="B409" s="9" t="s">
        <v>1467</v>
      </c>
      <c r="C409" s="9" t="s">
        <v>19</v>
      </c>
      <c r="D409" s="9" t="s">
        <v>686</v>
      </c>
      <c r="F409" s="33" t="str">
        <f>IF(CLIENTE[[#This Row],[RUC]]="No","Solo Boleta",IF(CLIENTE[[#This Row],[RUC]]="","Ingrese N° de RUC",VLOOKUP(CLIENTE[[#This Row],[RUC]],RUCS[],2,FALSE)))</f>
        <v>Ingrese N° de RUC</v>
      </c>
      <c r="G409" s="8"/>
      <c r="H409" s="29" t="s">
        <v>81</v>
      </c>
      <c r="I409" s="28">
        <v>85</v>
      </c>
      <c r="J409" s="9"/>
    </row>
    <row r="410" spans="1:10" hidden="1" x14ac:dyDescent="0.25">
      <c r="A410" s="8" t="s">
        <v>1468</v>
      </c>
      <c r="B410" s="9" t="s">
        <v>1469</v>
      </c>
      <c r="C410" s="9" t="s">
        <v>19</v>
      </c>
      <c r="D410" s="9" t="s">
        <v>1308</v>
      </c>
      <c r="F410" s="33" t="str">
        <f>IF(CLIENTE[[#This Row],[RUC]]="No","Solo Boleta",IF(CLIENTE[[#This Row],[RUC]]="","Ingrese N° de RUC",VLOOKUP(CLIENTE[[#This Row],[RUC]],RUCS[],2,FALSE)))</f>
        <v>Ingrese N° de RUC</v>
      </c>
      <c r="G410" s="8"/>
      <c r="H410" s="29"/>
      <c r="I410" s="28"/>
      <c r="J410" s="9"/>
    </row>
    <row r="411" spans="1:10" hidden="1" x14ac:dyDescent="0.25">
      <c r="A411" s="8" t="s">
        <v>1470</v>
      </c>
      <c r="B411" s="9" t="s">
        <v>1471</v>
      </c>
      <c r="C411" s="9" t="s">
        <v>19</v>
      </c>
      <c r="D411" s="9" t="s">
        <v>686</v>
      </c>
      <c r="F411" s="33" t="str">
        <f>IF(CLIENTE[[#This Row],[RUC]]="No","Solo Boleta",IF(CLIENTE[[#This Row],[RUC]]="","Ingrese N° de RUC",VLOOKUP(CLIENTE[[#This Row],[RUC]],RUCS[],2,FALSE)))</f>
        <v>Ingrese N° de RUC</v>
      </c>
      <c r="G411" s="8"/>
      <c r="H411" s="29"/>
      <c r="I411" s="28"/>
      <c r="J411" s="9"/>
    </row>
    <row r="412" spans="1:10" hidden="1" x14ac:dyDescent="0.25">
      <c r="A412" s="8" t="s">
        <v>1472</v>
      </c>
      <c r="B412" s="9" t="s">
        <v>1473</v>
      </c>
      <c r="C412" s="9" t="s">
        <v>19</v>
      </c>
      <c r="D412" s="9" t="s">
        <v>686</v>
      </c>
      <c r="E412" s="8" t="s">
        <v>1474</v>
      </c>
      <c r="F412" s="33" t="s">
        <v>1475</v>
      </c>
      <c r="G412" s="8"/>
      <c r="H412" s="29" t="s">
        <v>79</v>
      </c>
      <c r="I412" s="28" t="s">
        <v>1476</v>
      </c>
      <c r="J412" s="9"/>
    </row>
    <row r="413" spans="1:10" hidden="1" x14ac:dyDescent="0.25">
      <c r="A413" s="8" t="s">
        <v>1483</v>
      </c>
      <c r="B413" s="9" t="s">
        <v>1484</v>
      </c>
      <c r="C413" s="9" t="s">
        <v>19</v>
      </c>
      <c r="D413" s="9" t="s">
        <v>1485</v>
      </c>
      <c r="F413" s="33" t="str">
        <f>IF(CLIENTE[[#This Row],[RUC]]="No","Solo Boleta",IF(CLIENTE[[#This Row],[RUC]]="","Ingrese N° de RUC",VLOOKUP(CLIENTE[[#This Row],[RUC]],RUCS[],2,FALSE)))</f>
        <v>Ingrese N° de RUC</v>
      </c>
      <c r="G413" s="8"/>
      <c r="H413" s="29" t="s">
        <v>81</v>
      </c>
      <c r="I413" s="28" t="s">
        <v>1486</v>
      </c>
      <c r="J413" s="9"/>
    </row>
    <row r="414" spans="1:10" hidden="1" x14ac:dyDescent="0.25">
      <c r="A414" s="8" t="s">
        <v>469</v>
      </c>
      <c r="B414" s="9" t="s">
        <v>1487</v>
      </c>
      <c r="C414" s="9" t="s">
        <v>19</v>
      </c>
      <c r="D414" s="9" t="s">
        <v>706</v>
      </c>
      <c r="F414" s="33" t="str">
        <f>IF(CLIENTE[[#This Row],[RUC]]="No","Solo Boleta",IF(CLIENTE[[#This Row],[RUC]]="","Ingrese N° de RUC",VLOOKUP(CLIENTE[[#This Row],[RUC]],RUCS[],2,FALSE)))</f>
        <v>Ingrese N° de RUC</v>
      </c>
      <c r="G414" s="8"/>
      <c r="H414" s="29"/>
      <c r="I414" s="28"/>
      <c r="J414" s="9"/>
    </row>
    <row r="415" spans="1:10" hidden="1" x14ac:dyDescent="0.25">
      <c r="A415" s="8" t="s">
        <v>1488</v>
      </c>
      <c r="B415" s="9" t="s">
        <v>1489</v>
      </c>
      <c r="C415" s="9" t="s">
        <v>19</v>
      </c>
      <c r="D415" s="9" t="s">
        <v>1243</v>
      </c>
      <c r="F415" s="33" t="str">
        <f>IF(CLIENTE[[#This Row],[RUC]]="No","Solo Boleta",IF(CLIENTE[[#This Row],[RUC]]="","Ingrese N° de RUC",VLOOKUP(CLIENTE[[#This Row],[RUC]],RUCS[],2,FALSE)))</f>
        <v>Ingrese N° de RUC</v>
      </c>
      <c r="G415" s="8"/>
      <c r="H415" s="29"/>
      <c r="I415" s="28"/>
      <c r="J415" s="9"/>
    </row>
    <row r="416" spans="1:10" hidden="1" x14ac:dyDescent="0.25">
      <c r="A416" s="8" t="s">
        <v>1481</v>
      </c>
      <c r="B416" s="9" t="s">
        <v>1491</v>
      </c>
      <c r="C416" s="9" t="s">
        <v>19</v>
      </c>
      <c r="D416" s="9" t="s">
        <v>686</v>
      </c>
      <c r="F416" s="33" t="str">
        <f>IF(CLIENTE[[#This Row],[RUC]]="No","Solo Boleta",IF(CLIENTE[[#This Row],[RUC]]="","Ingrese N° de RUC",VLOOKUP(CLIENTE[[#This Row],[RUC]],RUCS[],2,FALSE)))</f>
        <v>Ingrese N° de RUC</v>
      </c>
      <c r="G416" s="8"/>
      <c r="H416" s="29"/>
      <c r="I416" s="28"/>
      <c r="J416" s="9"/>
    </row>
    <row r="417" spans="1:10" hidden="1" x14ac:dyDescent="0.25">
      <c r="A417" s="8" t="s">
        <v>1492</v>
      </c>
      <c r="B417" s="9" t="s">
        <v>1493</v>
      </c>
      <c r="C417" s="9" t="s">
        <v>20</v>
      </c>
      <c r="D417" s="9" t="s">
        <v>686</v>
      </c>
      <c r="E417" s="8" t="s">
        <v>853</v>
      </c>
      <c r="F417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7" s="8"/>
      <c r="H417" s="29"/>
      <c r="I417" s="28"/>
      <c r="J417" s="9"/>
    </row>
    <row r="418" spans="1:10" hidden="1" x14ac:dyDescent="0.25">
      <c r="A418" s="8" t="s">
        <v>1494</v>
      </c>
      <c r="B418" s="9" t="s">
        <v>1495</v>
      </c>
      <c r="C418" s="9" t="s">
        <v>19</v>
      </c>
      <c r="D418" s="9" t="s">
        <v>686</v>
      </c>
      <c r="E418" s="8" t="s">
        <v>853</v>
      </c>
      <c r="F418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8" s="8"/>
      <c r="H418" s="29"/>
      <c r="I418" s="28"/>
      <c r="J418" s="9"/>
    </row>
    <row r="419" spans="1:10" hidden="1" x14ac:dyDescent="0.25">
      <c r="A419" s="8" t="s">
        <v>1496</v>
      </c>
      <c r="B419" s="9" t="s">
        <v>1234</v>
      </c>
      <c r="C419" s="9" t="s">
        <v>19</v>
      </c>
      <c r="D419" s="9" t="s">
        <v>686</v>
      </c>
      <c r="E419" s="8" t="s">
        <v>853</v>
      </c>
      <c r="F419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9" s="8"/>
      <c r="H419" s="29" t="s">
        <v>79</v>
      </c>
      <c r="I419" s="28"/>
      <c r="J419" s="9"/>
    </row>
    <row r="420" spans="1:10" hidden="1" x14ac:dyDescent="0.25">
      <c r="A420" s="8" t="s">
        <v>1482</v>
      </c>
      <c r="B420" s="9" t="s">
        <v>1497</v>
      </c>
      <c r="C420" s="9" t="s">
        <v>20</v>
      </c>
      <c r="D420" s="9" t="s">
        <v>749</v>
      </c>
      <c r="F420" s="33" t="str">
        <f>IF(CLIENTE[[#This Row],[RUC]]="No","Solo Boleta",IF(CLIENTE[[#This Row],[RUC]]="","Ingrese N° de RUC",VLOOKUP(CLIENTE[[#This Row],[RUC]],RUCS[],2,FALSE)))</f>
        <v>Ingrese N° de RUC</v>
      </c>
      <c r="G420" s="8"/>
      <c r="H420" s="29" t="s">
        <v>80</v>
      </c>
      <c r="I420" s="28" t="s">
        <v>1447</v>
      </c>
      <c r="J420" s="9"/>
    </row>
    <row r="421" spans="1:10" hidden="1" x14ac:dyDescent="0.25">
      <c r="A421" s="8" t="s">
        <v>1498</v>
      </c>
      <c r="B421" s="9" t="s">
        <v>1499</v>
      </c>
      <c r="C421" s="9" t="s">
        <v>19</v>
      </c>
      <c r="D421" s="9" t="s">
        <v>686</v>
      </c>
      <c r="F421" s="33" t="str">
        <f>IF(CLIENTE[[#This Row],[RUC]]="No","Solo Boleta",IF(CLIENTE[[#This Row],[RUC]]="","Ingrese N° de RUC",VLOOKUP(CLIENTE[[#This Row],[RUC]],RUCS[],2,FALSE)))</f>
        <v>Ingrese N° de RUC</v>
      </c>
      <c r="G421" s="8"/>
      <c r="H421" s="29"/>
      <c r="I421" s="28"/>
      <c r="J421" s="9"/>
    </row>
    <row r="422" spans="1:10" hidden="1" x14ac:dyDescent="0.25">
      <c r="A422" s="8" t="s">
        <v>1330</v>
      </c>
      <c r="B422" s="9" t="s">
        <v>1500</v>
      </c>
      <c r="C422" s="9" t="s">
        <v>19</v>
      </c>
      <c r="D422" s="9" t="s">
        <v>706</v>
      </c>
      <c r="E422" s="8" t="s">
        <v>853</v>
      </c>
      <c r="F422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22" s="8"/>
      <c r="H422" s="29" t="s">
        <v>79</v>
      </c>
      <c r="I422" s="28">
        <v>90</v>
      </c>
      <c r="J422" s="9"/>
    </row>
    <row r="423" spans="1:10" hidden="1" x14ac:dyDescent="0.25">
      <c r="A423" s="8" t="s">
        <v>1501</v>
      </c>
      <c r="B423" s="9" t="s">
        <v>1502</v>
      </c>
      <c r="C423" s="9" t="s">
        <v>19</v>
      </c>
      <c r="D423" s="9" t="s">
        <v>686</v>
      </c>
      <c r="E423" s="8" t="s">
        <v>838</v>
      </c>
      <c r="F423" s="33" t="str">
        <f>IF(CLIENTE[[#This Row],[RUC]]="No","Solo Boleta",IF(CLIENTE[[#This Row],[RUC]]="","Ingrese N° de RUC",VLOOKUP(CLIENTE[[#This Row],[RUC]],RUCS[],2,FALSE)))</f>
        <v>INSTITUTO GEOFISICO DEL PERU</v>
      </c>
      <c r="G423" s="8"/>
      <c r="H423" s="29" t="s">
        <v>79</v>
      </c>
      <c r="I423" s="28">
        <v>70</v>
      </c>
      <c r="J423" s="9"/>
    </row>
    <row r="424" spans="1:10" hidden="1" x14ac:dyDescent="0.25">
      <c r="A424" s="8" t="s">
        <v>1503</v>
      </c>
      <c r="B424" s="9" t="s">
        <v>1504</v>
      </c>
      <c r="C424" s="9" t="s">
        <v>19</v>
      </c>
      <c r="D424" s="9" t="s">
        <v>686</v>
      </c>
      <c r="E424" s="8" t="s">
        <v>838</v>
      </c>
      <c r="F424" s="33" t="str">
        <f>IF(CLIENTE[[#This Row],[RUC]]="No","Solo Boleta",IF(CLIENTE[[#This Row],[RUC]]="","Ingrese N° de RUC",VLOOKUP(CLIENTE[[#This Row],[RUC]],RUCS[],2,FALSE)))</f>
        <v>INSTITUTO GEOFISICO DEL PERU</v>
      </c>
      <c r="G424" s="8"/>
      <c r="H424" s="29" t="s">
        <v>80</v>
      </c>
      <c r="I424" s="28">
        <v>130</v>
      </c>
      <c r="J424" s="9"/>
    </row>
    <row r="425" spans="1:10" hidden="1" x14ac:dyDescent="0.25">
      <c r="A425" s="8" t="s">
        <v>1505</v>
      </c>
      <c r="B425" s="9" t="s">
        <v>1506</v>
      </c>
      <c r="C425" s="9" t="s">
        <v>19</v>
      </c>
      <c r="D425" s="9" t="s">
        <v>686</v>
      </c>
      <c r="E425" s="8" t="s">
        <v>838</v>
      </c>
      <c r="F425" s="33" t="str">
        <f>IF(CLIENTE[[#This Row],[RUC]]="No","Solo Boleta",IF(CLIENTE[[#This Row],[RUC]]="","Ingrese N° de RUC",VLOOKUP(CLIENTE[[#This Row],[RUC]],RUCS[],2,FALSE)))</f>
        <v>INSTITUTO GEOFISICO DEL PERU</v>
      </c>
      <c r="G425" s="8"/>
      <c r="H425" s="29" t="s">
        <v>79</v>
      </c>
      <c r="I425" s="28">
        <v>70</v>
      </c>
      <c r="J425" s="9"/>
    </row>
    <row r="426" spans="1:10" hidden="1" x14ac:dyDescent="0.25">
      <c r="A426" s="8" t="s">
        <v>1507</v>
      </c>
      <c r="B426" s="9" t="s">
        <v>1508</v>
      </c>
      <c r="C426" s="9" t="s">
        <v>19</v>
      </c>
      <c r="D426" s="9" t="s">
        <v>686</v>
      </c>
      <c r="E426" s="8" t="s">
        <v>838</v>
      </c>
      <c r="F426" s="33" t="str">
        <f>IF(CLIENTE[[#This Row],[RUC]]="No","Solo Boleta",IF(CLIENTE[[#This Row],[RUC]]="","Ingrese N° de RUC",VLOOKUP(CLIENTE[[#This Row],[RUC]],RUCS[],2,FALSE)))</f>
        <v>INSTITUTO GEOFISICO DEL PERU</v>
      </c>
      <c r="G426" s="8"/>
      <c r="H426" s="29" t="s">
        <v>79</v>
      </c>
      <c r="I426" s="28">
        <v>70</v>
      </c>
      <c r="J426" s="9"/>
    </row>
    <row r="427" spans="1:10" hidden="1" x14ac:dyDescent="0.25">
      <c r="A427" s="8" t="s">
        <v>1509</v>
      </c>
      <c r="B427" s="9" t="s">
        <v>1510</v>
      </c>
      <c r="C427" s="9" t="s">
        <v>19</v>
      </c>
      <c r="D427" s="9" t="s">
        <v>686</v>
      </c>
      <c r="E427" s="8" t="s">
        <v>838</v>
      </c>
      <c r="F427" s="33" t="str">
        <f>IF(CLIENTE[[#This Row],[RUC]]="No","Solo Boleta",IF(CLIENTE[[#This Row],[RUC]]="","Ingrese N° de RUC",VLOOKUP(CLIENTE[[#This Row],[RUC]],RUCS[],2,FALSE)))</f>
        <v>INSTITUTO GEOFISICO DEL PERU</v>
      </c>
      <c r="G427" s="8"/>
      <c r="H427" s="29" t="s">
        <v>79</v>
      </c>
      <c r="I427" s="28">
        <v>70</v>
      </c>
      <c r="J427" s="9"/>
    </row>
    <row r="428" spans="1:10" hidden="1" x14ac:dyDescent="0.25">
      <c r="A428" s="8" t="s">
        <v>1512</v>
      </c>
      <c r="B428" s="9" t="s">
        <v>1513</v>
      </c>
      <c r="C428" s="9" t="s">
        <v>19</v>
      </c>
      <c r="D428" s="9" t="s">
        <v>749</v>
      </c>
      <c r="F428" s="33" t="str">
        <f>IF(CLIENTE[[#This Row],[RUC]]="No","Solo Boleta",IF(CLIENTE[[#This Row],[RUC]]="","Ingrese N° de RUC",VLOOKUP(CLIENTE[[#This Row],[RUC]],RUCS[],2,FALSE)))</f>
        <v>Ingrese N° de RUC</v>
      </c>
      <c r="G428" s="8"/>
      <c r="H428" s="29" t="s">
        <v>79</v>
      </c>
      <c r="I428" s="28">
        <v>65</v>
      </c>
      <c r="J428" s="9"/>
    </row>
    <row r="429" spans="1:10" hidden="1" x14ac:dyDescent="0.25">
      <c r="A429" s="8" t="s">
        <v>1514</v>
      </c>
      <c r="B429" s="9" t="s">
        <v>1515</v>
      </c>
      <c r="C429" s="9" t="s">
        <v>20</v>
      </c>
      <c r="D429" s="9" t="s">
        <v>749</v>
      </c>
      <c r="F429" s="33" t="str">
        <f>IF(CLIENTE[[#This Row],[RUC]]="No","Solo Boleta",IF(CLIENTE[[#This Row],[RUC]]="","Ingrese N° de RUC",VLOOKUP(CLIENTE[[#This Row],[RUC]],RUCS[],2,FALSE)))</f>
        <v>Ingrese N° de RUC</v>
      </c>
      <c r="G429" s="8"/>
      <c r="H429" s="29" t="s">
        <v>79</v>
      </c>
      <c r="I429" s="28">
        <v>65</v>
      </c>
      <c r="J429" s="9"/>
    </row>
    <row r="430" spans="1:10" hidden="1" x14ac:dyDescent="0.25">
      <c r="A430" s="8" t="s">
        <v>1516</v>
      </c>
      <c r="B430" s="9" t="s">
        <v>1517</v>
      </c>
      <c r="C430" s="9" t="s">
        <v>20</v>
      </c>
      <c r="D430" s="9" t="s">
        <v>749</v>
      </c>
      <c r="F430" s="33" t="str">
        <f>IF(CLIENTE[[#This Row],[RUC]]="No","Solo Boleta",IF(CLIENTE[[#This Row],[RUC]]="","Ingrese N° de RUC",VLOOKUP(CLIENTE[[#This Row],[RUC]],RUCS[],2,FALSE)))</f>
        <v>Ingrese N° de RUC</v>
      </c>
      <c r="G430" s="8"/>
      <c r="H430" s="29" t="s">
        <v>79</v>
      </c>
      <c r="I430" s="28">
        <v>65</v>
      </c>
      <c r="J430" s="9"/>
    </row>
    <row r="431" spans="1:10" hidden="1" x14ac:dyDescent="0.25">
      <c r="A431" s="8" t="s">
        <v>1518</v>
      </c>
      <c r="B431" s="9" t="s">
        <v>1519</v>
      </c>
      <c r="C431" s="9" t="s">
        <v>20</v>
      </c>
      <c r="D431" s="9" t="s">
        <v>749</v>
      </c>
      <c r="F431" s="33" t="str">
        <f>IF(CLIENTE[[#This Row],[RUC]]="No","Solo Boleta",IF(CLIENTE[[#This Row],[RUC]]="","Ingrese N° de RUC",VLOOKUP(CLIENTE[[#This Row],[RUC]],RUCS[],2,FALSE)))</f>
        <v>Ingrese N° de RUC</v>
      </c>
      <c r="G431" s="8"/>
      <c r="H431" s="29" t="s">
        <v>79</v>
      </c>
      <c r="I431" s="28">
        <v>65</v>
      </c>
      <c r="J431" s="9"/>
    </row>
    <row r="432" spans="1:10" hidden="1" x14ac:dyDescent="0.25">
      <c r="A432" s="8" t="s">
        <v>1520</v>
      </c>
      <c r="B432" s="9" t="s">
        <v>1521</v>
      </c>
      <c r="C432" s="9" t="s">
        <v>19</v>
      </c>
      <c r="D432" s="9" t="s">
        <v>749</v>
      </c>
      <c r="F432" s="33" t="str">
        <f>IF(CLIENTE[[#This Row],[RUC]]="No","Solo Boleta",IF(CLIENTE[[#This Row],[RUC]]="","Ingrese N° de RUC",VLOOKUP(CLIENTE[[#This Row],[RUC]],RUCS[],2,FALSE)))</f>
        <v>Ingrese N° de RUC</v>
      </c>
      <c r="G432" s="8"/>
      <c r="H432" s="29" t="s">
        <v>79</v>
      </c>
      <c r="I432" s="28">
        <v>65</v>
      </c>
      <c r="J432" s="9"/>
    </row>
    <row r="433" spans="1:10" hidden="1" x14ac:dyDescent="0.25">
      <c r="A433" s="8" t="s">
        <v>1522</v>
      </c>
      <c r="B433" s="9" t="s">
        <v>1523</v>
      </c>
      <c r="C433" s="9" t="s">
        <v>19</v>
      </c>
      <c r="D433" s="9" t="s">
        <v>749</v>
      </c>
      <c r="F433" s="33" t="str">
        <f>IF(CLIENTE[[#This Row],[RUC]]="No","Solo Boleta",IF(CLIENTE[[#This Row],[RUC]]="","Ingrese N° de RUC",VLOOKUP(CLIENTE[[#This Row],[RUC]],RUCS[],2,FALSE)))</f>
        <v>Ingrese N° de RUC</v>
      </c>
      <c r="G433" s="8"/>
      <c r="H433" s="29" t="s">
        <v>79</v>
      </c>
      <c r="I433" s="28">
        <v>65</v>
      </c>
      <c r="J433" s="9"/>
    </row>
    <row r="434" spans="1:10" hidden="1" x14ac:dyDescent="0.25">
      <c r="A434" s="8" t="s">
        <v>1524</v>
      </c>
      <c r="B434" s="9" t="s">
        <v>1525</v>
      </c>
      <c r="C434" s="9" t="s">
        <v>19</v>
      </c>
      <c r="D434" s="9" t="s">
        <v>686</v>
      </c>
      <c r="F434" s="33" t="str">
        <f>IF(CLIENTE[[#This Row],[RUC]]="No","Solo Boleta",IF(CLIENTE[[#This Row],[RUC]]="","Ingrese N° de RUC",VLOOKUP(CLIENTE[[#This Row],[RUC]],RUCS[],2,FALSE)))</f>
        <v>Ingrese N° de RUC</v>
      </c>
      <c r="G434" s="8"/>
      <c r="H434" s="29"/>
      <c r="I434" s="28"/>
      <c r="J434" s="9"/>
    </row>
    <row r="435" spans="1:10" hidden="1" x14ac:dyDescent="0.25">
      <c r="A435" s="8" t="s">
        <v>1526</v>
      </c>
      <c r="B435" s="9" t="s">
        <v>1527</v>
      </c>
      <c r="C435" s="9" t="s">
        <v>19</v>
      </c>
      <c r="D435" s="9" t="s">
        <v>737</v>
      </c>
      <c r="E435" s="8" t="s">
        <v>1532</v>
      </c>
      <c r="F435" s="33" t="s">
        <v>1534</v>
      </c>
      <c r="G435" s="8"/>
      <c r="H435" s="29" t="s">
        <v>81</v>
      </c>
      <c r="I435" s="28">
        <v>130</v>
      </c>
      <c r="J435" s="9"/>
    </row>
    <row r="436" spans="1:10" hidden="1" x14ac:dyDescent="0.25">
      <c r="A436" s="8" t="s">
        <v>1528</v>
      </c>
      <c r="B436" s="9" t="s">
        <v>1529</v>
      </c>
      <c r="C436" s="9" t="s">
        <v>20</v>
      </c>
      <c r="D436" s="9" t="s">
        <v>737</v>
      </c>
      <c r="F436" s="33" t="str">
        <f>IF(CLIENTE[[#This Row],[RUC]]="No","Solo Boleta",IF(CLIENTE[[#This Row],[RUC]]="","Ingrese N° de RUC",VLOOKUP(CLIENTE[[#This Row],[RUC]],RUCS[],2,FALSE)))</f>
        <v>Ingrese N° de RUC</v>
      </c>
      <c r="G436" s="8"/>
      <c r="H436" s="29" t="s">
        <v>79</v>
      </c>
      <c r="I436" s="28">
        <v>95</v>
      </c>
      <c r="J436" s="9"/>
    </row>
    <row r="437" spans="1:10" hidden="1" x14ac:dyDescent="0.25">
      <c r="A437" s="8" t="s">
        <v>1530</v>
      </c>
      <c r="B437" s="9" t="s">
        <v>1531</v>
      </c>
      <c r="C437" s="9" t="s">
        <v>19</v>
      </c>
      <c r="D437" s="9" t="s">
        <v>686</v>
      </c>
      <c r="F437" s="33" t="str">
        <f>IF(CLIENTE[[#This Row],[RUC]]="No","Solo Boleta",IF(CLIENTE[[#This Row],[RUC]]="","Ingrese N° de RUC",VLOOKUP(CLIENTE[[#This Row],[RUC]],RUCS[],2,FALSE)))</f>
        <v>Ingrese N° de RUC</v>
      </c>
      <c r="G437" s="8"/>
      <c r="H437" s="29"/>
      <c r="I437" s="28"/>
      <c r="J437" s="9"/>
    </row>
    <row r="438" spans="1:10" hidden="1" x14ac:dyDescent="0.25">
      <c r="A438" s="8" t="s">
        <v>1536</v>
      </c>
      <c r="B438" s="9" t="s">
        <v>1537</v>
      </c>
      <c r="C438" s="9" t="s">
        <v>19</v>
      </c>
      <c r="D438" s="9" t="s">
        <v>1152</v>
      </c>
      <c r="F438" s="33" t="str">
        <f>IF(CLIENTE[[#This Row],[RUC]]="No","Solo Boleta",IF(CLIENTE[[#This Row],[RUC]]="","Ingrese N° de RUC",VLOOKUP(CLIENTE[[#This Row],[RUC]],RUCS[],2,FALSE)))</f>
        <v>Ingrese N° de RUC</v>
      </c>
      <c r="G438" s="8"/>
      <c r="H438" s="29" t="s">
        <v>81</v>
      </c>
      <c r="I438" s="28">
        <v>120</v>
      </c>
      <c r="J438" s="9"/>
    </row>
    <row r="439" spans="1:10" hidden="1" x14ac:dyDescent="0.25">
      <c r="A439" s="8" t="s">
        <v>1571</v>
      </c>
      <c r="B439" s="9" t="s">
        <v>1572</v>
      </c>
      <c r="C439" s="9" t="s">
        <v>19</v>
      </c>
      <c r="D439" s="9" t="s">
        <v>1461</v>
      </c>
      <c r="F439" s="33" t="str">
        <f>IF(CLIENTE[[#This Row],[RUC]]="No","Solo Boleta",IF(CLIENTE[[#This Row],[RUC]]="","Ingrese N° de RUC",VLOOKUP(CLIENTE[[#This Row],[RUC]],RUCS[],2,FALSE)))</f>
        <v>Ingrese N° de RUC</v>
      </c>
      <c r="G439" s="8"/>
      <c r="H439" s="29"/>
      <c r="I439" s="28"/>
      <c r="J439" s="9"/>
    </row>
    <row r="440" spans="1:10" hidden="1" x14ac:dyDescent="0.25">
      <c r="A440" s="8" t="s">
        <v>1573</v>
      </c>
      <c r="B440" s="9" t="s">
        <v>1574</v>
      </c>
      <c r="C440" s="9" t="s">
        <v>19</v>
      </c>
      <c r="D440" s="9" t="s">
        <v>686</v>
      </c>
      <c r="F440" s="33" t="str">
        <f>IF(CLIENTE[[#This Row],[RUC]]="No","Solo Boleta",IF(CLIENTE[[#This Row],[RUC]]="","Ingrese N° de RUC",VLOOKUP(CLIENTE[[#This Row],[RUC]],RUCS[],2,FALSE)))</f>
        <v>Ingrese N° de RUC</v>
      </c>
      <c r="G440" s="8"/>
      <c r="H440" s="29"/>
      <c r="I440" s="28"/>
      <c r="J440" s="9"/>
    </row>
    <row r="441" spans="1:10" hidden="1" x14ac:dyDescent="0.25">
      <c r="A441" s="8" t="s">
        <v>1575</v>
      </c>
      <c r="B441" s="9" t="s">
        <v>1576</v>
      </c>
      <c r="C441" s="9" t="s">
        <v>20</v>
      </c>
      <c r="D441" s="9" t="s">
        <v>686</v>
      </c>
      <c r="F441" s="33" t="str">
        <f>IF(CLIENTE[[#This Row],[RUC]]="No","Solo Boleta",IF(CLIENTE[[#This Row],[RUC]]="","Ingrese N° de RUC",VLOOKUP(CLIENTE[[#This Row],[RUC]],RUCS[],2,FALSE)))</f>
        <v>Ingrese N° de RUC</v>
      </c>
      <c r="G441" s="8"/>
      <c r="H441" s="29"/>
      <c r="I441" s="28"/>
      <c r="J441" s="9"/>
    </row>
    <row r="442" spans="1:10" hidden="1" x14ac:dyDescent="0.25">
      <c r="A442" s="8" t="s">
        <v>1580</v>
      </c>
      <c r="B442" s="9" t="s">
        <v>1581</v>
      </c>
      <c r="C442" s="9" t="s">
        <v>19</v>
      </c>
      <c r="D442" s="9" t="s">
        <v>1582</v>
      </c>
      <c r="F442" s="33" t="str">
        <f>IF(CLIENTE[[#This Row],[RUC]]="No","Solo Boleta",IF(CLIENTE[[#This Row],[RUC]]="","Ingrese N° de RUC",VLOOKUP(CLIENTE[[#This Row],[RUC]],RUCS[],2,FALSE)))</f>
        <v>Ingrese N° de RUC</v>
      </c>
      <c r="G442" s="8"/>
      <c r="H442" s="29" t="s">
        <v>81</v>
      </c>
      <c r="I442" s="28"/>
      <c r="J442" s="9"/>
    </row>
    <row r="443" spans="1:10" hidden="1" x14ac:dyDescent="0.25">
      <c r="A443" s="8" t="s">
        <v>1583</v>
      </c>
      <c r="B443" s="9" t="s">
        <v>1584</v>
      </c>
      <c r="C443" s="9" t="s">
        <v>19</v>
      </c>
      <c r="D443" s="9" t="s">
        <v>686</v>
      </c>
      <c r="E443" s="8" t="s">
        <v>1577</v>
      </c>
      <c r="F443" s="33" t="str">
        <f>IF(CLIENTE[[#This Row],[RUC]]="No","Solo Boleta",IF(CLIENTE[[#This Row],[RUC]]="","Ingrese N° de RUC",VLOOKUP(CLIENTE[[#This Row],[RUC]],RUCS[],2,FALSE)))</f>
        <v>AGUARA INGENIEROS S.A.C.</v>
      </c>
      <c r="G443" s="8"/>
      <c r="H443" s="29" t="s">
        <v>81</v>
      </c>
      <c r="I443" s="28">
        <v>100</v>
      </c>
      <c r="J443" s="9"/>
    </row>
    <row r="444" spans="1:10" hidden="1" x14ac:dyDescent="0.25">
      <c r="A444" s="8" t="s">
        <v>1585</v>
      </c>
      <c r="B444" s="9" t="s">
        <v>1586</v>
      </c>
      <c r="C444" s="9" t="s">
        <v>20</v>
      </c>
      <c r="D444" s="9" t="s">
        <v>737</v>
      </c>
      <c r="F444" s="33" t="str">
        <f>IF(CLIENTE[[#This Row],[RUC]]="No","Solo Boleta",IF(CLIENTE[[#This Row],[RUC]]="","Ingrese N° de RUC",VLOOKUP(CLIENTE[[#This Row],[RUC]],RUCS[],2,FALSE)))</f>
        <v>Ingrese N° de RUC</v>
      </c>
      <c r="G444" s="8"/>
      <c r="H444" s="29" t="s">
        <v>79</v>
      </c>
      <c r="I444" s="28">
        <v>80</v>
      </c>
      <c r="J444" s="9"/>
    </row>
    <row r="445" spans="1:10" hidden="1" x14ac:dyDescent="0.25">
      <c r="A445" s="8" t="s">
        <v>1587</v>
      </c>
      <c r="B445" s="9" t="s">
        <v>1588</v>
      </c>
      <c r="C445" s="9" t="s">
        <v>20</v>
      </c>
      <c r="D445" s="9" t="s">
        <v>755</v>
      </c>
      <c r="F445" s="33" t="str">
        <f>IF(CLIENTE[[#This Row],[RUC]]="No","Solo Boleta",IF(CLIENTE[[#This Row],[RUC]]="","Ingrese N° de RUC",VLOOKUP(CLIENTE[[#This Row],[RUC]],RUCS[],2,FALSE)))</f>
        <v>Ingrese N° de RUC</v>
      </c>
      <c r="G445" s="8"/>
      <c r="H445" s="29" t="s">
        <v>80</v>
      </c>
      <c r="I445" s="28">
        <v>165</v>
      </c>
      <c r="J445" s="9"/>
    </row>
    <row r="446" spans="1:10" hidden="1" x14ac:dyDescent="0.25">
      <c r="A446" s="8" t="s">
        <v>1589</v>
      </c>
      <c r="B446" s="9" t="s">
        <v>1590</v>
      </c>
      <c r="C446" s="9" t="s">
        <v>19</v>
      </c>
      <c r="D446" s="9" t="s">
        <v>686</v>
      </c>
      <c r="E446" s="8" t="s">
        <v>1591</v>
      </c>
      <c r="F446" s="33" t="str">
        <f>IF(CLIENTE[[#This Row],[RUC]]="No","Solo Boleta",IF(CLIENTE[[#This Row],[RUC]]="","Ingrese N° de RUC",VLOOKUP(CLIENTE[[#This Row],[RUC]],RUCS[],2,FALSE)))</f>
        <v>CORPORACION XENIX PERU S.A.C.</v>
      </c>
      <c r="G446" s="8"/>
      <c r="H446" s="29" t="s">
        <v>81</v>
      </c>
      <c r="I446" s="28">
        <v>85</v>
      </c>
      <c r="J446" s="9"/>
    </row>
    <row r="447" spans="1:10" hidden="1" x14ac:dyDescent="0.25">
      <c r="A447" s="8" t="s">
        <v>1592</v>
      </c>
      <c r="B447" s="9" t="s">
        <v>1593</v>
      </c>
      <c r="C447" s="9" t="s">
        <v>19</v>
      </c>
      <c r="D447" s="9" t="s">
        <v>707</v>
      </c>
      <c r="F447" s="33" t="str">
        <f>IF(CLIENTE[[#This Row],[RUC]]="No","Solo Boleta",IF(CLIENTE[[#This Row],[RUC]]="","Ingrese N° de RUC",VLOOKUP(CLIENTE[[#This Row],[RUC]],RUCS[],2,FALSE)))</f>
        <v>Ingrese N° de RUC</v>
      </c>
      <c r="G447" s="8"/>
      <c r="H447" s="29" t="s">
        <v>81</v>
      </c>
      <c r="I447" s="28">
        <v>85</v>
      </c>
      <c r="J447" s="9"/>
    </row>
    <row r="448" spans="1:10" hidden="1" x14ac:dyDescent="0.25">
      <c r="A448" s="8" t="s">
        <v>1594</v>
      </c>
      <c r="B448" s="9" t="s">
        <v>1595</v>
      </c>
      <c r="C448" s="9" t="s">
        <v>20</v>
      </c>
      <c r="D448" s="9" t="s">
        <v>686</v>
      </c>
      <c r="F448" s="33" t="str">
        <f>IF(CLIENTE[[#This Row],[RUC]]="No","Solo Boleta",IF(CLIENTE[[#This Row],[RUC]]="","Ingrese N° de RUC",VLOOKUP(CLIENTE[[#This Row],[RUC]],RUCS[],2,FALSE)))</f>
        <v>Ingrese N° de RUC</v>
      </c>
      <c r="G448" s="8"/>
      <c r="H448" s="29"/>
      <c r="I448" s="28"/>
      <c r="J448" s="9"/>
    </row>
    <row r="449" spans="1:10" hidden="1" x14ac:dyDescent="0.25">
      <c r="A449" s="8" t="s">
        <v>1596</v>
      </c>
      <c r="B449" s="9" t="s">
        <v>1597</v>
      </c>
      <c r="C449" s="9" t="s">
        <v>20</v>
      </c>
      <c r="D449" s="9" t="s">
        <v>686</v>
      </c>
      <c r="E449" s="8" t="s">
        <v>1598</v>
      </c>
      <c r="F449" s="33" t="str">
        <f>IF(CLIENTE[[#This Row],[RUC]]="No","Solo Boleta",IF(CLIENTE[[#This Row],[RUC]]="","Ingrese N° de RUC",VLOOKUP(CLIENTE[[#This Row],[RUC]],RUCS[],2,FALSE)))</f>
        <v>SOLUCIONES PSICOLOGICAS E.I.R.L.</v>
      </c>
      <c r="G449" s="8"/>
      <c r="H449" s="29" t="s">
        <v>79</v>
      </c>
      <c r="I449" s="28">
        <v>100</v>
      </c>
      <c r="J449" s="9"/>
    </row>
    <row r="450" spans="1:10" hidden="1" x14ac:dyDescent="0.25">
      <c r="A450" s="1" t="s">
        <v>1599</v>
      </c>
      <c r="B450" s="4" t="s">
        <v>1600</v>
      </c>
      <c r="C450" s="9" t="s">
        <v>20</v>
      </c>
      <c r="D450" s="9" t="s">
        <v>737</v>
      </c>
      <c r="E450" s="8" t="s">
        <v>1532</v>
      </c>
      <c r="F450" s="33" t="str">
        <f>IF(CLIENTE[[#This Row],[RUC]]="No","Solo Boleta",IF(CLIENTE[[#This Row],[RUC]]="","Ingrese N° de RUC",VLOOKUP(CLIENTE[[#This Row],[RUC]],RUCS[],2,FALSE)))</f>
        <v>SERVICIOS DIGITALES S.A.C.</v>
      </c>
      <c r="G450" s="8"/>
      <c r="H450" s="29" t="s">
        <v>79</v>
      </c>
      <c r="I450" s="28">
        <v>100</v>
      </c>
      <c r="J450" s="9"/>
    </row>
    <row r="451" spans="1:10" hidden="1" x14ac:dyDescent="0.25">
      <c r="A451" s="8" t="s">
        <v>1601</v>
      </c>
      <c r="B451" s="9" t="s">
        <v>1602</v>
      </c>
      <c r="C451" s="9" t="s">
        <v>20</v>
      </c>
      <c r="D451" s="9" t="s">
        <v>686</v>
      </c>
      <c r="F451" s="33" t="str">
        <f>IF(CLIENTE[[#This Row],[RUC]]="No","Solo Boleta",IF(CLIENTE[[#This Row],[RUC]]="","Ingrese N° de RUC",VLOOKUP(CLIENTE[[#This Row],[RUC]],RUCS[],2,FALSE)))</f>
        <v>Ingrese N° de RUC</v>
      </c>
      <c r="G451" s="8"/>
      <c r="H451" s="29" t="s">
        <v>81</v>
      </c>
      <c r="I451" s="28"/>
      <c r="J451" s="9"/>
    </row>
    <row r="452" spans="1:10" hidden="1" x14ac:dyDescent="0.25">
      <c r="A452" s="8" t="s">
        <v>1603</v>
      </c>
      <c r="B452" s="9" t="s">
        <v>1604</v>
      </c>
      <c r="C452" s="9" t="s">
        <v>19</v>
      </c>
      <c r="D452" s="9" t="s">
        <v>737</v>
      </c>
      <c r="E452" s="8" t="s">
        <v>901</v>
      </c>
      <c r="F452" s="33" t="str">
        <f>IF(CLIENTE[[#This Row],[RUC]]="No","Solo Boleta",IF(CLIENTE[[#This Row],[RUC]]="","Ingrese N° de RUC",VLOOKUP(CLIENTE[[#This Row],[RUC]],RUCS[],2,FALSE)))</f>
        <v>UNIMAQ S.A.</v>
      </c>
      <c r="G452" s="8"/>
      <c r="H452" s="29" t="s">
        <v>79</v>
      </c>
      <c r="I452" s="28">
        <v>75</v>
      </c>
      <c r="J452" s="9"/>
    </row>
    <row r="453" spans="1:10" hidden="1" x14ac:dyDescent="0.25">
      <c r="A453" s="8" t="s">
        <v>1605</v>
      </c>
      <c r="B453" s="9" t="s">
        <v>106</v>
      </c>
      <c r="C453" s="9" t="s">
        <v>19</v>
      </c>
      <c r="D453" s="9" t="s">
        <v>686</v>
      </c>
      <c r="E453" s="8" t="s">
        <v>839</v>
      </c>
      <c r="F453" s="33" t="str">
        <f>IF(CLIENTE[[#This Row],[RUC]]="No","Solo Boleta",IF(CLIENTE[[#This Row],[RUC]]="","Ingrese N° de RUC",VLOOKUP(CLIENTE[[#This Row],[RUC]],RUCS[],2,FALSE)))</f>
        <v>PERUANA DE ENERGIA Y CONBUSTIBLES S. A. C.</v>
      </c>
      <c r="G453" s="8"/>
      <c r="H453" s="29"/>
      <c r="I453" s="28"/>
      <c r="J453" s="9"/>
    </row>
    <row r="454" spans="1:10" hidden="1" x14ac:dyDescent="0.25">
      <c r="A454" s="8" t="s">
        <v>1668</v>
      </c>
      <c r="B454" s="9" t="s">
        <v>1669</v>
      </c>
      <c r="C454" s="9" t="s">
        <v>19</v>
      </c>
      <c r="D454" s="9" t="s">
        <v>707</v>
      </c>
      <c r="F454" s="33" t="str">
        <f>IF(CLIENTE[[#This Row],[RUC]]="No","Solo Boleta",IF(CLIENTE[[#This Row],[RUC]]="","Ingrese N° de RUC",VLOOKUP(CLIENTE[[#This Row],[RUC]],RUCS[],2,FALSE)))</f>
        <v>Ingrese N° de RUC</v>
      </c>
      <c r="G454" s="8"/>
      <c r="H454" s="29"/>
      <c r="I454" s="28"/>
      <c r="J454" s="9"/>
    </row>
    <row r="455" spans="1:10" hidden="1" x14ac:dyDescent="0.25">
      <c r="A455" s="8" t="s">
        <v>1673</v>
      </c>
      <c r="B455" s="9" t="s">
        <v>1674</v>
      </c>
      <c r="C455" s="9" t="s">
        <v>19</v>
      </c>
      <c r="D455" s="9" t="s">
        <v>706</v>
      </c>
      <c r="E455" s="8" t="s">
        <v>1677</v>
      </c>
      <c r="F455" s="33" t="str">
        <f>IF(CLIENTE[[#This Row],[RUC]]="No","Solo Boleta",IF(CLIENTE[[#This Row],[RUC]]="","Ingrese N° de RUC",VLOOKUP(CLIENTE[[#This Row],[RUC]],RUCS[],2,FALSE)))</f>
        <v>TABLEROS PERUANOS S.A.</v>
      </c>
      <c r="G455" s="8"/>
      <c r="H455" s="29" t="s">
        <v>79</v>
      </c>
      <c r="I455" s="28">
        <v>60</v>
      </c>
      <c r="J455" s="9"/>
    </row>
    <row r="456" spans="1:10" hidden="1" x14ac:dyDescent="0.25">
      <c r="A456" s="8" t="s">
        <v>1676</v>
      </c>
      <c r="B456" s="8" t="s">
        <v>1675</v>
      </c>
      <c r="C456" s="9" t="s">
        <v>19</v>
      </c>
      <c r="D456" s="9" t="s">
        <v>706</v>
      </c>
      <c r="E456" s="8" t="s">
        <v>1677</v>
      </c>
      <c r="F456" s="33" t="str">
        <f>IF(CLIENTE[[#This Row],[RUC]]="No","Solo Boleta",IF(CLIENTE[[#This Row],[RUC]]="","Ingrese N° de RUC",VLOOKUP(CLIENTE[[#This Row],[RUC]],RUCS[],2,FALSE)))</f>
        <v>TABLEROS PERUANOS S.A.</v>
      </c>
      <c r="G456" s="8"/>
      <c r="H456" s="29" t="s">
        <v>79</v>
      </c>
      <c r="I456" s="28">
        <v>60</v>
      </c>
      <c r="J456" s="9"/>
    </row>
    <row r="457" spans="1:10" hidden="1" x14ac:dyDescent="0.25">
      <c r="A457" s="8" t="s">
        <v>1680</v>
      </c>
      <c r="B457" s="9" t="s">
        <v>1681</v>
      </c>
      <c r="C457" s="9" t="s">
        <v>19</v>
      </c>
      <c r="D457" s="9" t="s">
        <v>686</v>
      </c>
      <c r="F457" s="33" t="str">
        <f>IF(CLIENTE[[#This Row],[RUC]]="No","Solo Boleta",IF(CLIENTE[[#This Row],[RUC]]="","Ingrese N° de RUC",VLOOKUP(CLIENTE[[#This Row],[RUC]],RUCS[],2,FALSE)))</f>
        <v>Ingrese N° de RUC</v>
      </c>
      <c r="G457" s="8"/>
      <c r="H457" s="29" t="s">
        <v>80</v>
      </c>
      <c r="I457" s="28">
        <v>130</v>
      </c>
      <c r="J457" s="9"/>
    </row>
    <row r="458" spans="1:10" hidden="1" x14ac:dyDescent="0.25">
      <c r="A458" s="8" t="s">
        <v>1682</v>
      </c>
      <c r="B458" s="9" t="s">
        <v>1683</v>
      </c>
      <c r="C458" s="9" t="s">
        <v>19</v>
      </c>
      <c r="D458" s="9" t="s">
        <v>686</v>
      </c>
      <c r="F458" s="33" t="str">
        <f>IF(CLIENTE[[#This Row],[RUC]]="No","Solo Boleta",IF(CLIENTE[[#This Row],[RUC]]="","Ingrese N° de RUC",VLOOKUP(CLIENTE[[#This Row],[RUC]],RUCS[],2,FALSE)))</f>
        <v>Ingrese N° de RUC</v>
      </c>
      <c r="G458" s="8"/>
      <c r="H458" s="29" t="s">
        <v>79</v>
      </c>
      <c r="I458" s="28">
        <v>65</v>
      </c>
      <c r="J458" s="9"/>
    </row>
    <row r="459" spans="1:10" hidden="1" x14ac:dyDescent="0.25">
      <c r="A459" s="8" t="s">
        <v>1693</v>
      </c>
      <c r="B459" s="9" t="s">
        <v>1694</v>
      </c>
      <c r="C459" s="9" t="s">
        <v>19</v>
      </c>
      <c r="D459" s="9" t="s">
        <v>686</v>
      </c>
      <c r="E459" s="8" t="s">
        <v>1697</v>
      </c>
      <c r="F459" s="33" t="s">
        <v>1695</v>
      </c>
      <c r="G459" s="8"/>
      <c r="H459" s="29" t="s">
        <v>79</v>
      </c>
      <c r="I459" s="28" t="s">
        <v>1696</v>
      </c>
      <c r="J459" s="9"/>
    </row>
    <row r="460" spans="1:10" hidden="1" x14ac:dyDescent="0.25">
      <c r="A460" s="8" t="s">
        <v>1703</v>
      </c>
      <c r="B460" s="9" t="s">
        <v>1704</v>
      </c>
      <c r="C460" s="9" t="s">
        <v>19</v>
      </c>
      <c r="D460" s="9" t="s">
        <v>1582</v>
      </c>
      <c r="E460" s="8" t="s">
        <v>1705</v>
      </c>
      <c r="F460" s="33" t="str">
        <f>IF(CLIENTE[[#This Row],[RUC]]="No","Solo Boleta",IF(CLIENTE[[#This Row],[RUC]]="","Ingrese N° de RUC",VLOOKUP(CLIENTE[[#This Row],[RUC]],RUCS[],2,FALSE)))</f>
        <v>OLYMPUS TOURS DEL PERU S.A.C.</v>
      </c>
      <c r="G460" s="8"/>
      <c r="H460" s="29" t="s">
        <v>79</v>
      </c>
      <c r="I460" s="28">
        <v>65</v>
      </c>
      <c r="J460" s="9"/>
    </row>
    <row r="461" spans="1:10" hidden="1" x14ac:dyDescent="0.25">
      <c r="A461" s="8" t="s">
        <v>1718</v>
      </c>
      <c r="B461" s="9" t="s">
        <v>1719</v>
      </c>
      <c r="C461" s="9" t="s">
        <v>19</v>
      </c>
      <c r="D461" s="9" t="s">
        <v>686</v>
      </c>
      <c r="E461" s="8" t="s">
        <v>1053</v>
      </c>
      <c r="F461" s="33" t="str">
        <f>IF(CLIENTE[[#This Row],[RUC]]="No","Solo Boleta",IF(CLIENTE[[#This Row],[RUC]]="","Ingrese N° de RUC",VLOOKUP(CLIENTE[[#This Row],[RUC]],RUCS[],2,FALSE)))</f>
        <v>MAQUINARIAS S.A.</v>
      </c>
      <c r="G461" s="8"/>
      <c r="H461" s="29" t="s">
        <v>79</v>
      </c>
      <c r="I461" s="28">
        <v>65</v>
      </c>
      <c r="J461" s="9"/>
    </row>
    <row r="462" spans="1:10" hidden="1" x14ac:dyDescent="0.25">
      <c r="A462" s="8" t="s">
        <v>1720</v>
      </c>
      <c r="B462" s="9" t="s">
        <v>1721</v>
      </c>
      <c r="C462" s="9" t="s">
        <v>19</v>
      </c>
      <c r="D462" s="9" t="s">
        <v>707</v>
      </c>
      <c r="F462" s="33" t="str">
        <f>IF(CLIENTE[[#This Row],[RUC]]="No","Solo Boleta",IF(CLIENTE[[#This Row],[RUC]]="","Ingrese N° de RUC",VLOOKUP(CLIENTE[[#This Row],[RUC]],RUCS[],2,FALSE)))</f>
        <v>Ingrese N° de RUC</v>
      </c>
      <c r="G462" s="8"/>
      <c r="H462" s="29" t="s">
        <v>81</v>
      </c>
      <c r="I462" s="28">
        <v>50</v>
      </c>
      <c r="J462" s="9"/>
    </row>
    <row r="463" spans="1:10" hidden="1" x14ac:dyDescent="0.25">
      <c r="A463" s="8" t="s">
        <v>1758</v>
      </c>
      <c r="B463" s="9" t="s">
        <v>1759</v>
      </c>
      <c r="C463" s="9" t="s">
        <v>19</v>
      </c>
      <c r="D463" s="9" t="s">
        <v>686</v>
      </c>
      <c r="F463" s="33" t="str">
        <f>IF(CLIENTE[[#This Row],[RUC]]="No","Solo Boleta",IF(CLIENTE[[#This Row],[RUC]]="","Ingrese N° de RUC",VLOOKUP(CLIENTE[[#This Row],[RUC]],RUCS[],2,FALSE)))</f>
        <v>Ingrese N° de RUC</v>
      </c>
      <c r="G463" s="8"/>
      <c r="H463" s="29"/>
      <c r="I463" s="28"/>
      <c r="J463" s="9"/>
    </row>
    <row r="464" spans="1:10" hidden="1" x14ac:dyDescent="0.25">
      <c r="A464" s="8" t="s">
        <v>1751</v>
      </c>
      <c r="B464" s="9" t="s">
        <v>1753</v>
      </c>
      <c r="C464" s="9" t="s">
        <v>19</v>
      </c>
      <c r="D464" s="9" t="s">
        <v>1752</v>
      </c>
      <c r="F464" s="33" t="str">
        <f>IF(CLIENTE[[#This Row],[RUC]]="No","Solo Boleta",IF(CLIENTE[[#This Row],[RUC]]="","Ingrese N° de RUC",VLOOKUP(CLIENTE[[#This Row],[RUC]],RUCS[],2,FALSE)))</f>
        <v>Ingrese N° de RUC</v>
      </c>
      <c r="G464" s="8"/>
      <c r="H464" s="29" t="s">
        <v>79</v>
      </c>
      <c r="I464" s="28">
        <v>65</v>
      </c>
      <c r="J464" s="9"/>
    </row>
    <row r="465" spans="1:10" hidden="1" x14ac:dyDescent="0.25">
      <c r="A465" s="8" t="s">
        <v>1766</v>
      </c>
      <c r="B465" s="9" t="s">
        <v>1767</v>
      </c>
      <c r="C465" s="9" t="s">
        <v>19</v>
      </c>
      <c r="D465" s="9" t="s">
        <v>1768</v>
      </c>
      <c r="F465" s="33" t="str">
        <f>IF(CLIENTE[[#This Row],[RUC]]="No","Solo Boleta",IF(CLIENTE[[#This Row],[RUC]]="","Ingrese N° de RUC",VLOOKUP(CLIENTE[[#This Row],[RUC]],RUCS[],2,FALSE)))</f>
        <v>Ingrese N° de RUC</v>
      </c>
      <c r="G465" s="8"/>
      <c r="H465" s="29" t="s">
        <v>81</v>
      </c>
      <c r="I465" s="28">
        <v>85</v>
      </c>
      <c r="J465" s="9"/>
    </row>
    <row r="466" spans="1:10" hidden="1" x14ac:dyDescent="0.25">
      <c r="A466" s="8" t="s">
        <v>1769</v>
      </c>
      <c r="B466" s="9" t="s">
        <v>1770</v>
      </c>
      <c r="C466" s="9" t="s">
        <v>19</v>
      </c>
      <c r="D466" s="9" t="s">
        <v>707</v>
      </c>
      <c r="F466" s="33" t="str">
        <f>IF(CLIENTE[[#This Row],[RUC]]="No","Solo Boleta",IF(CLIENTE[[#This Row],[RUC]]="","Ingrese N° de RUC",VLOOKUP(CLIENTE[[#This Row],[RUC]],RUCS[],2,FALSE)))</f>
        <v>Ingrese N° de RUC</v>
      </c>
      <c r="G466" s="8"/>
      <c r="H466" s="29" t="s">
        <v>81</v>
      </c>
      <c r="I466" s="28">
        <v>105</v>
      </c>
      <c r="J466" s="9"/>
    </row>
    <row r="467" spans="1:10" hidden="1" x14ac:dyDescent="0.25">
      <c r="A467" s="8" t="s">
        <v>1778</v>
      </c>
      <c r="B467" s="8" t="s">
        <v>1777</v>
      </c>
      <c r="C467" s="9" t="s">
        <v>19</v>
      </c>
      <c r="D467" s="9" t="s">
        <v>707</v>
      </c>
      <c r="F467" s="33" t="str">
        <f>IF(CLIENTE[[#This Row],[RUC]]="No","Solo Boleta",IF(CLIENTE[[#This Row],[RUC]]="","Ingrese N° de RUC",VLOOKUP(CLIENTE[[#This Row],[RUC]],RUCS[],2,FALSE)))</f>
        <v>Ingrese N° de RUC</v>
      </c>
      <c r="G467" s="8"/>
      <c r="H467" s="29" t="s">
        <v>81</v>
      </c>
      <c r="I467" s="28">
        <v>80</v>
      </c>
      <c r="J467" s="9"/>
    </row>
    <row r="468" spans="1:10" hidden="1" x14ac:dyDescent="0.25">
      <c r="A468" s="8" t="s">
        <v>1785</v>
      </c>
      <c r="B468" s="9" t="s">
        <v>1786</v>
      </c>
      <c r="C468" s="9" t="s">
        <v>19</v>
      </c>
      <c r="D468" s="9" t="s">
        <v>707</v>
      </c>
      <c r="F468" s="33" t="str">
        <f>IF(CLIENTE[[#This Row],[RUC]]="No","Solo Boleta",IF(CLIENTE[[#This Row],[RUC]]="","Ingrese N° de RUC",VLOOKUP(CLIENTE[[#This Row],[RUC]],RUCS[],2,FALSE)))</f>
        <v>Ingrese N° de RUC</v>
      </c>
      <c r="G468" s="8"/>
      <c r="H468" s="29" t="s">
        <v>79</v>
      </c>
      <c r="I468" s="28">
        <v>70</v>
      </c>
      <c r="J468" s="9"/>
    </row>
    <row r="469" spans="1:10" hidden="1" x14ac:dyDescent="0.25">
      <c r="A469" s="54" t="s">
        <v>1790</v>
      </c>
      <c r="B469" s="104" t="s">
        <v>1791</v>
      </c>
      <c r="C469" s="104" t="s">
        <v>19</v>
      </c>
      <c r="D469" s="104" t="s">
        <v>707</v>
      </c>
      <c r="E469" s="105"/>
      <c r="F469" s="106" t="str">
        <f>IF(CLIENTE[[#This Row],[RUC]]="No","Solo Boleta",IF(CLIENTE[[#This Row],[RUC]]="","Ingrese N° de RUC",VLOOKUP(CLIENTE[[#This Row],[RUC]],RUCS[],2,FALSE)))</f>
        <v>Ingrese N° de RUC</v>
      </c>
      <c r="G469" s="105"/>
      <c r="H469" s="107" t="s">
        <v>79</v>
      </c>
      <c r="I469" s="108">
        <v>90</v>
      </c>
      <c r="J469" s="104"/>
    </row>
    <row r="470" spans="1:10" hidden="1" x14ac:dyDescent="0.25">
      <c r="A470" s="8" t="s">
        <v>1795</v>
      </c>
      <c r="B470" s="9" t="s">
        <v>1796</v>
      </c>
      <c r="C470" s="9" t="s">
        <v>19</v>
      </c>
      <c r="D470" s="9" t="s">
        <v>1797</v>
      </c>
      <c r="F470" s="33" t="str">
        <f>IF(CLIENTE[[#This Row],[RUC]]="No","Solo Boleta",IF(CLIENTE[[#This Row],[RUC]]="","Ingrese N° de RUC",VLOOKUP(CLIENTE[[#This Row],[RUC]],RUCS[],2,FALSE)))</f>
        <v>Ingrese N° de RUC</v>
      </c>
      <c r="G470" s="8"/>
      <c r="H470" s="29"/>
      <c r="I470" s="28"/>
      <c r="J470" s="9"/>
    </row>
    <row r="471" spans="1:10" hidden="1" x14ac:dyDescent="0.25">
      <c r="A471" s="8" t="s">
        <v>708</v>
      </c>
      <c r="B471" s="9" t="s">
        <v>1809</v>
      </c>
      <c r="C471" s="9" t="s">
        <v>19</v>
      </c>
      <c r="D471" s="9" t="s">
        <v>706</v>
      </c>
      <c r="F471" s="33" t="str">
        <f>IF(CLIENTE[[#This Row],[RUC]]="No","Solo Boleta",IF(CLIENTE[[#This Row],[RUC]]="","Ingrese N° de RUC",VLOOKUP(CLIENTE[[#This Row],[RUC]],RUCS[],2,FALSE)))</f>
        <v>Ingrese N° de RUC</v>
      </c>
      <c r="G471" s="8"/>
      <c r="H471" s="29"/>
      <c r="I471" s="28"/>
      <c r="J471" s="9"/>
    </row>
    <row r="472" spans="1:10" hidden="1" x14ac:dyDescent="0.25">
      <c r="A472" s="8" t="s">
        <v>1801</v>
      </c>
      <c r="B472" s="9" t="s">
        <v>1802</v>
      </c>
      <c r="C472" s="9" t="s">
        <v>19</v>
      </c>
      <c r="D472" s="9" t="s">
        <v>686</v>
      </c>
      <c r="E472" s="8" t="s">
        <v>919</v>
      </c>
      <c r="F472" s="33" t="str">
        <f>IF(CLIENTE[[#This Row],[RUC]]="No","Solo Boleta",IF(CLIENTE[[#This Row],[RUC]]="","Ingrese N° de RUC",VLOOKUP(CLIENTE[[#This Row],[RUC]],RUCS[],2,FALSE)))</f>
        <v>DONGBU DAEWOO ELECTRONICS CORPORATION PERU S.A.C.</v>
      </c>
      <c r="G472" s="8"/>
      <c r="H472" s="29" t="s">
        <v>79</v>
      </c>
      <c r="I472" s="28">
        <v>60</v>
      </c>
      <c r="J472" s="9"/>
    </row>
    <row r="473" spans="1:10" hidden="1" x14ac:dyDescent="0.25">
      <c r="A473" s="8" t="s">
        <v>1810</v>
      </c>
      <c r="B473" s="9" t="s">
        <v>1811</v>
      </c>
      <c r="C473" s="9" t="s">
        <v>19</v>
      </c>
      <c r="D473" s="9" t="s">
        <v>1123</v>
      </c>
      <c r="E473" s="8" t="s">
        <v>1812</v>
      </c>
      <c r="F473" s="33" t="s">
        <v>1813</v>
      </c>
      <c r="G473" s="8"/>
      <c r="H473" s="29" t="s">
        <v>79</v>
      </c>
      <c r="I473" s="28" t="s">
        <v>1814</v>
      </c>
      <c r="J473" s="9"/>
    </row>
    <row r="474" spans="1:10" hidden="1" x14ac:dyDescent="0.25">
      <c r="A474" s="8" t="s">
        <v>1736</v>
      </c>
      <c r="B474" s="9" t="s">
        <v>1834</v>
      </c>
      <c r="C474" s="9" t="s">
        <v>19</v>
      </c>
      <c r="D474" s="9" t="s">
        <v>686</v>
      </c>
      <c r="E474" s="8" t="s">
        <v>1840</v>
      </c>
      <c r="F474" s="33" t="s">
        <v>1841</v>
      </c>
      <c r="G474" s="8"/>
      <c r="H474" s="29" t="s">
        <v>79</v>
      </c>
      <c r="I474" s="28">
        <v>70</v>
      </c>
      <c r="J474" s="9"/>
    </row>
    <row r="475" spans="1:10" hidden="1" x14ac:dyDescent="0.25">
      <c r="A475" s="8" t="s">
        <v>1835</v>
      </c>
      <c r="B475" s="9" t="s">
        <v>1836</v>
      </c>
      <c r="C475" s="9" t="s">
        <v>19</v>
      </c>
      <c r="D475" s="9" t="s">
        <v>686</v>
      </c>
      <c r="E475" s="8" t="s">
        <v>1837</v>
      </c>
      <c r="F475" s="33" t="s">
        <v>1838</v>
      </c>
      <c r="G475" s="8"/>
      <c r="H475" s="29" t="s">
        <v>79</v>
      </c>
      <c r="I475" s="28">
        <v>65</v>
      </c>
      <c r="J475" s="9"/>
    </row>
    <row r="476" spans="1:10" hidden="1" x14ac:dyDescent="0.25">
      <c r="A476" s="8" t="s">
        <v>1852</v>
      </c>
      <c r="B476" s="9" t="s">
        <v>1853</v>
      </c>
      <c r="C476" s="9" t="s">
        <v>19</v>
      </c>
      <c r="D476" s="9" t="s">
        <v>686</v>
      </c>
      <c r="F476" s="33" t="str">
        <f>IF(CLIENTE[[#This Row],[RUC]]="No","Solo Boleta",IF(CLIENTE[[#This Row],[RUC]]="","Ingrese N° de RUC",VLOOKUP(CLIENTE[[#This Row],[RUC]],RUCS[],2,FALSE)))</f>
        <v>Ingrese N° de RUC</v>
      </c>
      <c r="G476" s="8"/>
      <c r="H476" s="29" t="s">
        <v>81</v>
      </c>
      <c r="I476" s="28">
        <v>85</v>
      </c>
      <c r="J476" s="9"/>
    </row>
    <row r="477" spans="1:10" hidden="1" x14ac:dyDescent="0.25">
      <c r="A477" s="8" t="s">
        <v>1857</v>
      </c>
      <c r="B477" s="9" t="s">
        <v>1858</v>
      </c>
      <c r="C477" s="9" t="s">
        <v>19</v>
      </c>
      <c r="D477" s="9" t="s">
        <v>1752</v>
      </c>
      <c r="F477" s="33" t="str">
        <f>IF(CLIENTE[[#This Row],[RUC]]="No","Solo Boleta",IF(CLIENTE[[#This Row],[RUC]]="","Ingrese N° de RUC",VLOOKUP(CLIENTE[[#This Row],[RUC]],RUCS[],2,FALSE)))</f>
        <v>Ingrese N° de RUC</v>
      </c>
      <c r="G477" s="8"/>
      <c r="H477" s="29" t="s">
        <v>79</v>
      </c>
      <c r="I477" s="28">
        <v>90</v>
      </c>
      <c r="J477" s="9"/>
    </row>
    <row r="478" spans="1:10" hidden="1" x14ac:dyDescent="0.25">
      <c r="A478" s="8" t="s">
        <v>1859</v>
      </c>
      <c r="B478" s="9" t="s">
        <v>1860</v>
      </c>
      <c r="C478" s="9" t="s">
        <v>19</v>
      </c>
      <c r="D478" s="9" t="s">
        <v>686</v>
      </c>
      <c r="F478" s="33" t="str">
        <f>IF(CLIENTE[[#This Row],[RUC]]="No","Solo Boleta",IF(CLIENTE[[#This Row],[RUC]]="","Ingrese N° de RUC",VLOOKUP(CLIENTE[[#This Row],[RUC]],RUCS[],2,FALSE)))</f>
        <v>Ingrese N° de RUC</v>
      </c>
      <c r="G478" s="8"/>
      <c r="H478" s="29" t="s">
        <v>79</v>
      </c>
      <c r="I478" s="28">
        <v>70</v>
      </c>
      <c r="J478" s="9"/>
    </row>
    <row r="479" spans="1:10" hidden="1" x14ac:dyDescent="0.25">
      <c r="A479" s="8" t="s">
        <v>1861</v>
      </c>
      <c r="B479" s="9" t="s">
        <v>1862</v>
      </c>
      <c r="C479" s="9" t="s">
        <v>19</v>
      </c>
      <c r="D479" s="9" t="s">
        <v>686</v>
      </c>
      <c r="E479" s="8" t="s">
        <v>1865</v>
      </c>
      <c r="F479" s="33" t="s">
        <v>1866</v>
      </c>
      <c r="G479" s="8"/>
      <c r="H479" s="29" t="s">
        <v>79</v>
      </c>
      <c r="I479" s="28">
        <v>70</v>
      </c>
      <c r="J479" s="9"/>
    </row>
    <row r="480" spans="1:10" hidden="1" x14ac:dyDescent="0.25">
      <c r="A480" s="8" t="s">
        <v>1863</v>
      </c>
      <c r="B480" s="9" t="s">
        <v>1864</v>
      </c>
      <c r="C480" s="9" t="s">
        <v>19</v>
      </c>
      <c r="D480" s="9" t="s">
        <v>686</v>
      </c>
      <c r="F480" s="33" t="str">
        <f>IF(CLIENTE[[#This Row],[RUC]]="No","Solo Boleta",IF(CLIENTE[[#This Row],[RUC]]="","Ingrese N° de RUC",VLOOKUP(CLIENTE[[#This Row],[RUC]],RUCS[],2,FALSE)))</f>
        <v>Ingrese N° de RUC</v>
      </c>
      <c r="G480" s="8"/>
      <c r="H480" s="29"/>
      <c r="I480" s="28"/>
      <c r="J480" s="9"/>
    </row>
    <row r="481" spans="1:10" hidden="1" x14ac:dyDescent="0.25">
      <c r="A481" s="8" t="s">
        <v>1871</v>
      </c>
      <c r="B481" s="9" t="s">
        <v>1872</v>
      </c>
      <c r="C481" s="9" t="s">
        <v>19</v>
      </c>
      <c r="D481" s="9" t="s">
        <v>1873</v>
      </c>
      <c r="F481" s="33" t="str">
        <f>IF(CLIENTE[[#This Row],[RUC]]="No","Solo Boleta",IF(CLIENTE[[#This Row],[RUC]]="","Ingrese N° de RUC",VLOOKUP(CLIENTE[[#This Row],[RUC]],RUCS[],2,FALSE)))</f>
        <v>Ingrese N° de RUC</v>
      </c>
      <c r="G481" s="8"/>
      <c r="H481" s="29" t="s">
        <v>79</v>
      </c>
      <c r="I481" s="28">
        <v>90</v>
      </c>
      <c r="J481" s="9"/>
    </row>
    <row r="482" spans="1:10" hidden="1" x14ac:dyDescent="0.25">
      <c r="A482" s="8" t="s">
        <v>1880</v>
      </c>
      <c r="B482" s="9" t="s">
        <v>1881</v>
      </c>
      <c r="C482" s="9" t="s">
        <v>19</v>
      </c>
      <c r="D482" s="9" t="s">
        <v>813</v>
      </c>
      <c r="E482" s="8" t="s">
        <v>1883</v>
      </c>
      <c r="F482" s="33" t="str">
        <f>IF(CLIENTE[[#This Row],[RUC]]="No","Solo Boleta",IF(CLIENTE[[#This Row],[RUC]]="","Ingrese N° de RUC",VLOOKUP(CLIENTE[[#This Row],[RUC]],RUCS[],2,FALSE)))</f>
        <v>CIA ROCA BLANCA SERVICIOS S.R.L.</v>
      </c>
      <c r="G482" s="8"/>
      <c r="H482" s="29" t="s">
        <v>79</v>
      </c>
      <c r="I482" s="28">
        <v>75</v>
      </c>
      <c r="J482" s="9"/>
    </row>
    <row r="483" spans="1:10" hidden="1" x14ac:dyDescent="0.25">
      <c r="A483" s="8" t="s">
        <v>1892</v>
      </c>
      <c r="B483" s="9" t="s">
        <v>1893</v>
      </c>
      <c r="C483" s="9" t="s">
        <v>19</v>
      </c>
      <c r="D483" s="9" t="s">
        <v>686</v>
      </c>
      <c r="F483" s="33" t="str">
        <f>IF(CLIENTE[[#This Row],[RUC]]="No","Solo Boleta",IF(CLIENTE[[#This Row],[RUC]]="","Ingrese N° de RUC",VLOOKUP(CLIENTE[[#This Row],[RUC]],RUCS[],2,FALSE)))</f>
        <v>Ingrese N° de RUC</v>
      </c>
      <c r="G483" s="8"/>
      <c r="H483" s="29"/>
      <c r="I483" s="28"/>
      <c r="J483" s="9"/>
    </row>
    <row r="484" spans="1:10" hidden="1" x14ac:dyDescent="0.25">
      <c r="A484" s="8" t="s">
        <v>166</v>
      </c>
      <c r="B484" s="9" t="s">
        <v>1898</v>
      </c>
      <c r="C484" s="9" t="s">
        <v>19</v>
      </c>
      <c r="D484" s="9" t="s">
        <v>686</v>
      </c>
      <c r="E484" s="8" t="s">
        <v>838</v>
      </c>
      <c r="F484" s="33" t="str">
        <f>IF(CLIENTE[[#This Row],[RUC]]="No","Solo Boleta",IF(CLIENTE[[#This Row],[RUC]]="","Ingrese N° de RUC",VLOOKUP(CLIENTE[[#This Row],[RUC]],RUCS[],2,FALSE)))</f>
        <v>INSTITUTO GEOFISICO DEL PERU</v>
      </c>
      <c r="G484" s="8"/>
      <c r="H484" s="29"/>
      <c r="I484" s="28"/>
      <c r="J484" s="9"/>
    </row>
    <row r="485" spans="1:10" hidden="1" x14ac:dyDescent="0.25">
      <c r="A485" s="8" t="s">
        <v>168</v>
      </c>
      <c r="B485" s="9" t="s">
        <v>1899</v>
      </c>
      <c r="C485" s="9" t="s">
        <v>19</v>
      </c>
      <c r="D485" s="9" t="s">
        <v>686</v>
      </c>
      <c r="E485" s="8" t="s">
        <v>838</v>
      </c>
      <c r="F485" s="33" t="str">
        <f>IF(CLIENTE[[#This Row],[RUC]]="No","Solo Boleta",IF(CLIENTE[[#This Row],[RUC]]="","Ingrese N° de RUC",VLOOKUP(CLIENTE[[#This Row],[RUC]],RUCS[],2,FALSE)))</f>
        <v>INSTITUTO GEOFISICO DEL PERU</v>
      </c>
      <c r="G485" s="8"/>
      <c r="H485" s="29"/>
      <c r="I485" s="28"/>
      <c r="J485" s="9"/>
    </row>
    <row r="486" spans="1:10" hidden="1" x14ac:dyDescent="0.25">
      <c r="A486" s="8" t="s">
        <v>1905</v>
      </c>
      <c r="B486" t="s">
        <v>1908</v>
      </c>
      <c r="C486" s="9" t="s">
        <v>19</v>
      </c>
      <c r="D486" s="9" t="s">
        <v>686</v>
      </c>
      <c r="E486" s="8" t="s">
        <v>1906</v>
      </c>
      <c r="F486" s="33" t="s">
        <v>1920</v>
      </c>
      <c r="G486" s="8"/>
      <c r="H486" s="29" t="s">
        <v>80</v>
      </c>
      <c r="I486" s="28">
        <v>130</v>
      </c>
      <c r="J486" s="9"/>
    </row>
    <row r="487" spans="1:10" hidden="1" x14ac:dyDescent="0.25">
      <c r="A487" s="8" t="s">
        <v>1907</v>
      </c>
      <c r="B487" t="s">
        <v>1909</v>
      </c>
      <c r="C487" s="9" t="s">
        <v>19</v>
      </c>
      <c r="D487" s="9" t="s">
        <v>686</v>
      </c>
      <c r="E487" s="8" t="s">
        <v>1906</v>
      </c>
      <c r="F487" s="33" t="s">
        <v>1920</v>
      </c>
      <c r="G487" s="8"/>
      <c r="H487" s="29" t="s">
        <v>80</v>
      </c>
      <c r="I487" s="28">
        <v>0</v>
      </c>
      <c r="J487" s="9"/>
    </row>
    <row r="488" spans="1:10" hidden="1" x14ac:dyDescent="0.25">
      <c r="A488" s="8" t="s">
        <v>1879</v>
      </c>
      <c r="B488" s="4" t="s">
        <v>1258</v>
      </c>
      <c r="C488" s="9" t="s">
        <v>19</v>
      </c>
      <c r="D488" s="9" t="s">
        <v>813</v>
      </c>
      <c r="E488" s="8" t="s">
        <v>853</v>
      </c>
      <c r="F488" s="33" t="str">
        <f>IF(CLIENTE[[#This Row],[RUC]]="No","Solo Boleta",IF(CLIENTE[[#This Row],[RUC]]="","Ingrese N° de RUC",VLOOKUP(CLIENTE[[#This Row],[RUC]],RUCS[],2,FALSE)))</f>
        <v>ORGANISMO DE EVALUACION Y FISCALIZACION AMBIENTAL - OEFA</v>
      </c>
      <c r="G488" s="8"/>
      <c r="H488" s="29" t="s">
        <v>79</v>
      </c>
      <c r="I488" s="28">
        <v>90</v>
      </c>
      <c r="J488" s="9"/>
    </row>
    <row r="489" spans="1:10" hidden="1" x14ac:dyDescent="0.25">
      <c r="A489" s="10" t="s">
        <v>1932</v>
      </c>
      <c r="B489" s="4" t="s">
        <v>1933</v>
      </c>
      <c r="C489" s="104" t="s">
        <v>19</v>
      </c>
      <c r="D489" s="104" t="s">
        <v>686</v>
      </c>
      <c r="E489" s="8" t="s">
        <v>1935</v>
      </c>
      <c r="F489" s="106" t="s">
        <v>1934</v>
      </c>
      <c r="G489" s="105"/>
      <c r="H489" s="107" t="s">
        <v>79</v>
      </c>
      <c r="I489" s="108">
        <v>100</v>
      </c>
      <c r="J489" s="104"/>
    </row>
    <row r="490" spans="1:10" hidden="1" x14ac:dyDescent="0.25">
      <c r="A490" s="8" t="s">
        <v>1936</v>
      </c>
      <c r="B490" t="s">
        <v>1929</v>
      </c>
      <c r="C490" s="9" t="s">
        <v>19</v>
      </c>
      <c r="D490" s="9" t="s">
        <v>686</v>
      </c>
      <c r="F490" s="33" t="str">
        <f>IF(CLIENTE[[#This Row],[RUC]]="No","Solo Boleta",IF(CLIENTE[[#This Row],[RUC]]="","Ingrese N° de RUC",VLOOKUP(CLIENTE[[#This Row],[RUC]],RUCS[],2,FALSE)))</f>
        <v>Ingrese N° de RUC</v>
      </c>
      <c r="G490" s="8"/>
      <c r="H490" s="29" t="s">
        <v>82</v>
      </c>
      <c r="I490" s="28">
        <v>150</v>
      </c>
      <c r="J490" s="9"/>
    </row>
    <row r="491" spans="1:10" hidden="1" x14ac:dyDescent="0.25">
      <c r="A491" s="8" t="s">
        <v>1939</v>
      </c>
      <c r="B491" s="9" t="s">
        <v>1940</v>
      </c>
      <c r="C491" s="9" t="s">
        <v>19</v>
      </c>
      <c r="D491" s="9" t="s">
        <v>706</v>
      </c>
      <c r="E491" s="8" t="s">
        <v>1941</v>
      </c>
      <c r="F491" s="33" t="str">
        <f>IF(CLIENTE[[#This Row],[RUC]]="No","Solo Boleta",IF(CLIENTE[[#This Row],[RUC]]="","Ingrese N° de RUC",VLOOKUP(CLIENTE[[#This Row],[RUC]],RUCS[],2,FALSE)))</f>
        <v>QUIMICA SUIZA S.A.</v>
      </c>
      <c r="G491" s="8"/>
      <c r="H491" s="29" t="s">
        <v>81</v>
      </c>
      <c r="I491" s="28">
        <v>110</v>
      </c>
      <c r="J491" s="9"/>
    </row>
    <row r="492" spans="1:10" hidden="1" x14ac:dyDescent="0.25">
      <c r="A492" s="8" t="s">
        <v>1956</v>
      </c>
      <c r="B492" s="9" t="s">
        <v>1957</v>
      </c>
      <c r="C492" s="9" t="s">
        <v>19</v>
      </c>
      <c r="D492" s="9" t="s">
        <v>686</v>
      </c>
      <c r="F492" s="33" t="str">
        <f>IF(CLIENTE[[#This Row],[RUC]]="No","Solo Boleta",IF(CLIENTE[[#This Row],[RUC]]="","Ingrese N° de RUC",VLOOKUP(CLIENTE[[#This Row],[RUC]],RUCS[],2,FALSE)))</f>
        <v>Ingrese N° de RUC</v>
      </c>
      <c r="G492" s="8"/>
      <c r="H492" s="29" t="s">
        <v>79</v>
      </c>
      <c r="I492" s="28">
        <v>100</v>
      </c>
      <c r="J492" s="9"/>
    </row>
    <row r="493" spans="1:10" hidden="1" x14ac:dyDescent="0.25">
      <c r="A493" s="110" t="s">
        <v>1736</v>
      </c>
      <c r="B493" s="49" t="s">
        <v>1834</v>
      </c>
      <c r="C493" s="9" t="s">
        <v>19</v>
      </c>
      <c r="D493" s="9" t="s">
        <v>686</v>
      </c>
      <c r="E493" s="111" t="s">
        <v>1840</v>
      </c>
      <c r="F493" s="33" t="s">
        <v>1841</v>
      </c>
      <c r="G493" s="8"/>
      <c r="H493" s="29" t="s">
        <v>79</v>
      </c>
      <c r="I493" s="28">
        <v>70</v>
      </c>
      <c r="J493" s="9"/>
    </row>
    <row r="494" spans="1:10" hidden="1" x14ac:dyDescent="0.25">
      <c r="A494" s="8" t="s">
        <v>1968</v>
      </c>
      <c r="B494" s="9" t="s">
        <v>1969</v>
      </c>
      <c r="C494" s="104" t="s">
        <v>19</v>
      </c>
      <c r="D494" s="104" t="s">
        <v>686</v>
      </c>
      <c r="E494" s="105" t="s">
        <v>925</v>
      </c>
      <c r="F494" s="106" t="str">
        <f>IF(CLIENTE[[#This Row],[RUC]]="No","Solo Boleta",IF(CLIENTE[[#This Row],[RUC]]="","Ingrese N° de RUC",VLOOKUP(CLIENTE[[#This Row],[RUC]],RUCS[],2,FALSE)))</f>
        <v>TRABAJOS MARITIMOS S.A.</v>
      </c>
      <c r="G494" s="105"/>
      <c r="H494" s="107" t="s">
        <v>79</v>
      </c>
      <c r="I494" s="108">
        <v>70</v>
      </c>
      <c r="J494" s="104"/>
    </row>
    <row r="495" spans="1:10" hidden="1" x14ac:dyDescent="0.25">
      <c r="A495" s="8" t="s">
        <v>1972</v>
      </c>
      <c r="B495" s="9" t="s">
        <v>1973</v>
      </c>
      <c r="C495" s="9" t="s">
        <v>19</v>
      </c>
      <c r="D495" s="9" t="s">
        <v>706</v>
      </c>
      <c r="E495" s="8" t="s">
        <v>925</v>
      </c>
      <c r="F495" s="33" t="str">
        <f>IF(CLIENTE[[#This Row],[RUC]]="No","Solo Boleta",IF(CLIENTE[[#This Row],[RUC]]="","Ingrese N° de RUC",VLOOKUP(CLIENTE[[#This Row],[RUC]],RUCS[],2,FALSE)))</f>
        <v>TRABAJOS MARITIMOS S.A.</v>
      </c>
      <c r="G495" s="8"/>
      <c r="H495" s="29" t="s">
        <v>79</v>
      </c>
      <c r="I495" s="28">
        <v>70</v>
      </c>
      <c r="J495" s="9"/>
    </row>
    <row r="496" spans="1:10" hidden="1" x14ac:dyDescent="0.25">
      <c r="A496" s="8" t="s">
        <v>1988</v>
      </c>
      <c r="B496" s="9" t="s">
        <v>1989</v>
      </c>
      <c r="C496" s="9" t="s">
        <v>19</v>
      </c>
      <c r="D496" s="9" t="s">
        <v>686</v>
      </c>
      <c r="F496" s="33" t="str">
        <f>IF(CLIENTE[[#This Row],[RUC]]="No","Solo Boleta",IF(CLIENTE[[#This Row],[RUC]]="","Ingrese N° de RUC",VLOOKUP(CLIENTE[[#This Row],[RUC]],RUCS[],2,FALSE)))</f>
        <v>Ingrese N° de RUC</v>
      </c>
      <c r="G496" s="8"/>
      <c r="H496" s="29" t="s">
        <v>79</v>
      </c>
      <c r="I496" s="28">
        <v>65</v>
      </c>
      <c r="J496" s="9"/>
    </row>
    <row r="497" spans="1:10" hidden="1" x14ac:dyDescent="0.25">
      <c r="A497" s="8" t="s">
        <v>1990</v>
      </c>
      <c r="B497" s="9" t="s">
        <v>1991</v>
      </c>
      <c r="C497" s="9" t="s">
        <v>20</v>
      </c>
      <c r="D497" s="9" t="s">
        <v>1992</v>
      </c>
      <c r="F497" s="33" t="str">
        <f>IF(CLIENTE[[#This Row],[RUC]]="No","Solo Boleta",IF(CLIENTE[[#This Row],[RUC]]="","Ingrese N° de RUC",VLOOKUP(CLIENTE[[#This Row],[RUC]],RUCS[],2,FALSE)))</f>
        <v>Ingrese N° de RUC</v>
      </c>
      <c r="G497" s="8"/>
      <c r="H497" s="29" t="s">
        <v>80</v>
      </c>
      <c r="I497" s="28">
        <v>130</v>
      </c>
      <c r="J497" s="9"/>
    </row>
    <row r="498" spans="1:10" hidden="1" x14ac:dyDescent="0.25">
      <c r="A498" s="8" t="s">
        <v>2006</v>
      </c>
      <c r="B498" s="9" t="s">
        <v>2007</v>
      </c>
      <c r="C498" s="9" t="s">
        <v>19</v>
      </c>
      <c r="D498" s="9" t="s">
        <v>686</v>
      </c>
      <c r="F498" s="33" t="str">
        <f>IF(CLIENTE[[#This Row],[RUC]]="No","Solo Boleta",IF(CLIENTE[[#This Row],[RUC]]="","Ingrese N° de RUC",VLOOKUP(CLIENTE[[#This Row],[RUC]],RUCS[],2,FALSE)))</f>
        <v>Ingrese N° de RUC</v>
      </c>
      <c r="G498" s="8"/>
      <c r="H498" s="29" t="s">
        <v>79</v>
      </c>
      <c r="I498" s="28">
        <v>65</v>
      </c>
      <c r="J498" s="9"/>
    </row>
    <row r="499" spans="1:10" hidden="1" x14ac:dyDescent="0.25">
      <c r="A499" s="8" t="s">
        <v>1996</v>
      </c>
      <c r="B499" s="9" t="s">
        <v>1993</v>
      </c>
      <c r="C499" s="9" t="s">
        <v>19</v>
      </c>
      <c r="D499" s="9" t="s">
        <v>686</v>
      </c>
      <c r="F499" s="33" t="str">
        <f>IF(CLIENTE[[#This Row],[RUC]]="No","Solo Boleta",IF(CLIENTE[[#This Row],[RUC]]="","Ingrese N° de RUC",VLOOKUP(CLIENTE[[#This Row],[RUC]],RUCS[],2,FALSE)))</f>
        <v>Ingrese N° de RUC</v>
      </c>
      <c r="G499" s="8"/>
      <c r="H499" s="29" t="s">
        <v>79</v>
      </c>
      <c r="I499" s="28"/>
      <c r="J499" s="9"/>
    </row>
    <row r="500" spans="1:10" hidden="1" x14ac:dyDescent="0.25">
      <c r="A500" s="8" t="s">
        <v>2001</v>
      </c>
      <c r="B500" s="9" t="s">
        <v>2002</v>
      </c>
      <c r="C500" s="9" t="s">
        <v>19</v>
      </c>
      <c r="D500" s="9" t="s">
        <v>788</v>
      </c>
      <c r="E500" s="8" t="s">
        <v>2017</v>
      </c>
      <c r="F500" s="33" t="str">
        <f>IF(CLIENTE[[#This Row],[RUC]]="No","Solo Boleta",IF(CLIENTE[[#This Row],[RUC]]="","Ingrese N° de RUC",VLOOKUP(CLIENTE[[#This Row],[RUC]],RUCS[],2,FALSE)))</f>
        <v>COLPEX INTERNATIONAL S.A.C.</v>
      </c>
      <c r="G500" s="8"/>
      <c r="H500" s="29"/>
      <c r="I500" s="28"/>
      <c r="J500" s="9"/>
    </row>
    <row r="501" spans="1:10" hidden="1" x14ac:dyDescent="0.25">
      <c r="A501" s="8" t="s">
        <v>2003</v>
      </c>
      <c r="B501" s="9" t="s">
        <v>2004</v>
      </c>
      <c r="C501" s="9" t="s">
        <v>19</v>
      </c>
      <c r="D501" s="9" t="s">
        <v>686</v>
      </c>
      <c r="E501" s="8" t="s">
        <v>2017</v>
      </c>
      <c r="F501" s="33" t="str">
        <f>IF(CLIENTE[[#This Row],[RUC]]="No","Solo Boleta",IF(CLIENTE[[#This Row],[RUC]]="","Ingrese N° de RUC",VLOOKUP(CLIENTE[[#This Row],[RUC]],RUCS[],2,FALSE)))</f>
        <v>COLPEX INTERNATIONAL S.A.C.</v>
      </c>
      <c r="G501" s="8"/>
      <c r="H501" s="29"/>
      <c r="I501" s="28"/>
      <c r="J501" s="9"/>
    </row>
    <row r="502" spans="1:10" hidden="1" x14ac:dyDescent="0.25">
      <c r="A502" s="8" t="s">
        <v>2000</v>
      </c>
      <c r="B502" s="9" t="s">
        <v>2005</v>
      </c>
      <c r="C502" s="9" t="s">
        <v>19</v>
      </c>
      <c r="D502" s="9" t="s">
        <v>1452</v>
      </c>
      <c r="F502" s="33" t="str">
        <f>IF(CLIENTE[[#This Row],[RUC]]="No","Solo Boleta",IF(CLIENTE[[#This Row],[RUC]]="","Ingrese N° de RUC",VLOOKUP(CLIENTE[[#This Row],[RUC]],RUCS[],2,FALSE)))</f>
        <v>Ingrese N° de RUC</v>
      </c>
      <c r="G502" s="8"/>
      <c r="H502" s="29"/>
      <c r="I502" s="28"/>
      <c r="J502" s="9"/>
    </row>
    <row r="503" spans="1:10" hidden="1" x14ac:dyDescent="0.25">
      <c r="A503" s="8" t="s">
        <v>2032</v>
      </c>
      <c r="B503" s="9" t="s">
        <v>2034</v>
      </c>
      <c r="C503" s="9" t="s">
        <v>19</v>
      </c>
      <c r="D503" s="9" t="s">
        <v>813</v>
      </c>
      <c r="E503" s="109" t="s">
        <v>2033</v>
      </c>
      <c r="F503" s="33" t="e">
        <f>IF(CLIENTE[[#This Row],[RUC]]="No","Solo Boleta",IF(CLIENTE[[#This Row],[RUC]]="","Ingrese N° de RUC",VLOOKUP(CLIENTE[[#This Row],[RUC]],RUCS[],2,FALSE)))</f>
        <v>#N/A</v>
      </c>
      <c r="G503" s="8"/>
      <c r="H503" s="29"/>
      <c r="I503" s="28"/>
      <c r="J503" s="9"/>
    </row>
    <row r="504" spans="1:10" hidden="1" x14ac:dyDescent="0.25">
      <c r="A504" s="8" t="s">
        <v>2063</v>
      </c>
      <c r="B504" s="9" t="s">
        <v>2064</v>
      </c>
      <c r="C504" s="9" t="s">
        <v>19</v>
      </c>
      <c r="D504" s="9" t="s">
        <v>686</v>
      </c>
      <c r="F504" s="33" t="str">
        <f>IF(CLIENTE[[#This Row],[RUC]]="No","Solo Boleta",IF(CLIENTE[[#This Row],[RUC]]="","Ingrese N° de RUC",VLOOKUP(CLIENTE[[#This Row],[RUC]],RUCS[],2,FALSE)))</f>
        <v>Ingrese N° de RUC</v>
      </c>
      <c r="G504" s="8"/>
      <c r="H504" s="29" t="s">
        <v>81</v>
      </c>
      <c r="I504" s="28">
        <v>100</v>
      </c>
      <c r="J504" s="9">
        <v>13</v>
      </c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Tablas!$D$3:$D$6</xm:f>
          </x14:formula1>
          <xm:sqref>H4:H504</xm:sqref>
        </x14:dataValidation>
        <x14:dataValidation type="list" allowBlank="1" showInputMessage="1" showErrorMessage="1">
          <x14:formula1>
            <xm:f>Tablas!#REF!</xm:f>
          </x14:formula1>
          <xm:sqref>G4:G504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127"/>
  <sheetViews>
    <sheetView tabSelected="1" zoomScale="118" zoomScaleNormal="118" workbookViewId="0">
      <selection activeCell="H7" sqref="H7:H126"/>
    </sheetView>
  </sheetViews>
  <sheetFormatPr defaultColWidth="11.42578125" defaultRowHeight="15" x14ac:dyDescent="0.25"/>
  <cols>
    <col min="1" max="1" width="11.42578125" style="1" customWidth="1"/>
    <col min="2" max="2" width="38.42578125" customWidth="1"/>
    <col min="3" max="3" width="10.42578125" customWidth="1"/>
    <col min="4" max="4" width="15.140625" customWidth="1"/>
    <col min="5" max="5" width="14.28515625" customWidth="1"/>
    <col min="6" max="6" width="11.42578125" customWidth="1"/>
    <col min="7" max="7" width="9.28515625" style="1" customWidth="1"/>
    <col min="8" max="8" width="11.42578125" customWidth="1"/>
    <col min="9" max="9" width="12.85546875" customWidth="1"/>
    <col min="10" max="13" width="11.42578125" customWidth="1"/>
    <col min="14" max="14" width="11.7109375" customWidth="1"/>
    <col min="15" max="15" width="11.140625" customWidth="1"/>
    <col min="16" max="16" width="11.42578125" customWidth="1"/>
    <col min="17" max="17" width="51.28515625" customWidth="1"/>
  </cols>
  <sheetData>
    <row r="2" spans="1:18" ht="23.25" x14ac:dyDescent="0.35">
      <c r="A2" s="121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t="s">
        <v>58</v>
      </c>
    </row>
    <row r="3" spans="1:18" ht="18.75" x14ac:dyDescent="0.3">
      <c r="A3" s="122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</row>
    <row r="5" spans="1:18" x14ac:dyDescent="0.25">
      <c r="A5" s="125" t="s">
        <v>2</v>
      </c>
      <c r="B5" s="126"/>
      <c r="C5" s="126"/>
      <c r="D5" s="127"/>
      <c r="E5" s="125" t="s">
        <v>5</v>
      </c>
      <c r="F5" s="127"/>
      <c r="G5" s="125" t="s">
        <v>76</v>
      </c>
      <c r="H5" s="126"/>
      <c r="I5" s="127"/>
      <c r="J5" s="125" t="s">
        <v>7</v>
      </c>
      <c r="K5" s="127"/>
      <c r="L5" s="125" t="s">
        <v>15</v>
      </c>
      <c r="M5" s="127"/>
      <c r="N5" s="31"/>
      <c r="O5" s="123" t="s">
        <v>18</v>
      </c>
      <c r="P5" s="124"/>
      <c r="Q5" s="31"/>
    </row>
    <row r="6" spans="1:18" x14ac:dyDescent="0.25">
      <c r="A6" s="14" t="s">
        <v>59</v>
      </c>
      <c r="B6" s="5" t="s">
        <v>3</v>
      </c>
      <c r="C6" s="5" t="s">
        <v>4</v>
      </c>
      <c r="D6" s="5" t="s">
        <v>685</v>
      </c>
      <c r="E6" s="5" t="s">
        <v>8</v>
      </c>
      <c r="F6" s="5" t="s">
        <v>9</v>
      </c>
      <c r="G6" s="14" t="s">
        <v>75</v>
      </c>
      <c r="H6" s="5" t="s">
        <v>77</v>
      </c>
      <c r="I6" s="5" t="s">
        <v>6</v>
      </c>
      <c r="J6" s="5" t="s">
        <v>10</v>
      </c>
      <c r="K6" s="5" t="s">
        <v>11</v>
      </c>
      <c r="L6" s="5" t="s">
        <v>13</v>
      </c>
      <c r="M6" s="5" t="s">
        <v>14</v>
      </c>
      <c r="N6" s="5" t="s">
        <v>12</v>
      </c>
      <c r="O6" s="5" t="s">
        <v>16</v>
      </c>
      <c r="P6" s="5" t="s">
        <v>17</v>
      </c>
      <c r="Q6" s="22" t="s">
        <v>614</v>
      </c>
    </row>
    <row r="7" spans="1:18" ht="18.75" x14ac:dyDescent="0.3">
      <c r="A7" s="8" t="s">
        <v>1629</v>
      </c>
      <c r="B7" s="4" t="s">
        <v>71</v>
      </c>
      <c r="C7" s="4" t="s">
        <v>19</v>
      </c>
      <c r="D7" s="4" t="s">
        <v>686</v>
      </c>
      <c r="E7" s="3">
        <v>42461</v>
      </c>
      <c r="F7" s="2">
        <v>0.49652777777777773</v>
      </c>
      <c r="G7" s="60" t="s">
        <v>47</v>
      </c>
      <c r="H7" t="s">
        <v>79</v>
      </c>
      <c r="I7" s="45">
        <v>125</v>
      </c>
      <c r="J7" s="3">
        <v>42462</v>
      </c>
      <c r="K7" s="2">
        <v>0.4861111111111111</v>
      </c>
      <c r="L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">
        <v>1</v>
      </c>
      <c r="N7" s="44">
        <f>IF(REGISTRO_HUESPED[[#This Row],[TARIFA]]="","¿Tarifa?",IF(REGISTRO_HUESPED[[#This Row],[COBRADOS]]="","¿Días?",REGISTRO_HUESPED[[#This Row],[TARIFA]]*REGISTRO_HUESPED[[#This Row],[COBRADOS]]))</f>
        <v>125</v>
      </c>
      <c r="O7" t="s">
        <v>53</v>
      </c>
      <c r="P7" t="s">
        <v>2067</v>
      </c>
    </row>
    <row r="8" spans="1:18" ht="18.75" x14ac:dyDescent="0.3">
      <c r="A8" s="8" t="s">
        <v>1498</v>
      </c>
      <c r="B8" s="4" t="str">
        <f>IF(REGISTRO_HUESPED[[#This Row],[DNI / C.E.]]="","¿DNI?",VLOOKUP(REGISTRO_HUESPED[[#This Row],[DNI / C.E.]],CLIENTE[],2,FALSE))</f>
        <v>Ricardo Montoya Irribarren</v>
      </c>
      <c r="C8" s="4" t="str">
        <f>IF(REGISTRO_HUESPED[[#This Row],[DNI / C.E.]]="","¿DNI?",VLOOKUP(REGISTRO_HUESPED[[#This Row],[DNI / C.E.]],CLIENTE[],3,FALSE))</f>
        <v>Masculino</v>
      </c>
      <c r="D8" s="4" t="str">
        <f>IF(REGISTRO_HUESPED[[#This Row],[DNI / C.E.]]="","¿PROCEDENCIA?",VLOOKUP(REGISTRO_HUESPED[[#This Row],[DNI / C.E.]],CLIENTES!A:F,4,FALSE))</f>
        <v>Lima</v>
      </c>
      <c r="E8" s="3">
        <v>42461</v>
      </c>
      <c r="F8" s="2">
        <v>0.47083333333333338</v>
      </c>
      <c r="G8" s="60" t="s">
        <v>25</v>
      </c>
      <c r="H8" t="s">
        <v>79</v>
      </c>
      <c r="I8" s="45">
        <v>60</v>
      </c>
      <c r="J8" s="3">
        <v>42462</v>
      </c>
      <c r="K8" s="2">
        <v>0.91666666666666663</v>
      </c>
      <c r="L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8">
        <v>2</v>
      </c>
      <c r="N8" s="44">
        <f>IF(REGISTRO_HUESPED[[#This Row],[TARIFA]]="","¿Tarifa?",IF(REGISTRO_HUESPED[[#This Row],[COBRADOS]]="","¿Días?",REGISTRO_HUESPED[[#This Row],[TARIFA]]*REGISTRO_HUESPED[[#This Row],[COBRADOS]]))</f>
        <v>120</v>
      </c>
      <c r="O8" t="s">
        <v>54</v>
      </c>
    </row>
    <row r="9" spans="1:18" ht="18.75" x14ac:dyDescent="0.3">
      <c r="A9" s="1" t="s">
        <v>127</v>
      </c>
      <c r="B9" s="4" t="str">
        <f>IF(REGISTRO_HUESPED[[#This Row],[DNI / C.E.]]="","¿DNI?",VLOOKUP(REGISTRO_HUESPED[[#This Row],[DNI / C.E.]],CLIENTE[],2,FALSE))</f>
        <v>Cristian Alexander Reyes Muñoz</v>
      </c>
      <c r="C9" s="4" t="str">
        <f>IF(REGISTRO_HUESPED[[#This Row],[DNI / C.E.]]="","¿DNI?",VLOOKUP(REGISTRO_HUESPED[[#This Row],[DNI / C.E.]],CLIENTE[],3,FALSE))</f>
        <v>Masculino</v>
      </c>
      <c r="D9" s="4" t="str">
        <f>IF(REGISTRO_HUESPED[[#This Row],[DNI / C.E.]]="","¿PROCEDENCIA?",VLOOKUP(REGISTRO_HUESPED[[#This Row],[DNI / C.E.]],CLIENTES!A:F,4,FALSE))</f>
        <v>Lima</v>
      </c>
      <c r="E9" s="3">
        <v>42461</v>
      </c>
      <c r="F9" s="2">
        <v>0.94027777777777777</v>
      </c>
      <c r="G9" s="60" t="s">
        <v>41</v>
      </c>
      <c r="H9" t="s">
        <v>79</v>
      </c>
      <c r="I9" s="45">
        <v>90</v>
      </c>
      <c r="J9" s="3">
        <v>42462</v>
      </c>
      <c r="K9" s="2">
        <v>0.51458333333333328</v>
      </c>
      <c r="L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">
        <v>1</v>
      </c>
      <c r="N9" s="44">
        <f>IF(REGISTRO_HUESPED[[#This Row],[TARIFA]]="","¿Tarifa?",IF(REGISTRO_HUESPED[[#This Row],[COBRADOS]]="","¿Días?",REGISTRO_HUESPED[[#This Row],[TARIFA]]*REGISTRO_HUESPED[[#This Row],[COBRADOS]]))</f>
        <v>90</v>
      </c>
      <c r="O9" t="s">
        <v>53</v>
      </c>
      <c r="P9">
        <v>1376</v>
      </c>
    </row>
    <row r="10" spans="1:18" ht="18.75" x14ac:dyDescent="0.3">
      <c r="A10" s="8" t="s">
        <v>1630</v>
      </c>
      <c r="B10" s="4" t="s">
        <v>1631</v>
      </c>
      <c r="C10" s="4" t="s">
        <v>19</v>
      </c>
      <c r="D10" s="4" t="s">
        <v>686</v>
      </c>
      <c r="E10" s="3">
        <v>42461</v>
      </c>
      <c r="F10" s="2">
        <v>0.9868055555555556</v>
      </c>
      <c r="G10" s="61" t="s">
        <v>49</v>
      </c>
      <c r="H10" t="s">
        <v>81</v>
      </c>
      <c r="I10" s="45">
        <v>120</v>
      </c>
      <c r="J10" s="3">
        <v>42462</v>
      </c>
      <c r="K10" s="2">
        <v>0.67013888888888884</v>
      </c>
      <c r="L1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0">
        <v>1</v>
      </c>
      <c r="N10" s="44">
        <f>IF(REGISTRO_HUESPED[[#This Row],[TARIFA]]="","¿Tarifa?",IF(REGISTRO_HUESPED[[#This Row],[COBRADOS]]="","¿Días?",REGISTRO_HUESPED[[#This Row],[TARIFA]]*REGISTRO_HUESPED[[#This Row],[COBRADOS]]))</f>
        <v>120</v>
      </c>
      <c r="O10" t="s">
        <v>52</v>
      </c>
      <c r="P10">
        <v>311</v>
      </c>
    </row>
    <row r="11" spans="1:18" ht="18.75" x14ac:dyDescent="0.3">
      <c r="A11" s="8" t="s">
        <v>360</v>
      </c>
      <c r="B11" s="4" t="str">
        <f>IF(REGISTRO_HUESPED[[#This Row],[DNI / C.E.]]="","¿DNI?",VLOOKUP(REGISTRO_HUESPED[[#This Row],[DNI / C.E.]],CLIENTE[],2,FALSE))</f>
        <v>Gonzalo Triveño Romero</v>
      </c>
      <c r="C11" s="4" t="str">
        <f>IF(REGISTRO_HUESPED[[#This Row],[DNI / C.E.]]="","¿DNI?",VLOOKUP(REGISTRO_HUESPED[[#This Row],[DNI / C.E.]],CLIENTE[],3,FALSE))</f>
        <v>Masculino</v>
      </c>
      <c r="D11" s="4" t="s">
        <v>686</v>
      </c>
      <c r="E11" s="3">
        <v>42465</v>
      </c>
      <c r="F11" s="2">
        <v>0.54166666666666663</v>
      </c>
      <c r="G11" s="61" t="s">
        <v>29</v>
      </c>
      <c r="H11" t="s">
        <v>79</v>
      </c>
      <c r="I11" s="45">
        <v>125</v>
      </c>
      <c r="J11" s="3">
        <v>42476</v>
      </c>
      <c r="K11" s="2">
        <v>0.48958333333333331</v>
      </c>
      <c r="L1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11</v>
      </c>
      <c r="M11">
        <v>12</v>
      </c>
      <c r="N11" s="44">
        <f>IF(REGISTRO_HUESPED[[#This Row],[TARIFA]]="","¿Tarifa?",IF(REGISTRO_HUESPED[[#This Row],[COBRADOS]]="","¿Días?",REGISTRO_HUESPED[[#This Row],[TARIFA]]*REGISTRO_HUESPED[[#This Row],[COBRADOS]]))</f>
        <v>1500</v>
      </c>
      <c r="O11" t="s">
        <v>53</v>
      </c>
      <c r="P11" t="s">
        <v>2068</v>
      </c>
    </row>
    <row r="12" spans="1:18" ht="18.75" x14ac:dyDescent="0.3">
      <c r="A12" s="1" t="s">
        <v>1632</v>
      </c>
      <c r="B12" s="4" t="s">
        <v>1633</v>
      </c>
      <c r="C12" s="4" t="s">
        <v>20</v>
      </c>
      <c r="D12" s="4" t="s">
        <v>686</v>
      </c>
      <c r="E12" s="3">
        <v>42462</v>
      </c>
      <c r="F12" s="2">
        <v>0.17361111111111113</v>
      </c>
      <c r="G12" s="61" t="s">
        <v>24</v>
      </c>
      <c r="H12" t="s">
        <v>79</v>
      </c>
      <c r="I12" s="45">
        <v>60</v>
      </c>
      <c r="J12" s="3">
        <v>42462</v>
      </c>
      <c r="K12" s="2">
        <v>0.39583333333333331</v>
      </c>
      <c r="L1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">
        <v>1</v>
      </c>
      <c r="N12" s="44">
        <f>IF(REGISTRO_HUESPED[[#This Row],[TARIFA]]="","¿Tarifa?",IF(REGISTRO_HUESPED[[#This Row],[COBRADOS]]="","¿Días?",REGISTRO_HUESPED[[#This Row],[TARIFA]]*REGISTRO_HUESPED[[#This Row],[COBRADOS]]))</f>
        <v>60</v>
      </c>
      <c r="O12" t="s">
        <v>54</v>
      </c>
    </row>
    <row r="13" spans="1:18" ht="18.75" x14ac:dyDescent="0.3">
      <c r="A13" s="1" t="s">
        <v>323</v>
      </c>
      <c r="B13" s="4" t="s">
        <v>1654</v>
      </c>
      <c r="C13" s="4" t="str">
        <f>IF(REGISTRO_HUESPED[[#This Row],[DNI / C.E.]]="","¿DNI?",VLOOKUP(REGISTRO_HUESPED[[#This Row],[DNI / C.E.]],CLIENTE[],3,FALSE))</f>
        <v>Masculino</v>
      </c>
      <c r="D13" s="4" t="s">
        <v>686</v>
      </c>
      <c r="E13" s="3">
        <v>42462</v>
      </c>
      <c r="F13" s="2">
        <v>0.17361111111111113</v>
      </c>
      <c r="G13" s="61" t="s">
        <v>26</v>
      </c>
      <c r="H13" t="s">
        <v>79</v>
      </c>
      <c r="I13" s="45">
        <v>60</v>
      </c>
      <c r="J13" s="3">
        <v>42462</v>
      </c>
      <c r="K13" s="2">
        <v>0.8256944444444444</v>
      </c>
      <c r="L1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3">
        <v>1</v>
      </c>
      <c r="N13" s="44">
        <f>IF(REGISTRO_HUESPED[[#This Row],[TARIFA]]="","¿Tarifa?",IF(REGISTRO_HUESPED[[#This Row],[COBRADOS]]="","¿Días?",REGISTRO_HUESPED[[#This Row],[TARIFA]]*REGISTRO_HUESPED[[#This Row],[COBRADOS]]))</f>
        <v>60</v>
      </c>
      <c r="O13" t="s">
        <v>54</v>
      </c>
      <c r="Q13" t="s">
        <v>1710</v>
      </c>
    </row>
    <row r="14" spans="1:18" ht="18.75" x14ac:dyDescent="0.3">
      <c r="A14" s="1" t="s">
        <v>127</v>
      </c>
      <c r="B14" s="4" t="str">
        <f>IF(REGISTRO_HUESPED[[#This Row],[DNI / C.E.]]="","¿DNI?",VLOOKUP(REGISTRO_HUESPED[[#This Row],[DNI / C.E.]],CLIENTE[],2,FALSE))</f>
        <v>Cristian Alexander Reyes Muñoz</v>
      </c>
      <c r="C14" s="4" t="str">
        <f>IF(REGISTRO_HUESPED[[#This Row],[DNI / C.E.]]="","¿DNI?",VLOOKUP(REGISTRO_HUESPED[[#This Row],[DNI / C.E.]],CLIENTE[],3,FALSE))</f>
        <v>Masculino</v>
      </c>
      <c r="D14" s="4" t="str">
        <f>IF(REGISTRO_HUESPED[[#This Row],[DNI / C.E.]]="","¿PROCEDENCIA?",VLOOKUP(REGISTRO_HUESPED[[#This Row],[DNI / C.E.]],CLIENTES!A:F,4,FALSE))</f>
        <v>Lima</v>
      </c>
      <c r="E14" s="3">
        <v>42462</v>
      </c>
      <c r="F14" s="2">
        <v>0.53125</v>
      </c>
      <c r="G14" s="60" t="s">
        <v>41</v>
      </c>
      <c r="H14" t="s">
        <v>79</v>
      </c>
      <c r="I14" s="45">
        <v>90</v>
      </c>
      <c r="J14" s="3">
        <v>42463</v>
      </c>
      <c r="K14" s="2">
        <v>0.50694444444444442</v>
      </c>
      <c r="L1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4">
        <v>1</v>
      </c>
      <c r="N14" s="44">
        <f>IF(REGISTRO_HUESPED[[#This Row],[TARIFA]]="","¿Tarifa?",IF(REGISTRO_HUESPED[[#This Row],[COBRADOS]]="","¿Días?",REGISTRO_HUESPED[[#This Row],[TARIFA]]*REGISTRO_HUESPED[[#This Row],[COBRADOS]]))</f>
        <v>90</v>
      </c>
      <c r="O14" t="s">
        <v>53</v>
      </c>
      <c r="P14">
        <v>1377</v>
      </c>
    </row>
    <row r="15" spans="1:18" ht="18.75" x14ac:dyDescent="0.3">
      <c r="A15" s="1" t="s">
        <v>382</v>
      </c>
      <c r="B15" s="4" t="str">
        <f>IF(REGISTRO_HUESPED[[#This Row],[DNI / C.E.]]="","¿DNI?",VLOOKUP(REGISTRO_HUESPED[[#This Row],[DNI / C.E.]],CLIENTE[],2,FALSE))</f>
        <v xml:space="preserve">Franklin Farfan Alfaro </v>
      </c>
      <c r="C15" s="4" t="str">
        <f>IF(REGISTRO_HUESPED[[#This Row],[DNI / C.E.]]="","¿DNI?",VLOOKUP(REGISTRO_HUESPED[[#This Row],[DNI / C.E.]],CLIENTE[],3,FALSE))</f>
        <v>Masculino</v>
      </c>
      <c r="D15" s="4" t="str">
        <f>IF(REGISTRO_HUESPED[[#This Row],[DNI / C.E.]]="","¿PROCEDENCIA?",VLOOKUP(REGISTRO_HUESPED[[#This Row],[DNI / C.E.]],CLIENTES!A:F,4,FALSE))</f>
        <v>Lima</v>
      </c>
      <c r="E15" s="3">
        <v>42462</v>
      </c>
      <c r="F15" s="2">
        <v>0.73749999999999993</v>
      </c>
      <c r="G15" s="60" t="s">
        <v>42</v>
      </c>
      <c r="H15" t="s">
        <v>81</v>
      </c>
      <c r="I15" s="45">
        <v>130</v>
      </c>
      <c r="J15" s="3">
        <v>42463</v>
      </c>
      <c r="K15" s="2">
        <v>0.52916666666666667</v>
      </c>
      <c r="L1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5">
        <v>1</v>
      </c>
      <c r="N15" s="44">
        <f>IF(REGISTRO_HUESPED[[#This Row],[TARIFA]]="","¿Tarifa?",IF(REGISTRO_HUESPED[[#This Row],[COBRADOS]]="","¿Días?",REGISTRO_HUESPED[[#This Row],[TARIFA]]*REGISTRO_HUESPED[[#This Row],[COBRADOS]]))</f>
        <v>130</v>
      </c>
      <c r="O15" t="s">
        <v>52</v>
      </c>
      <c r="P15">
        <v>312</v>
      </c>
    </row>
    <row r="16" spans="1:18" ht="18.75" x14ac:dyDescent="0.3">
      <c r="A16" s="8" t="s">
        <v>1530</v>
      </c>
      <c r="B16" s="4" t="str">
        <f>IF(REGISTRO_HUESPED[[#This Row],[DNI / C.E.]]="","¿DNI?",VLOOKUP(REGISTRO_HUESPED[[#This Row],[DNI / C.E.]],CLIENTE[],2,FALSE))</f>
        <v>Gaston Barua Lecaros</v>
      </c>
      <c r="C16" s="4" t="str">
        <f>IF(REGISTRO_HUESPED[[#This Row],[DNI / C.E.]]="","¿DNI?",VLOOKUP(REGISTRO_HUESPED[[#This Row],[DNI / C.E.]],CLIENTE[],3,FALSE))</f>
        <v>Masculino</v>
      </c>
      <c r="D16" s="4" t="str">
        <f>IF(REGISTRO_HUESPED[[#This Row],[DNI / C.E.]]="","¿PROCEDENCIA?",VLOOKUP(REGISTRO_HUESPED[[#This Row],[DNI / C.E.]],CLIENTES!A:F,4,FALSE))</f>
        <v>Lima</v>
      </c>
      <c r="E16" s="3">
        <v>42464</v>
      </c>
      <c r="F16" s="2">
        <v>0.25833333333333336</v>
      </c>
      <c r="G16" s="60" t="s">
        <v>48</v>
      </c>
      <c r="H16" t="s">
        <v>79</v>
      </c>
      <c r="I16" s="45">
        <v>90</v>
      </c>
      <c r="J16" s="3">
        <v>42465</v>
      </c>
      <c r="K16" s="2">
        <v>0.4201388888888889</v>
      </c>
      <c r="L1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6">
        <v>1</v>
      </c>
      <c r="N16" s="44">
        <f>IF(REGISTRO_HUESPED[[#This Row],[TARIFA]]="","¿Tarifa?",IF(REGISTRO_HUESPED[[#This Row],[COBRADOS]]="","¿Días?",REGISTRO_HUESPED[[#This Row],[TARIFA]]*REGISTRO_HUESPED[[#This Row],[COBRADOS]]))</f>
        <v>90</v>
      </c>
      <c r="O16" t="s">
        <v>52</v>
      </c>
      <c r="P16">
        <v>314</v>
      </c>
    </row>
    <row r="17" spans="1:17" ht="18.75" x14ac:dyDescent="0.3">
      <c r="A17" s="8" t="s">
        <v>795</v>
      </c>
      <c r="B17" s="4" t="str">
        <f>IF(REGISTRO_HUESPED[[#This Row],[DNI / C.E.]]="","¿DNI?",VLOOKUP(REGISTRO_HUESPED[[#This Row],[DNI / C.E.]],CLIENTE[],2,FALSE))</f>
        <v>Franz Foguer Coriat</v>
      </c>
      <c r="C17" s="4" t="str">
        <f>IF(REGISTRO_HUESPED[[#This Row],[DNI / C.E.]]="","¿DNI?",VLOOKUP(REGISTRO_HUESPED[[#This Row],[DNI / C.E.]],CLIENTE[],3,FALSE))</f>
        <v>Masculino</v>
      </c>
      <c r="D17" s="4" t="str">
        <f>IF(REGISTRO_HUESPED[[#This Row],[DNI / C.E.]]="","¿PROCEDENCIA?",VLOOKUP(REGISTRO_HUESPED[[#This Row],[DNI / C.E.]],CLIENTES!A:F,4,FALSE))</f>
        <v>Lima</v>
      </c>
      <c r="E17" s="3">
        <v>42464</v>
      </c>
      <c r="F17" s="2">
        <v>0.25972222222222224</v>
      </c>
      <c r="G17" s="60" t="s">
        <v>26</v>
      </c>
      <c r="H17" t="s">
        <v>79</v>
      </c>
      <c r="I17" s="45">
        <v>65</v>
      </c>
      <c r="J17" s="3">
        <v>42468</v>
      </c>
      <c r="K17" s="2">
        <v>0.4291666666666667</v>
      </c>
      <c r="L1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M17">
        <v>4.5</v>
      </c>
      <c r="N17" s="44">
        <v>295</v>
      </c>
      <c r="O17" t="s">
        <v>53</v>
      </c>
      <c r="P17">
        <v>1398</v>
      </c>
    </row>
    <row r="18" spans="1:17" ht="18.75" x14ac:dyDescent="0.3">
      <c r="A18" s="1" t="s">
        <v>1668</v>
      </c>
      <c r="B18" s="4" t="str">
        <f>IF(REGISTRO_HUESPED[[#This Row],[DNI / C.E.]]="","¿DNI?",VLOOKUP(REGISTRO_HUESPED[[#This Row],[DNI / C.E.]],CLIENTE[],2,FALSE))</f>
        <v>Gabriel David Chavarria Alvarado</v>
      </c>
      <c r="C18" s="4" t="str">
        <f>IF(REGISTRO_HUESPED[[#This Row],[DNI / C.E.]]="","¿DNI?",VLOOKUP(REGISTRO_HUESPED[[#This Row],[DNI / C.E.]],CLIENTE[],3,FALSE))</f>
        <v>Masculino</v>
      </c>
      <c r="D18" s="4" t="str">
        <f>IF(REGISTRO_HUESPED[[#This Row],[DNI / C.E.]]="","¿PROCEDENCIA?",VLOOKUP(REGISTRO_HUESPED[[#This Row],[DNI / C.E.]],CLIENTES!A:F,4,FALSE))</f>
        <v>Chimbote</v>
      </c>
      <c r="E18" s="3">
        <v>42464</v>
      </c>
      <c r="F18" s="2">
        <v>0.65486111111111112</v>
      </c>
      <c r="G18" s="60" t="s">
        <v>40</v>
      </c>
      <c r="H18" t="s">
        <v>82</v>
      </c>
      <c r="I18" s="45">
        <v>150</v>
      </c>
      <c r="J18" s="3">
        <v>42464</v>
      </c>
      <c r="K18" s="2">
        <v>0.82638888888888884</v>
      </c>
      <c r="L1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8">
        <v>1</v>
      </c>
      <c r="N18" s="44">
        <f>IF(REGISTRO_HUESPED[[#This Row],[TARIFA]]="","¿Tarifa?",IF(REGISTRO_HUESPED[[#This Row],[COBRADOS]]="","¿Días?",REGISTRO_HUESPED[[#This Row],[TARIFA]]*REGISTRO_HUESPED[[#This Row],[COBRADOS]]))</f>
        <v>150</v>
      </c>
      <c r="O18" t="s">
        <v>54</v>
      </c>
    </row>
    <row r="19" spans="1:17" ht="18.75" x14ac:dyDescent="0.3">
      <c r="A19" s="1" t="s">
        <v>70</v>
      </c>
      <c r="B19" s="4" t="str">
        <f>IF(REGISTRO_HUESPED[[#This Row],[DNI / C.E.]]="","¿DNI?",VLOOKUP(REGISTRO_HUESPED[[#This Row],[DNI / C.E.]],CLIENTE[],2,FALSE))</f>
        <v>Jose Antonio Chirinos Zaquinaula</v>
      </c>
      <c r="C19" s="4" t="str">
        <f>IF(REGISTRO_HUESPED[[#This Row],[DNI / C.E.]]="","¿DNI?",VLOOKUP(REGISTRO_HUESPED[[#This Row],[DNI / C.E.]],CLIENTE[],3,FALSE))</f>
        <v>Masculino</v>
      </c>
      <c r="D19" s="4" t="str">
        <f>IF(REGISTRO_HUESPED[[#This Row],[DNI / C.E.]]="","¿PROCEDENCIA?",VLOOKUP(REGISTRO_HUESPED[[#This Row],[DNI / C.E.]],CLIENTES!A:F,4,FALSE))</f>
        <v>Lima</v>
      </c>
      <c r="E19" s="3">
        <v>42464</v>
      </c>
      <c r="F19" s="2">
        <v>0.77222222222222225</v>
      </c>
      <c r="G19" s="60" t="s">
        <v>47</v>
      </c>
      <c r="H19" t="s">
        <v>79</v>
      </c>
      <c r="I19" s="45">
        <v>125</v>
      </c>
      <c r="J19" s="3">
        <v>42469</v>
      </c>
      <c r="K19" s="2">
        <v>0.3125</v>
      </c>
      <c r="L1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M19">
        <v>5</v>
      </c>
      <c r="N19" s="44">
        <f>IF(REGISTRO_HUESPED[[#This Row],[TARIFA]]="","¿Tarifa?",IF(REGISTRO_HUESPED[[#This Row],[COBRADOS]]="","¿Días?",REGISTRO_HUESPED[[#This Row],[TARIFA]]*REGISTRO_HUESPED[[#This Row],[COBRADOS]]))</f>
        <v>625</v>
      </c>
      <c r="O19" t="s">
        <v>53</v>
      </c>
      <c r="P19" t="s">
        <v>2068</v>
      </c>
    </row>
    <row r="20" spans="1:17" ht="18.75" x14ac:dyDescent="0.3">
      <c r="A20" s="8" t="s">
        <v>161</v>
      </c>
      <c r="B20" s="4" t="str">
        <f>IF(REGISTRO_HUESPED[[#This Row],[DNI / C.E.]]="","¿DNI?",VLOOKUP(REGISTRO_HUESPED[[#This Row],[DNI / C.E.]],CLIENTE[],2,FALSE))</f>
        <v>Lizsl Yackeline Cordova Murga</v>
      </c>
      <c r="C20" s="4" t="str">
        <f>IF(REGISTRO_HUESPED[[#This Row],[DNI / C.E.]]="","¿DNI?",VLOOKUP(REGISTRO_HUESPED[[#This Row],[DNI / C.E.]],CLIENTE[],3,FALSE))</f>
        <v>Femenino</v>
      </c>
      <c r="D20" s="4" t="str">
        <f>IF(REGISTRO_HUESPED[[#This Row],[DNI / C.E.]]="","¿PROCEDENCIA?",VLOOKUP(REGISTRO_HUESPED[[#This Row],[DNI / C.E.]],CLIENTES!A:F,4,FALSE))</f>
        <v>Chimbote</v>
      </c>
      <c r="E20" s="3">
        <v>42464</v>
      </c>
      <c r="F20" s="2">
        <v>0.77222222222222225</v>
      </c>
      <c r="G20" s="60" t="s">
        <v>30</v>
      </c>
      <c r="H20" t="s">
        <v>81</v>
      </c>
      <c r="I20" s="45">
        <v>110</v>
      </c>
      <c r="J20" s="3">
        <v>42465</v>
      </c>
      <c r="K20" s="2">
        <v>0.4284722222222222</v>
      </c>
      <c r="L2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0">
        <v>1</v>
      </c>
      <c r="N20" s="44">
        <f>IF(REGISTRO_HUESPED[[#This Row],[TARIFA]]="","¿Tarifa?",IF(REGISTRO_HUESPED[[#This Row],[COBRADOS]]="","¿Días?",REGISTRO_HUESPED[[#This Row],[TARIFA]]*REGISTRO_HUESPED[[#This Row],[COBRADOS]]))</f>
        <v>110</v>
      </c>
      <c r="O20" t="s">
        <v>54</v>
      </c>
    </row>
    <row r="21" spans="1:17" ht="18.75" x14ac:dyDescent="0.3">
      <c r="A21" s="1" t="s">
        <v>240</v>
      </c>
      <c r="B21" s="4" t="str">
        <f>IF(REGISTRO_HUESPED[[#This Row],[DNI / C.E.]]="","¿DNI?",VLOOKUP(REGISTRO_HUESPED[[#This Row],[DNI / C.E.]],CLIENTE[],2,FALSE))</f>
        <v>Raul Aldoradin Llerena</v>
      </c>
      <c r="C21" s="4" t="str">
        <f>IF(REGISTRO_HUESPED[[#This Row],[DNI / C.E.]]="","¿DNI?",VLOOKUP(REGISTRO_HUESPED[[#This Row],[DNI / C.E.]],CLIENTE[],3,FALSE))</f>
        <v>Masculino</v>
      </c>
      <c r="D21" s="4" t="s">
        <v>686</v>
      </c>
      <c r="E21" s="3">
        <v>42464</v>
      </c>
      <c r="F21" s="2">
        <v>0.78888888888888886</v>
      </c>
      <c r="G21" s="60" t="s">
        <v>36</v>
      </c>
      <c r="H21" t="s">
        <v>79</v>
      </c>
      <c r="I21" s="45">
        <v>100</v>
      </c>
      <c r="J21" s="3">
        <v>42465</v>
      </c>
      <c r="K21" s="2">
        <v>0.34861111111111115</v>
      </c>
      <c r="L2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1">
        <v>1</v>
      </c>
      <c r="N21" s="44">
        <f>IF(REGISTRO_HUESPED[[#This Row],[TARIFA]]="","¿Tarifa?",IF(REGISTRO_HUESPED[[#This Row],[COBRADOS]]="","¿Días?",REGISTRO_HUESPED[[#This Row],[TARIFA]]*REGISTRO_HUESPED[[#This Row],[COBRADOS]]))</f>
        <v>100</v>
      </c>
      <c r="O21" t="s">
        <v>53</v>
      </c>
      <c r="P21">
        <v>1383</v>
      </c>
    </row>
    <row r="22" spans="1:17" ht="18.75" x14ac:dyDescent="0.3">
      <c r="A22" s="1" t="s">
        <v>238</v>
      </c>
      <c r="B22" s="4" t="str">
        <f>IF(REGISTRO_HUESPED[[#This Row],[DNI / C.E.]]="","¿DNI?",VLOOKUP(REGISTRO_HUESPED[[#This Row],[DNI / C.E.]],CLIENTE[],2,FALSE))</f>
        <v>Jorge Andre Lazo Demarzo</v>
      </c>
      <c r="C22" s="4" t="str">
        <f>IF(REGISTRO_HUESPED[[#This Row],[DNI / C.E.]]="","¿DNI?",VLOOKUP(REGISTRO_HUESPED[[#This Row],[DNI / C.E.]],CLIENTE[],3,FALSE))</f>
        <v>Masculino</v>
      </c>
      <c r="D22" s="4" t="s">
        <v>686</v>
      </c>
      <c r="E22" s="3">
        <v>42464</v>
      </c>
      <c r="F22" s="2">
        <v>0.78888888888888886</v>
      </c>
      <c r="G22" s="61" t="s">
        <v>37</v>
      </c>
      <c r="H22" t="s">
        <v>79</v>
      </c>
      <c r="I22" s="45">
        <v>100</v>
      </c>
      <c r="J22" s="3">
        <v>42465</v>
      </c>
      <c r="K22" s="2">
        <v>0.34861111111111115</v>
      </c>
      <c r="L2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2">
        <v>1</v>
      </c>
      <c r="N22" s="44">
        <f>IF(REGISTRO_HUESPED[[#This Row],[TARIFA]]="","¿Tarifa?",IF(REGISTRO_HUESPED[[#This Row],[COBRADOS]]="","¿Días?",REGISTRO_HUESPED[[#This Row],[TARIFA]]*REGISTRO_HUESPED[[#This Row],[COBRADOS]]))</f>
        <v>100</v>
      </c>
      <c r="O22" t="s">
        <v>53</v>
      </c>
      <c r="P22">
        <v>1384</v>
      </c>
    </row>
    <row r="23" spans="1:17" ht="18.75" x14ac:dyDescent="0.3">
      <c r="A23" s="8" t="s">
        <v>1673</v>
      </c>
      <c r="B23" s="4" t="str">
        <f>IF(REGISTRO_HUESPED[[#This Row],[DNI / C.E.]]="","¿DNI?",VLOOKUP(REGISTRO_HUESPED[[#This Row],[DNI / C.E.]],CLIENTE[],2,FALSE))</f>
        <v xml:space="preserve">Kristony Theno Tantalean Cusma </v>
      </c>
      <c r="C23" s="4" t="str">
        <f>IF(REGISTRO_HUESPED[[#This Row],[DNI / C.E.]]="","¿DNI?",VLOOKUP(REGISTRO_HUESPED[[#This Row],[DNI / C.E.]],CLIENTE[],3,FALSE))</f>
        <v>Masculino</v>
      </c>
      <c r="D23" s="4" t="str">
        <f>IF(REGISTRO_HUESPED[[#This Row],[DNI / C.E.]]="","¿PROCEDENCIA?",VLOOKUP(REGISTRO_HUESPED[[#This Row],[DNI / C.E.]],CLIENTES!A:F,4,FALSE))</f>
        <v>Trujillo</v>
      </c>
      <c r="E23" s="3">
        <v>42464</v>
      </c>
      <c r="F23" s="2">
        <v>0.93263888888888891</v>
      </c>
      <c r="G23" s="60" t="s">
        <v>27</v>
      </c>
      <c r="H23" t="s">
        <v>79</v>
      </c>
      <c r="I23" s="45">
        <v>60</v>
      </c>
      <c r="J23" s="3">
        <v>42465</v>
      </c>
      <c r="K23" s="2">
        <v>0.31875000000000003</v>
      </c>
      <c r="L2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3">
        <v>1</v>
      </c>
      <c r="N23" s="44">
        <f>IF(REGISTRO_HUESPED[[#This Row],[TARIFA]]="","¿Tarifa?",IF(REGISTRO_HUESPED[[#This Row],[COBRADOS]]="","¿Días?",REGISTRO_HUESPED[[#This Row],[TARIFA]]*REGISTRO_HUESPED[[#This Row],[COBRADOS]]))</f>
        <v>60</v>
      </c>
      <c r="O23" t="s">
        <v>53</v>
      </c>
      <c r="P23">
        <v>1382</v>
      </c>
    </row>
    <row r="24" spans="1:17" ht="18.75" x14ac:dyDescent="0.3">
      <c r="A24" s="8" t="s">
        <v>1676</v>
      </c>
      <c r="B24" s="4" t="str">
        <f>IF(REGISTRO_HUESPED[[#This Row],[DNI / C.E.]]="","¿DNI?",VLOOKUP(REGISTRO_HUESPED[[#This Row],[DNI / C.E.]],CLIENTE[],2,FALSE))</f>
        <v xml:space="preserve">Jose Pablo Ancajima Paico </v>
      </c>
      <c r="C24" s="4" t="str">
        <f>IF(REGISTRO_HUESPED[[#This Row],[DNI / C.E.]]="","¿DNI?",VLOOKUP(REGISTRO_HUESPED[[#This Row],[DNI / C.E.]],CLIENTE[],3,FALSE))</f>
        <v>Masculino</v>
      </c>
      <c r="D24" s="4" t="str">
        <f>IF(REGISTRO_HUESPED[[#This Row],[DNI / C.E.]]="","¿PROCEDENCIA?",VLOOKUP(REGISTRO_HUESPED[[#This Row],[DNI / C.E.]],CLIENTES!A:F,4,FALSE))</f>
        <v>Trujillo</v>
      </c>
      <c r="E24" s="3">
        <v>42464</v>
      </c>
      <c r="F24" s="2">
        <v>0.93263888888888891</v>
      </c>
      <c r="G24" s="60" t="s">
        <v>24</v>
      </c>
      <c r="H24" t="s">
        <v>79</v>
      </c>
      <c r="I24" s="45">
        <v>60</v>
      </c>
      <c r="J24" s="3">
        <v>42465</v>
      </c>
      <c r="K24" s="2">
        <v>0.31875000000000003</v>
      </c>
      <c r="L2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4">
        <v>1</v>
      </c>
      <c r="N24" s="44">
        <f>IF(REGISTRO_HUESPED[[#This Row],[TARIFA]]="","¿Tarifa?",IF(REGISTRO_HUESPED[[#This Row],[COBRADOS]]="","¿Días?",REGISTRO_HUESPED[[#This Row],[TARIFA]]*REGISTRO_HUESPED[[#This Row],[COBRADOS]]))</f>
        <v>60</v>
      </c>
      <c r="O24" t="s">
        <v>53</v>
      </c>
      <c r="P24">
        <v>1381</v>
      </c>
    </row>
    <row r="25" spans="1:17" ht="18.75" x14ac:dyDescent="0.3">
      <c r="A25" s="8" t="s">
        <v>1680</v>
      </c>
      <c r="B25" s="4" t="str">
        <f>IF(REGISTRO_HUESPED[[#This Row],[DNI / C.E.]]="","¿DNI?",VLOOKUP(REGISTRO_HUESPED[[#This Row],[DNI / C.E.]],CLIENTE[],2,FALSE))</f>
        <v>Marco Antonio Meza Wust</v>
      </c>
      <c r="C25" s="4" t="str">
        <f>IF(REGISTRO_HUESPED[[#This Row],[DNI / C.E.]]="","¿DNI?",VLOOKUP(REGISTRO_HUESPED[[#This Row],[DNI / C.E.]],CLIENTE[],3,FALSE))</f>
        <v>Masculino</v>
      </c>
      <c r="D25" s="4" t="str">
        <f>IF(REGISTRO_HUESPED[[#This Row],[DNI / C.E.]]="","¿PROCEDENCIA?",VLOOKUP(REGISTRO_HUESPED[[#This Row],[DNI / C.E.]],CLIENTES!A:F,4,FALSE))</f>
        <v>Lima</v>
      </c>
      <c r="E25" s="3">
        <v>42465</v>
      </c>
      <c r="F25" s="2">
        <v>6.25E-2</v>
      </c>
      <c r="G25" s="60" t="s">
        <v>43</v>
      </c>
      <c r="H25" t="s">
        <v>80</v>
      </c>
      <c r="I25" s="45">
        <v>130</v>
      </c>
      <c r="J25" s="3">
        <v>42465</v>
      </c>
      <c r="K25" s="2">
        <v>0.44027777777777777</v>
      </c>
      <c r="L2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5">
        <v>1</v>
      </c>
      <c r="N25" s="44">
        <f>IF(REGISTRO_HUESPED[[#This Row],[TARIFA]]="","¿Tarifa?",IF(REGISTRO_HUESPED[[#This Row],[COBRADOS]]="","¿Días?",REGISTRO_HUESPED[[#This Row],[TARIFA]]*REGISTRO_HUESPED[[#This Row],[COBRADOS]]))</f>
        <v>130</v>
      </c>
      <c r="O25" t="s">
        <v>52</v>
      </c>
      <c r="P25">
        <v>313</v>
      </c>
    </row>
    <row r="26" spans="1:17" ht="18.75" x14ac:dyDescent="0.3">
      <c r="A26" s="8" t="s">
        <v>1682</v>
      </c>
      <c r="B26" s="4" t="str">
        <f>IF(REGISTRO_HUESPED[[#This Row],[DNI / C.E.]]="","¿DNI?",VLOOKUP(REGISTRO_HUESPED[[#This Row],[DNI / C.E.]],CLIENTE[],2,FALSE))</f>
        <v>Jin Poul Correa Aguinaga</v>
      </c>
      <c r="C26" s="4" t="str">
        <f>IF(REGISTRO_HUESPED[[#This Row],[DNI / C.E.]]="","¿DNI?",VLOOKUP(REGISTRO_HUESPED[[#This Row],[DNI / C.E.]],CLIENTE[],3,FALSE))</f>
        <v>Masculino</v>
      </c>
      <c r="D26" s="4" t="str">
        <f>IF(REGISTRO_HUESPED[[#This Row],[DNI / C.E.]]="","¿PROCEDENCIA?",VLOOKUP(REGISTRO_HUESPED[[#This Row],[DNI / C.E.]],CLIENTES!A:F,4,FALSE))</f>
        <v>Lima</v>
      </c>
      <c r="E26" s="3">
        <v>42465</v>
      </c>
      <c r="F26" s="2">
        <v>6.25E-2</v>
      </c>
      <c r="G26" s="60" t="s">
        <v>28</v>
      </c>
      <c r="H26" t="s">
        <v>79</v>
      </c>
      <c r="I26" s="45">
        <v>65</v>
      </c>
      <c r="J26" s="3">
        <v>42465</v>
      </c>
      <c r="K26" s="2">
        <v>0.44027777777777777</v>
      </c>
      <c r="L2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26">
        <v>1</v>
      </c>
      <c r="N26" s="44">
        <f>IF(REGISTRO_HUESPED[[#This Row],[TARIFA]]="","¿Tarifa?",IF(REGISTRO_HUESPED[[#This Row],[COBRADOS]]="","¿Días?",REGISTRO_HUESPED[[#This Row],[TARIFA]]*REGISTRO_HUESPED[[#This Row],[COBRADOS]]))</f>
        <v>65</v>
      </c>
      <c r="O26" t="s">
        <v>52</v>
      </c>
      <c r="P26">
        <v>313</v>
      </c>
    </row>
    <row r="27" spans="1:17" ht="18.75" x14ac:dyDescent="0.3">
      <c r="A27" s="1" t="s">
        <v>1693</v>
      </c>
      <c r="B27" s="4" t="str">
        <f>IF(REGISTRO_HUESPED[[#This Row],[DNI / C.E.]]="","¿DNI?",VLOOKUP(REGISTRO_HUESPED[[#This Row],[DNI / C.E.]],CLIENTE[],2,FALSE))</f>
        <v>Oscar Francisco Perleche Velasquez</v>
      </c>
      <c r="C27" s="4" t="str">
        <f>IF(REGISTRO_HUESPED[[#This Row],[DNI / C.E.]]="","¿DNI?",VLOOKUP(REGISTRO_HUESPED[[#This Row],[DNI / C.E.]],CLIENTE[],3,FALSE))</f>
        <v>Masculino</v>
      </c>
      <c r="D27" s="4" t="str">
        <f>IF(REGISTRO_HUESPED[[#This Row],[DNI / C.E.]]="","¿PROCEDENCIA?",VLOOKUP(REGISTRO_HUESPED[[#This Row],[DNI / C.E.]],CLIENTES!A:F,4,FALSE))</f>
        <v>Lima</v>
      </c>
      <c r="E27" s="3">
        <v>42465</v>
      </c>
      <c r="F27" s="2">
        <v>0.64444444444444449</v>
      </c>
      <c r="G27" s="61" t="s">
        <v>30</v>
      </c>
      <c r="H27" t="s">
        <v>79</v>
      </c>
      <c r="I27" s="45">
        <v>80</v>
      </c>
      <c r="J27" s="3">
        <v>42467</v>
      </c>
      <c r="K27" s="2">
        <v>0.49652777777777773</v>
      </c>
      <c r="L2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27">
        <v>2</v>
      </c>
      <c r="N27" s="44">
        <f>IF(REGISTRO_HUESPED[[#This Row],[TARIFA]]="","¿Tarifa?",IF(REGISTRO_HUESPED[[#This Row],[COBRADOS]]="","¿Días?",REGISTRO_HUESPED[[#This Row],[TARIFA]]*REGISTRO_HUESPED[[#This Row],[COBRADOS]]))</f>
        <v>160</v>
      </c>
      <c r="O27" t="s">
        <v>53</v>
      </c>
      <c r="P27">
        <v>1395</v>
      </c>
    </row>
    <row r="28" spans="1:17" ht="18.75" x14ac:dyDescent="0.3">
      <c r="A28" s="8" t="s">
        <v>1699</v>
      </c>
      <c r="B28" s="4" t="s">
        <v>88</v>
      </c>
      <c r="C28" s="4" t="s">
        <v>19</v>
      </c>
      <c r="D28" s="4" t="s">
        <v>706</v>
      </c>
      <c r="E28" s="3">
        <v>42465</v>
      </c>
      <c r="F28" s="2">
        <v>0.72291666666666676</v>
      </c>
      <c r="G28" s="60" t="s">
        <v>28</v>
      </c>
      <c r="H28" t="s">
        <v>79</v>
      </c>
      <c r="I28" s="45">
        <v>40</v>
      </c>
      <c r="J28" s="3">
        <v>42468</v>
      </c>
      <c r="K28" s="2">
        <v>0.39305555555555555</v>
      </c>
      <c r="L2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28">
        <v>3</v>
      </c>
      <c r="N28" s="44">
        <f>IF(REGISTRO_HUESPED[[#This Row],[TARIFA]]="","¿Tarifa?",IF(REGISTRO_HUESPED[[#This Row],[COBRADOS]]="","¿Días?",REGISTRO_HUESPED[[#This Row],[TARIFA]]*REGISTRO_HUESPED[[#This Row],[COBRADOS]]))</f>
        <v>120</v>
      </c>
      <c r="O28" t="s">
        <v>54</v>
      </c>
    </row>
    <row r="29" spans="1:17" ht="18.75" x14ac:dyDescent="0.3">
      <c r="A29" s="1" t="s">
        <v>785</v>
      </c>
      <c r="B29" s="4" t="str">
        <f>IF(REGISTRO_HUESPED[[#This Row],[DNI / C.E.]]="","¿DNI?",VLOOKUP(REGISTRO_HUESPED[[#This Row],[DNI / C.E.]],CLIENTE[],2,FALSE))</f>
        <v>Giancarlo Urbina Gaitan</v>
      </c>
      <c r="C29" s="4" t="str">
        <f>IF(REGISTRO_HUESPED[[#This Row],[DNI / C.E.]]="","¿DNI?",VLOOKUP(REGISTRO_HUESPED[[#This Row],[DNI / C.E.]],CLIENTE[],3,FALSE))</f>
        <v>Masculino</v>
      </c>
      <c r="D29" s="4" t="str">
        <f>IF(REGISTRO_HUESPED[[#This Row],[DNI / C.E.]]="","¿PROCEDENCIA?",VLOOKUP(REGISTRO_HUESPED[[#This Row],[DNI / C.E.]],CLIENTES!A:F,4,FALSE))</f>
        <v>Trujillo</v>
      </c>
      <c r="E29" s="3">
        <v>42465</v>
      </c>
      <c r="F29" s="2">
        <v>0.84791666666666676</v>
      </c>
      <c r="G29" s="60" t="s">
        <v>24</v>
      </c>
      <c r="H29" t="s">
        <v>79</v>
      </c>
      <c r="I29" s="45">
        <v>65</v>
      </c>
      <c r="J29" s="3">
        <v>42467</v>
      </c>
      <c r="K29" s="2">
        <v>0.36458333333333331</v>
      </c>
      <c r="L2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29">
        <v>2</v>
      </c>
      <c r="N29" s="44">
        <f>IF(REGISTRO_HUESPED[[#This Row],[TARIFA]]="","¿Tarifa?",IF(REGISTRO_HUESPED[[#This Row],[COBRADOS]]="","¿Días?",REGISTRO_HUESPED[[#This Row],[TARIFA]]*REGISTRO_HUESPED[[#This Row],[COBRADOS]]))</f>
        <v>130</v>
      </c>
      <c r="O29" t="s">
        <v>53</v>
      </c>
      <c r="P29">
        <v>1390</v>
      </c>
    </row>
    <row r="30" spans="1:17" ht="18.75" x14ac:dyDescent="0.3">
      <c r="A30" s="1" t="s">
        <v>93</v>
      </c>
      <c r="B30" s="4" t="str">
        <f>IF(REGISTRO_HUESPED[[#This Row],[DNI / C.E.]]="","¿DNI?",VLOOKUP(REGISTRO_HUESPED[[#This Row],[DNI / C.E.]],CLIENTE[],2,FALSE))</f>
        <v>Rolando Javier Escobar Ceballos</v>
      </c>
      <c r="C30" s="4" t="str">
        <f>IF(REGISTRO_HUESPED[[#This Row],[DNI / C.E.]]="","¿DNI?",VLOOKUP(REGISTRO_HUESPED[[#This Row],[DNI / C.E.]],CLIENTE[],3,FALSE))</f>
        <v>Masculino</v>
      </c>
      <c r="D30" s="4" t="str">
        <f>IF(REGISTRO_HUESPED[[#This Row],[DNI / C.E.]]="","¿PROCEDENCIA?",VLOOKUP(REGISTRO_HUESPED[[#This Row],[DNI / C.E.]],CLIENTES!A:F,4,FALSE))</f>
        <v>Trujillo</v>
      </c>
      <c r="E30" s="3">
        <v>42465</v>
      </c>
      <c r="F30" s="2">
        <v>0.88194444444444453</v>
      </c>
      <c r="G30" s="60" t="s">
        <v>25</v>
      </c>
      <c r="H30" t="s">
        <v>79</v>
      </c>
      <c r="I30" s="45">
        <v>60</v>
      </c>
      <c r="J30" s="3">
        <v>42466</v>
      </c>
      <c r="K30" s="2">
        <v>0.34375</v>
      </c>
      <c r="L3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0">
        <v>1</v>
      </c>
      <c r="N30" s="44">
        <f>IF(REGISTRO_HUESPED[[#This Row],[TARIFA]]="","¿Tarifa?",IF(REGISTRO_HUESPED[[#This Row],[COBRADOS]]="","¿Días?",REGISTRO_HUESPED[[#This Row],[TARIFA]]*REGISTRO_HUESPED[[#This Row],[COBRADOS]]))</f>
        <v>60</v>
      </c>
      <c r="O30" t="s">
        <v>53</v>
      </c>
      <c r="P30">
        <v>1389</v>
      </c>
      <c r="Q30" t="s">
        <v>1713</v>
      </c>
    </row>
    <row r="31" spans="1:17" ht="18.75" x14ac:dyDescent="0.3">
      <c r="A31" s="8" t="s">
        <v>1703</v>
      </c>
      <c r="B31" s="4" t="str">
        <f>IF(REGISTRO_HUESPED[[#This Row],[DNI / C.E.]]="","¿DNI?",VLOOKUP(REGISTRO_HUESPED[[#This Row],[DNI / C.E.]],CLIENTE[],2,FALSE))</f>
        <v>Marcelo Benites Mortelvo</v>
      </c>
      <c r="C31" s="4" t="str">
        <f>IF(REGISTRO_HUESPED[[#This Row],[DNI / C.E.]]="","¿DNI?",VLOOKUP(REGISTRO_HUESPED[[#This Row],[DNI / C.E.]],CLIENTE[],3,FALSE))</f>
        <v>Masculino</v>
      </c>
      <c r="D31" s="4" t="str">
        <f>IF(REGISTRO_HUESPED[[#This Row],[DNI / C.E.]]="","¿PROCEDENCIA?",VLOOKUP(REGISTRO_HUESPED[[#This Row],[DNI / C.E.]],CLIENTES!A:F,4,FALSE))</f>
        <v>Huaura</v>
      </c>
      <c r="E31" s="3">
        <v>42465</v>
      </c>
      <c r="F31" s="2">
        <v>0.47083333333333338</v>
      </c>
      <c r="G31" s="60" t="s">
        <v>27</v>
      </c>
      <c r="H31" t="s">
        <v>79</v>
      </c>
      <c r="I31" s="45">
        <v>65</v>
      </c>
      <c r="J31" s="3">
        <v>42466</v>
      </c>
      <c r="K31" s="2">
        <v>0.40138888888888885</v>
      </c>
      <c r="L3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1">
        <v>1</v>
      </c>
      <c r="N31" s="44">
        <f>IF(REGISTRO_HUESPED[[#This Row],[TARIFA]]="","¿Tarifa?",IF(REGISTRO_HUESPED[[#This Row],[COBRADOS]]="","¿Días?",REGISTRO_HUESPED[[#This Row],[TARIFA]]*REGISTRO_HUESPED[[#This Row],[COBRADOS]]))</f>
        <v>65</v>
      </c>
      <c r="O31" t="s">
        <v>53</v>
      </c>
      <c r="P31">
        <v>1386</v>
      </c>
      <c r="Q31" t="s">
        <v>1711</v>
      </c>
    </row>
    <row r="32" spans="1:17" ht="18.75" x14ac:dyDescent="0.3">
      <c r="A32" s="8" t="s">
        <v>68</v>
      </c>
      <c r="B32" s="4" t="str">
        <f>IF(REGISTRO_HUESPED[[#This Row],[DNI / C.E.]]="","¿DNI?",VLOOKUP(REGISTRO_HUESPED[[#This Row],[DNI / C.E.]],CLIENTE[],2,FALSE))</f>
        <v>Jose Luis Quispe Verastegui</v>
      </c>
      <c r="C32" s="4" t="str">
        <f>IF(REGISTRO_HUESPED[[#This Row],[DNI / C.E.]]="","¿DNI?",VLOOKUP(REGISTRO_HUESPED[[#This Row],[DNI / C.E.]],CLIENTE[],3,FALSE))</f>
        <v>Masculino</v>
      </c>
      <c r="D32" s="4" t="str">
        <f>IF(REGISTRO_HUESPED[[#This Row],[DNI / C.E.]]="","¿PROCEDENCIA?",VLOOKUP(REGISTRO_HUESPED[[#This Row],[DNI / C.E.]],CLIENTES!A:F,4,FALSE))</f>
        <v>Lima</v>
      </c>
      <c r="E32" s="3">
        <v>42466</v>
      </c>
      <c r="F32" s="2">
        <v>0.28055555555555556</v>
      </c>
      <c r="G32" s="60" t="s">
        <v>46</v>
      </c>
      <c r="H32" t="s">
        <v>79</v>
      </c>
      <c r="I32" s="45">
        <v>125</v>
      </c>
      <c r="J32" s="3">
        <v>42469</v>
      </c>
      <c r="K32" s="2">
        <v>0.3125</v>
      </c>
      <c r="L3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32">
        <v>4</v>
      </c>
      <c r="N32" s="44">
        <f>IF(REGISTRO_HUESPED[[#This Row],[TARIFA]]="","¿Tarifa?",IF(REGISTRO_HUESPED[[#This Row],[COBRADOS]]="","¿Días?",REGISTRO_HUESPED[[#This Row],[TARIFA]]*REGISTRO_HUESPED[[#This Row],[COBRADOS]]))</f>
        <v>500</v>
      </c>
      <c r="O32" t="s">
        <v>53</v>
      </c>
      <c r="P32" t="s">
        <v>2068</v>
      </c>
    </row>
    <row r="33" spans="1:17" ht="18.75" x14ac:dyDescent="0.3">
      <c r="A33" s="1" t="s">
        <v>1718</v>
      </c>
      <c r="B33" s="4" t="str">
        <f>IF(REGISTRO_HUESPED[[#This Row],[DNI / C.E.]]="","¿DNI?",VLOOKUP(REGISTRO_HUESPED[[#This Row],[DNI / C.E.]],CLIENTE[],2,FALSE))</f>
        <v>Juan Casiano Ramos Mamani</v>
      </c>
      <c r="C33" s="4" t="str">
        <f>IF(REGISTRO_HUESPED[[#This Row],[DNI / C.E.]]="","¿DNI?",VLOOKUP(REGISTRO_HUESPED[[#This Row],[DNI / C.E.]],CLIENTE[],3,FALSE))</f>
        <v>Masculino</v>
      </c>
      <c r="D33" s="4" t="str">
        <f>IF(REGISTRO_HUESPED[[#This Row],[DNI / C.E.]]="","¿PROCEDENCIA?",VLOOKUP(REGISTRO_HUESPED[[#This Row],[DNI / C.E.]],CLIENTES!A:F,4,FALSE))</f>
        <v>Lima</v>
      </c>
      <c r="E33" s="3">
        <v>42466</v>
      </c>
      <c r="F33" s="2">
        <v>0.77777777777777779</v>
      </c>
      <c r="G33" s="61" t="s">
        <v>25</v>
      </c>
      <c r="H33" t="s">
        <v>79</v>
      </c>
      <c r="I33" s="45">
        <v>65</v>
      </c>
      <c r="J33" s="3">
        <v>42467</v>
      </c>
      <c r="K33" s="2">
        <v>0.33888888888888885</v>
      </c>
      <c r="L3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3">
        <v>1</v>
      </c>
      <c r="N33" s="44">
        <f>IF(REGISTRO_HUESPED[[#This Row],[TARIFA]]="","¿Tarifa?",IF(REGISTRO_HUESPED[[#This Row],[COBRADOS]]="","¿Días?",REGISTRO_HUESPED[[#This Row],[TARIFA]]*REGISTRO_HUESPED[[#This Row],[COBRADOS]]))</f>
        <v>65</v>
      </c>
      <c r="O33" t="s">
        <v>53</v>
      </c>
      <c r="P33">
        <v>1391</v>
      </c>
      <c r="Q33" t="s">
        <v>1726</v>
      </c>
    </row>
    <row r="34" spans="1:17" ht="18.75" x14ac:dyDescent="0.3">
      <c r="A34" s="1" t="s">
        <v>789</v>
      </c>
      <c r="B34" s="4" t="str">
        <f>IF(REGISTRO_HUESPED[[#This Row],[DNI / C.E.]]="","¿DNI?",VLOOKUP(REGISTRO_HUESPED[[#This Row],[DNI / C.E.]],CLIENTE[],2,FALSE))</f>
        <v>Lenin Miguel Carrera Alvarado</v>
      </c>
      <c r="C34" s="4" t="str">
        <f>IF(REGISTRO_HUESPED[[#This Row],[DNI / C.E.]]="","¿DNI?",VLOOKUP(REGISTRO_HUESPED[[#This Row],[DNI / C.E.]],CLIENTE[],3,FALSE))</f>
        <v>Masculino</v>
      </c>
      <c r="D34" s="4" t="str">
        <f>IF(REGISTRO_HUESPED[[#This Row],[DNI / C.E.]]="","¿PROCEDENCIA?",VLOOKUP(REGISTRO_HUESPED[[#This Row],[DNI / C.E.]],CLIENTES!A:F,4,FALSE))</f>
        <v>Lima</v>
      </c>
      <c r="E34" s="3">
        <v>42466</v>
      </c>
      <c r="F34" s="2">
        <v>0.77847222222222223</v>
      </c>
      <c r="G34" s="61" t="s">
        <v>27</v>
      </c>
      <c r="H34" t="s">
        <v>79</v>
      </c>
      <c r="I34" s="45">
        <v>65</v>
      </c>
      <c r="J34" s="3">
        <v>42467</v>
      </c>
      <c r="K34" s="2">
        <v>0.33888888888888885</v>
      </c>
      <c r="L3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4">
        <v>1</v>
      </c>
      <c r="N34" s="44">
        <f>IF(REGISTRO_HUESPED[[#This Row],[TARIFA]]="","¿Tarifa?",IF(REGISTRO_HUESPED[[#This Row],[COBRADOS]]="","¿Días?",REGISTRO_HUESPED[[#This Row],[TARIFA]]*REGISTRO_HUESPED[[#This Row],[COBRADOS]]))</f>
        <v>65</v>
      </c>
      <c r="O34" t="s">
        <v>53</v>
      </c>
      <c r="P34">
        <v>1391</v>
      </c>
      <c r="Q34" t="s">
        <v>1726</v>
      </c>
    </row>
    <row r="35" spans="1:17" ht="18.75" x14ac:dyDescent="0.3">
      <c r="A35" s="8" t="s">
        <v>1720</v>
      </c>
      <c r="B35" s="4" t="str">
        <f>IF(REGISTRO_HUESPED[[#This Row],[DNI / C.E.]]="","¿DNI?",VLOOKUP(REGISTRO_HUESPED[[#This Row],[DNI / C.E.]],CLIENTE[],2,FALSE))</f>
        <v>Manuel Lizandro Bambaren Mista</v>
      </c>
      <c r="C35" s="4" t="str">
        <f>IF(REGISTRO_HUESPED[[#This Row],[DNI / C.E.]]="","¿DNI?",VLOOKUP(REGISTRO_HUESPED[[#This Row],[DNI / C.E.]],CLIENTE[],3,FALSE))</f>
        <v>Masculino</v>
      </c>
      <c r="D35" s="4" t="str">
        <f>IF(REGISTRO_HUESPED[[#This Row],[DNI / C.E.]]="","¿PROCEDENCIA?",VLOOKUP(REGISTRO_HUESPED[[#This Row],[DNI / C.E.]],CLIENTES!A:F,4,FALSE))</f>
        <v>Chimbote</v>
      </c>
      <c r="E35" s="3">
        <v>42467</v>
      </c>
      <c r="F35" s="2">
        <v>0.23750000000000002</v>
      </c>
      <c r="G35" s="60" t="s">
        <v>23</v>
      </c>
      <c r="H35" t="s">
        <v>79</v>
      </c>
      <c r="I35" s="45">
        <v>50</v>
      </c>
      <c r="J35" s="3">
        <v>42467</v>
      </c>
      <c r="K35" s="2">
        <v>0.31944444444444448</v>
      </c>
      <c r="L3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5">
        <v>1</v>
      </c>
      <c r="N35" s="44">
        <f>IF(REGISTRO_HUESPED[[#This Row],[TARIFA]]="","¿Tarifa?",IF(REGISTRO_HUESPED[[#This Row],[COBRADOS]]="","¿Días?",REGISTRO_HUESPED[[#This Row],[TARIFA]]*REGISTRO_HUESPED[[#This Row],[COBRADOS]]))</f>
        <v>50</v>
      </c>
      <c r="O35" t="s">
        <v>52</v>
      </c>
      <c r="P35">
        <v>315</v>
      </c>
      <c r="Q35" t="s">
        <v>1723</v>
      </c>
    </row>
    <row r="36" spans="1:17" ht="18.75" x14ac:dyDescent="0.3">
      <c r="A36" s="8" t="s">
        <v>364</v>
      </c>
      <c r="B36" s="4" t="str">
        <f>IF(REGISTRO_HUESPED[[#This Row],[DNI / C.E.]]="","¿DNI?",VLOOKUP(REGISTRO_HUESPED[[#This Row],[DNI / C.E.]],CLIENTE[],2,FALSE))</f>
        <v>Rogelio Ortega Paucar</v>
      </c>
      <c r="C36" s="4" t="str">
        <f>IF(REGISTRO_HUESPED[[#This Row],[DNI / C.E.]]="","¿DNI?",VLOOKUP(REGISTRO_HUESPED[[#This Row],[DNI / C.E.]],CLIENTE[],3,FALSE))</f>
        <v>Masculino</v>
      </c>
      <c r="D36" s="4" t="str">
        <f>IF(REGISTRO_HUESPED[[#This Row],[DNI / C.E.]]="","¿PROCEDENCIA?",VLOOKUP(REGISTRO_HUESPED[[#This Row],[DNI / C.E.]],CLIENTES!A:F,4,FALSE))</f>
        <v>Lima</v>
      </c>
      <c r="E36" s="3">
        <v>42467</v>
      </c>
      <c r="F36" s="2">
        <v>0.2722222222222222</v>
      </c>
      <c r="G36" s="60" t="s">
        <v>24</v>
      </c>
      <c r="H36" t="s">
        <v>79</v>
      </c>
      <c r="I36" s="45">
        <v>65</v>
      </c>
      <c r="J36" s="3">
        <v>42468</v>
      </c>
      <c r="K36" s="2">
        <v>0.42291666666666666</v>
      </c>
      <c r="L3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36" s="102">
        <v>1.5</v>
      </c>
      <c r="N36" s="44">
        <v>100</v>
      </c>
      <c r="O36" t="s">
        <v>53</v>
      </c>
      <c r="P36">
        <v>1397</v>
      </c>
    </row>
    <row r="37" spans="1:17" ht="18.75" x14ac:dyDescent="0.3">
      <c r="A37" s="1" t="s">
        <v>1693</v>
      </c>
      <c r="B37" s="4" t="str">
        <f>IF(REGISTRO_HUESPED[[#This Row],[DNI / C.E.]]="","¿DNI?",VLOOKUP(REGISTRO_HUESPED[[#This Row],[DNI / C.E.]],CLIENTE[],2,FALSE))</f>
        <v>Oscar Francisco Perleche Velasquez</v>
      </c>
      <c r="C37" s="4" t="str">
        <f>IF(REGISTRO_HUESPED[[#This Row],[DNI / C.E.]]="","¿DNI?",VLOOKUP(REGISTRO_HUESPED[[#This Row],[DNI / C.E.]],CLIENTE[],3,FALSE))</f>
        <v>Masculino</v>
      </c>
      <c r="D37" s="4" t="str">
        <f>IF(REGISTRO_HUESPED[[#This Row],[DNI / C.E.]]="","¿PROCEDENCIA?",VLOOKUP(REGISTRO_HUESPED[[#This Row],[DNI / C.E.]],CLIENTES!A:F,4,FALSE))</f>
        <v>Lima</v>
      </c>
      <c r="E37" s="3">
        <v>42467</v>
      </c>
      <c r="F37" s="2">
        <v>6.25E-2</v>
      </c>
      <c r="G37" s="61" t="s">
        <v>30</v>
      </c>
      <c r="H37" t="s">
        <v>81</v>
      </c>
      <c r="I37" s="45">
        <v>110</v>
      </c>
      <c r="J37" s="3">
        <v>42468</v>
      </c>
      <c r="K37" s="2">
        <v>0.53263888888888888</v>
      </c>
      <c r="L3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37">
        <v>1</v>
      </c>
      <c r="N37" s="44">
        <f>IF(REGISTRO_HUESPED[[#This Row],[TARIFA]]="","¿Tarifa?",IF(REGISTRO_HUESPED[[#This Row],[COBRADOS]]="","¿Días?",REGISTRO_HUESPED[[#This Row],[TARIFA]]*REGISTRO_HUESPED[[#This Row],[COBRADOS]]))</f>
        <v>110</v>
      </c>
      <c r="O37" t="s">
        <v>53</v>
      </c>
      <c r="P37">
        <v>1395</v>
      </c>
    </row>
    <row r="38" spans="1:17" ht="18.75" x14ac:dyDescent="0.3">
      <c r="A38" s="1" t="s">
        <v>1718</v>
      </c>
      <c r="B38" s="4" t="str">
        <f>IF(REGISTRO_HUESPED[[#This Row],[DNI / C.E.]]="","¿DNI?",VLOOKUP(REGISTRO_HUESPED[[#This Row],[DNI / C.E.]],CLIENTE[],2,FALSE))</f>
        <v>Juan Casiano Ramos Mamani</v>
      </c>
      <c r="C38" s="4" t="str">
        <f>IF(REGISTRO_HUESPED[[#This Row],[DNI / C.E.]]="","¿DNI?",VLOOKUP(REGISTRO_HUESPED[[#This Row],[DNI / C.E.]],CLIENTE[],3,FALSE))</f>
        <v>Masculino</v>
      </c>
      <c r="D38" s="4" t="str">
        <f>IF(REGISTRO_HUESPED[[#This Row],[DNI / C.E.]]="","¿PROCEDENCIA?",VLOOKUP(REGISTRO_HUESPED[[#This Row],[DNI / C.E.]],CLIENTES!A:F,4,FALSE))</f>
        <v>Lima</v>
      </c>
      <c r="E38" s="3">
        <v>42467</v>
      </c>
      <c r="F38" s="2">
        <v>0.79583333333333339</v>
      </c>
      <c r="G38" s="61" t="s">
        <v>25</v>
      </c>
      <c r="H38" t="s">
        <v>79</v>
      </c>
      <c r="I38" s="45">
        <v>65</v>
      </c>
      <c r="J38" s="3">
        <v>42468</v>
      </c>
      <c r="K38" s="2">
        <v>0.26041666666666669</v>
      </c>
      <c r="L3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8">
        <v>1</v>
      </c>
      <c r="N38" s="44">
        <f>IF(REGISTRO_HUESPED[[#This Row],[TARIFA]]="","¿Tarifa?",IF(REGISTRO_HUESPED[[#This Row],[COBRADOS]]="","¿Días?",REGISTRO_HUESPED[[#This Row],[TARIFA]]*REGISTRO_HUESPED[[#This Row],[COBRADOS]]))</f>
        <v>65</v>
      </c>
      <c r="O38" t="s">
        <v>53</v>
      </c>
      <c r="P38">
        <v>1393</v>
      </c>
    </row>
    <row r="39" spans="1:17" ht="18.75" x14ac:dyDescent="0.3">
      <c r="A39" s="8" t="s">
        <v>789</v>
      </c>
      <c r="B39" s="4" t="str">
        <f>IF(REGISTRO_HUESPED[[#This Row],[DNI / C.E.]]="","¿DNI?",VLOOKUP(REGISTRO_HUESPED[[#This Row],[DNI / C.E.]],CLIENTE[],2,FALSE))</f>
        <v>Lenin Miguel Carrera Alvarado</v>
      </c>
      <c r="C39" s="4" t="str">
        <f>IF(REGISTRO_HUESPED[[#This Row],[DNI / C.E.]]="","¿DNI?",VLOOKUP(REGISTRO_HUESPED[[#This Row],[DNI / C.E.]],CLIENTE[],3,FALSE))</f>
        <v>Masculino</v>
      </c>
      <c r="D39" s="4" t="str">
        <f>IF(REGISTRO_HUESPED[[#This Row],[DNI / C.E.]]="","¿PROCEDENCIA?",VLOOKUP(REGISTRO_HUESPED[[#This Row],[DNI / C.E.]],CLIENTES!A:F,4,FALSE))</f>
        <v>Lima</v>
      </c>
      <c r="E39" s="3">
        <v>42467</v>
      </c>
      <c r="F39" s="2">
        <v>0.7993055555555556</v>
      </c>
      <c r="G39" s="60" t="s">
        <v>27</v>
      </c>
      <c r="H39" t="s">
        <v>79</v>
      </c>
      <c r="I39" s="45">
        <v>65</v>
      </c>
      <c r="J39" s="3">
        <v>42468</v>
      </c>
      <c r="K39" s="58">
        <v>0.26111111111111113</v>
      </c>
      <c r="L3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39">
        <v>1</v>
      </c>
      <c r="N39" s="44">
        <f>IF(REGISTRO_HUESPED[[#This Row],[TARIFA]]="","¿Tarifa?",IF(REGISTRO_HUESPED[[#This Row],[COBRADOS]]="","¿Días?",REGISTRO_HUESPED[[#This Row],[TARIFA]]*REGISTRO_HUESPED[[#This Row],[COBRADOS]]))</f>
        <v>65</v>
      </c>
      <c r="O39" t="s">
        <v>53</v>
      </c>
      <c r="P39">
        <v>1393</v>
      </c>
    </row>
    <row r="40" spans="1:17" ht="18.75" x14ac:dyDescent="0.3">
      <c r="A40" s="10" t="s">
        <v>1736</v>
      </c>
      <c r="B40" s="4" t="s">
        <v>1737</v>
      </c>
      <c r="C40" s="4" t="s">
        <v>19</v>
      </c>
      <c r="D40" s="4" t="s">
        <v>1735</v>
      </c>
      <c r="E40" s="3">
        <v>42467</v>
      </c>
      <c r="F40" s="2">
        <v>0.92222222222222217</v>
      </c>
      <c r="G40" s="61" t="s">
        <v>23</v>
      </c>
      <c r="H40" t="s">
        <v>79</v>
      </c>
      <c r="I40" s="45">
        <v>70</v>
      </c>
      <c r="J40" s="3">
        <v>42468</v>
      </c>
      <c r="K40" s="2">
        <v>0.3888888888888889</v>
      </c>
      <c r="L4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0">
        <v>1</v>
      </c>
      <c r="N40" s="44">
        <f>IF(REGISTRO_HUESPED[[#This Row],[TARIFA]]="","¿Tarifa?",IF(REGISTRO_HUESPED[[#This Row],[COBRADOS]]="","¿Días?",REGISTRO_HUESPED[[#This Row],[TARIFA]]*REGISTRO_HUESPED[[#This Row],[COBRADOS]]))</f>
        <v>70</v>
      </c>
      <c r="O40" t="s">
        <v>53</v>
      </c>
      <c r="P40">
        <v>1394</v>
      </c>
    </row>
    <row r="41" spans="1:17" ht="18.75" x14ac:dyDescent="0.3">
      <c r="A41" s="8" t="s">
        <v>1758</v>
      </c>
      <c r="B41" s="4" t="str">
        <f>IF(REGISTRO_HUESPED[[#This Row],[DNI / C.E.]]="","¿DNI?",VLOOKUP(REGISTRO_HUESPED[[#This Row],[DNI / C.E.]],CLIENTE[],2,FALSE))</f>
        <v>Fredy Flores</v>
      </c>
      <c r="C41" s="4" t="str">
        <f>IF(REGISTRO_HUESPED[[#This Row],[DNI / C.E.]]="","¿DNI?",VLOOKUP(REGISTRO_HUESPED[[#This Row],[DNI / C.E.]],CLIENTE[],3,FALSE))</f>
        <v>Masculino</v>
      </c>
      <c r="D41" s="4" t="str">
        <f>IF(REGISTRO_HUESPED[[#This Row],[DNI / C.E.]]="","¿PROCEDENCIA?",VLOOKUP(REGISTRO_HUESPED[[#This Row],[DNI / C.E.]],CLIENTES!A:F,4,FALSE))</f>
        <v>Lima</v>
      </c>
      <c r="E41" s="3">
        <v>42468</v>
      </c>
      <c r="F41" s="2">
        <v>0.34791666666666665</v>
      </c>
      <c r="G41" s="61" t="s">
        <v>36</v>
      </c>
      <c r="H41" t="s">
        <v>79</v>
      </c>
      <c r="I41" s="45">
        <v>90</v>
      </c>
      <c r="J41" s="3">
        <v>42468</v>
      </c>
      <c r="K41" s="2">
        <v>0.90277777777777779</v>
      </c>
      <c r="L4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41">
        <v>1</v>
      </c>
      <c r="N41" s="44">
        <f>IF(REGISTRO_HUESPED[[#This Row],[TARIFA]]="","¿Tarifa?",IF(REGISTRO_HUESPED[[#This Row],[COBRADOS]]="","¿Días?",REGISTRO_HUESPED[[#This Row],[TARIFA]]*REGISTRO_HUESPED[[#This Row],[COBRADOS]]))</f>
        <v>90</v>
      </c>
      <c r="O41" t="s">
        <v>53</v>
      </c>
      <c r="P41">
        <v>1423</v>
      </c>
    </row>
    <row r="42" spans="1:17" ht="18.75" x14ac:dyDescent="0.3">
      <c r="A42" s="1" t="s">
        <v>1693</v>
      </c>
      <c r="B42" s="4" t="str">
        <f>IF(REGISTRO_HUESPED[[#This Row],[DNI / C.E.]]="","¿DNI?",VLOOKUP(REGISTRO_HUESPED[[#This Row],[DNI / C.E.]],CLIENTE[],2,FALSE))</f>
        <v>Oscar Francisco Perleche Velasquez</v>
      </c>
      <c r="C42" s="4" t="str">
        <f>IF(REGISTRO_HUESPED[[#This Row],[DNI / C.E.]]="","¿DNI?",VLOOKUP(REGISTRO_HUESPED[[#This Row],[DNI / C.E.]],CLIENTE[],3,FALSE))</f>
        <v>Masculino</v>
      </c>
      <c r="D42" s="4" t="str">
        <f>IF(REGISTRO_HUESPED[[#This Row],[DNI / C.E.]]="","¿PROCEDENCIA?",VLOOKUP(REGISTRO_HUESPED[[#This Row],[DNI / C.E.]],CLIENTES!A:F,4,FALSE))</f>
        <v>Lima</v>
      </c>
      <c r="E42" s="3">
        <v>42468</v>
      </c>
      <c r="F42" s="2">
        <v>0.71875</v>
      </c>
      <c r="G42" s="60" t="s">
        <v>1748</v>
      </c>
      <c r="H42" t="s">
        <v>81</v>
      </c>
      <c r="I42" s="45">
        <v>130</v>
      </c>
      <c r="J42" s="3">
        <v>42469</v>
      </c>
      <c r="K42" s="2">
        <v>0.43402777777777773</v>
      </c>
      <c r="L4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2">
        <v>1</v>
      </c>
      <c r="N42" s="44">
        <f>IF(REGISTRO_HUESPED[[#This Row],[TARIFA]]="","¿Tarifa?",IF(REGISTRO_HUESPED[[#This Row],[COBRADOS]]="","¿Días?",REGISTRO_HUESPED[[#This Row],[TARIFA]]*REGISTRO_HUESPED[[#This Row],[COBRADOS]]))</f>
        <v>130</v>
      </c>
      <c r="O42" t="s">
        <v>53</v>
      </c>
      <c r="P42">
        <v>1399</v>
      </c>
    </row>
    <row r="43" spans="1:17" ht="18.75" x14ac:dyDescent="0.3">
      <c r="A43" s="8" t="s">
        <v>1751</v>
      </c>
      <c r="B43" s="4" t="str">
        <f>IF(REGISTRO_HUESPED[[#This Row],[DNI / C.E.]]="","¿DNI?",VLOOKUP(REGISTRO_HUESPED[[#This Row],[DNI / C.E.]],CLIENTE[],2,FALSE))</f>
        <v>Lesmes Prada Javier</v>
      </c>
      <c r="C43" s="4" t="s">
        <v>19</v>
      </c>
      <c r="D43" s="4" t="s">
        <v>1752</v>
      </c>
      <c r="E43" s="3">
        <v>42468</v>
      </c>
      <c r="F43" s="2">
        <v>0.80347222222222225</v>
      </c>
      <c r="G43" s="60" t="s">
        <v>27</v>
      </c>
      <c r="H43" t="s">
        <v>79</v>
      </c>
      <c r="I43" s="45">
        <v>65</v>
      </c>
      <c r="J43" s="3">
        <v>42469</v>
      </c>
      <c r="K43" s="2">
        <v>0.48749999999999999</v>
      </c>
      <c r="L4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3">
        <v>1</v>
      </c>
      <c r="N43" s="44">
        <f>IF(REGISTRO_HUESPED[[#This Row],[TARIFA]]="","¿Tarifa?",IF(REGISTRO_HUESPED[[#This Row],[COBRADOS]]="","¿Días?",REGISTRO_HUESPED[[#This Row],[TARIFA]]*REGISTRO_HUESPED[[#This Row],[COBRADOS]]))</f>
        <v>65</v>
      </c>
      <c r="O43" t="s">
        <v>52</v>
      </c>
      <c r="P43">
        <v>317</v>
      </c>
    </row>
    <row r="44" spans="1:17" ht="18.75" x14ac:dyDescent="0.3">
      <c r="A44" s="8" t="s">
        <v>1751</v>
      </c>
      <c r="B44" s="4" t="str">
        <f>IF(REGISTRO_HUESPED[[#This Row],[DNI / C.E.]]="","¿DNI?",VLOOKUP(REGISTRO_HUESPED[[#This Row],[DNI / C.E.]],CLIENTE[],2,FALSE))</f>
        <v>Lesmes Prada Javier</v>
      </c>
      <c r="C44" s="4" t="str">
        <f>IF(REGISTRO_HUESPED[[#This Row],[DNI / C.E.]]="","¿DNI?",VLOOKUP(REGISTRO_HUESPED[[#This Row],[DNI / C.E.]],CLIENTE[],3,FALSE))</f>
        <v>Masculino</v>
      </c>
      <c r="D44" s="4" t="str">
        <f>IF(REGISTRO_HUESPED[[#This Row],[DNI / C.E.]]="","¿PROCEDENCIA?",VLOOKUP(REGISTRO_HUESPED[[#This Row],[DNI / C.E.]],CLIENTES!A:F,4,FALSE))</f>
        <v>españa</v>
      </c>
      <c r="E44" s="3">
        <v>42469</v>
      </c>
      <c r="F44" s="2">
        <v>0.51736111111111105</v>
      </c>
      <c r="G44" s="60" t="s">
        <v>27</v>
      </c>
      <c r="H44" t="s">
        <v>79</v>
      </c>
      <c r="I44" s="45">
        <v>65</v>
      </c>
      <c r="J44" s="3">
        <v>42470</v>
      </c>
      <c r="K44" s="2">
        <v>0.46875</v>
      </c>
      <c r="L4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4">
        <v>1</v>
      </c>
      <c r="N44" s="44">
        <f>IF(REGISTRO_HUESPED[[#This Row],[TARIFA]]="","¿Tarifa?",IF(REGISTRO_HUESPED[[#This Row],[COBRADOS]]="","¿Días?",REGISTRO_HUESPED[[#This Row],[TARIFA]]*REGISTRO_HUESPED[[#This Row],[COBRADOS]]))</f>
        <v>65</v>
      </c>
      <c r="O44" t="s">
        <v>54</v>
      </c>
    </row>
    <row r="45" spans="1:17" ht="18.75" x14ac:dyDescent="0.3">
      <c r="A45" s="8" t="s">
        <v>1766</v>
      </c>
      <c r="B45" s="4" t="str">
        <f>IF(REGISTRO_HUESPED[[#This Row],[DNI / C.E.]]="","¿DNI?",VLOOKUP(REGISTRO_HUESPED[[#This Row],[DNI / C.E.]],CLIENTE[],2,FALSE))</f>
        <v>Vohrmann Lukas</v>
      </c>
      <c r="C45" s="4" t="str">
        <f>IF(REGISTRO_HUESPED[[#This Row],[DNI / C.E.]]="","¿DNI?",VLOOKUP(REGISTRO_HUESPED[[#This Row],[DNI / C.E.]],CLIENTE[],3,FALSE))</f>
        <v>Masculino</v>
      </c>
      <c r="D45" s="4" t="str">
        <f>IF(REGISTRO_HUESPED[[#This Row],[DNI / C.E.]]="","¿PROCEDENCIA?",VLOOKUP(REGISTRO_HUESPED[[#This Row],[DNI / C.E.]],CLIENTES!A:F,4,FALSE))</f>
        <v>Alemania</v>
      </c>
      <c r="E45" s="3">
        <v>42469</v>
      </c>
      <c r="F45" s="2">
        <v>0.87569444444444444</v>
      </c>
      <c r="G45" s="60" t="s">
        <v>28</v>
      </c>
      <c r="H45" t="s">
        <v>81</v>
      </c>
      <c r="I45" s="45">
        <v>85</v>
      </c>
      <c r="J45" s="3">
        <v>42470</v>
      </c>
      <c r="K45" s="2">
        <v>0.3576388888888889</v>
      </c>
      <c r="L4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5">
        <v>1</v>
      </c>
      <c r="N45" s="44">
        <f>IF(REGISTRO_HUESPED[[#This Row],[TARIFA]]="","¿Tarifa?",IF(REGISTRO_HUESPED[[#This Row],[COBRADOS]]="","¿Días?",REGISTRO_HUESPED[[#This Row],[TARIFA]]*REGISTRO_HUESPED[[#This Row],[COBRADOS]]))</f>
        <v>85</v>
      </c>
      <c r="O45" t="s">
        <v>52</v>
      </c>
      <c r="P45">
        <v>320</v>
      </c>
    </row>
    <row r="46" spans="1:17" ht="18.75" x14ac:dyDescent="0.3">
      <c r="A46" s="8" t="s">
        <v>1769</v>
      </c>
      <c r="B46" s="4" t="str">
        <f>IF(REGISTRO_HUESPED[[#This Row],[DNI / C.E.]]="","¿DNI?",VLOOKUP(REGISTRO_HUESPED[[#This Row],[DNI / C.E.]],CLIENTE[],2,FALSE))</f>
        <v>Jose Antonio Milla Rurush</v>
      </c>
      <c r="C46" s="4" t="str">
        <f>IF(REGISTRO_HUESPED[[#This Row],[DNI / C.E.]]="","¿DNI?",VLOOKUP(REGISTRO_HUESPED[[#This Row],[DNI / C.E.]],CLIENTE[],3,FALSE))</f>
        <v>Masculino</v>
      </c>
      <c r="D46" s="4" t="str">
        <f>IF(REGISTRO_HUESPED[[#This Row],[DNI / C.E.]]="","¿PROCEDENCIA?",VLOOKUP(REGISTRO_HUESPED[[#This Row],[DNI / C.E.]],CLIENTES!A:F,4,FALSE))</f>
        <v>Chimbote</v>
      </c>
      <c r="E46" s="3">
        <v>42469</v>
      </c>
      <c r="F46" s="2">
        <v>0.91527777777777775</v>
      </c>
      <c r="G46" s="60" t="s">
        <v>30</v>
      </c>
      <c r="H46" t="s">
        <v>81</v>
      </c>
      <c r="I46" s="45">
        <v>105</v>
      </c>
      <c r="J46" s="3">
        <v>42470</v>
      </c>
      <c r="K46" s="2">
        <v>0.36041666666666666</v>
      </c>
      <c r="L4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6">
        <v>1</v>
      </c>
      <c r="N46" s="44">
        <f>IF(REGISTRO_HUESPED[[#This Row],[TARIFA]]="","¿Tarifa?",IF(REGISTRO_HUESPED[[#This Row],[COBRADOS]]="","¿Días?",REGISTRO_HUESPED[[#This Row],[TARIFA]]*REGISTRO_HUESPED[[#This Row],[COBRADOS]]))</f>
        <v>105</v>
      </c>
      <c r="O46" t="s">
        <v>52</v>
      </c>
      <c r="P46">
        <v>318</v>
      </c>
    </row>
    <row r="47" spans="1:17" ht="18.75" x14ac:dyDescent="0.3">
      <c r="A47" s="1" t="s">
        <v>789</v>
      </c>
      <c r="B47" s="4" t="str">
        <f>IF(REGISTRO_HUESPED[[#This Row],[DNI / C.E.]]="","¿DNI?",VLOOKUP(REGISTRO_HUESPED[[#This Row],[DNI / C.E.]],CLIENTE[],2,FALSE))</f>
        <v>Lenin Miguel Carrera Alvarado</v>
      </c>
      <c r="C47" s="4" t="str">
        <f>IF(REGISTRO_HUESPED[[#This Row],[DNI / C.E.]]="","¿DNI?",VLOOKUP(REGISTRO_HUESPED[[#This Row],[DNI / C.E.]],CLIENTE[],3,FALSE))</f>
        <v>Masculino</v>
      </c>
      <c r="D47" s="4" t="str">
        <f>IF(REGISTRO_HUESPED[[#This Row],[DNI / C.E.]]="","¿PROCEDENCIA?",VLOOKUP(REGISTRO_HUESPED[[#This Row],[DNI / C.E.]],CLIENTES!A:F,4,FALSE))</f>
        <v>Lima</v>
      </c>
      <c r="E47" s="3">
        <v>42469</v>
      </c>
      <c r="F47" s="2">
        <v>0.92083333333333339</v>
      </c>
      <c r="G47" s="60" t="s">
        <v>24</v>
      </c>
      <c r="H47" t="s">
        <v>79</v>
      </c>
      <c r="I47" s="45">
        <v>65</v>
      </c>
      <c r="J47" s="3">
        <v>42470</v>
      </c>
      <c r="K47" s="2">
        <v>0.26597222222222222</v>
      </c>
      <c r="L4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7">
        <v>1</v>
      </c>
      <c r="N47" s="44">
        <f>IF(REGISTRO_HUESPED[[#This Row],[TARIFA]]="","¿Tarifa?",IF(REGISTRO_HUESPED[[#This Row],[COBRADOS]]="","¿Días?",REGISTRO_HUESPED[[#This Row],[TARIFA]]*REGISTRO_HUESPED[[#This Row],[COBRADOS]]))</f>
        <v>65</v>
      </c>
      <c r="O47" t="s">
        <v>53</v>
      </c>
      <c r="P47">
        <v>1402</v>
      </c>
      <c r="Q47" t="s">
        <v>1772</v>
      </c>
    </row>
    <row r="48" spans="1:17" ht="18.75" x14ac:dyDescent="0.3">
      <c r="A48" s="1" t="s">
        <v>1718</v>
      </c>
      <c r="B48" s="4" t="str">
        <f>IF(REGISTRO_HUESPED[[#This Row],[DNI / C.E.]]="","¿DNI?",VLOOKUP(REGISTRO_HUESPED[[#This Row],[DNI / C.E.]],CLIENTE[],2,FALSE))</f>
        <v>Juan Casiano Ramos Mamani</v>
      </c>
      <c r="C48" s="4" t="str">
        <f>IF(REGISTRO_HUESPED[[#This Row],[DNI / C.E.]]="","¿DNI?",VLOOKUP(REGISTRO_HUESPED[[#This Row],[DNI / C.E.]],CLIENTE[],3,FALSE))</f>
        <v>Masculino</v>
      </c>
      <c r="D48" s="4" t="str">
        <f>IF(REGISTRO_HUESPED[[#This Row],[DNI / C.E.]]="","¿PROCEDENCIA?",VLOOKUP(REGISTRO_HUESPED[[#This Row],[DNI / C.E.]],CLIENTES!A:F,4,FALSE))</f>
        <v>Lima</v>
      </c>
      <c r="E48" s="3">
        <v>42469</v>
      </c>
      <c r="F48" s="2">
        <v>0.92083333333333339</v>
      </c>
      <c r="G48" s="60" t="s">
        <v>23</v>
      </c>
      <c r="H48" t="s">
        <v>79</v>
      </c>
      <c r="I48" s="45">
        <v>65</v>
      </c>
      <c r="J48" s="3">
        <v>42470</v>
      </c>
      <c r="K48" s="2">
        <v>0.26597222222222222</v>
      </c>
      <c r="L4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8">
        <v>1</v>
      </c>
      <c r="N48" s="44">
        <f>IF(REGISTRO_HUESPED[[#This Row],[TARIFA]]="","¿Tarifa?",IF(REGISTRO_HUESPED[[#This Row],[COBRADOS]]="","¿Días?",REGISTRO_HUESPED[[#This Row],[TARIFA]]*REGISTRO_HUESPED[[#This Row],[COBRADOS]]))</f>
        <v>65</v>
      </c>
      <c r="O48" t="s">
        <v>53</v>
      </c>
      <c r="P48">
        <v>1402</v>
      </c>
    </row>
    <row r="49" spans="1:17" ht="18.75" x14ac:dyDescent="0.3">
      <c r="A49" s="1" t="s">
        <v>127</v>
      </c>
      <c r="B49" s="4" t="str">
        <f>IF(REGISTRO_HUESPED[[#This Row],[DNI / C.E.]]="","¿DNI?",VLOOKUP(REGISTRO_HUESPED[[#This Row],[DNI / C.E.]],CLIENTE[],2,FALSE))</f>
        <v>Cristian Alexander Reyes Muñoz</v>
      </c>
      <c r="C49" s="4" t="str">
        <f>IF(REGISTRO_HUESPED[[#This Row],[DNI / C.E.]]="","¿DNI?",VLOOKUP(REGISTRO_HUESPED[[#This Row],[DNI / C.E.]],CLIENTE[],3,FALSE))</f>
        <v>Masculino</v>
      </c>
      <c r="D49" s="4" t="str">
        <f>IF(REGISTRO_HUESPED[[#This Row],[DNI / C.E.]]="","¿PROCEDENCIA?",VLOOKUP(REGISTRO_HUESPED[[#This Row],[DNI / C.E.]],CLIENTES!A:F,4,FALSE))</f>
        <v>Lima</v>
      </c>
      <c r="E49" s="3">
        <v>42469</v>
      </c>
      <c r="F49" s="2">
        <v>0.93125000000000002</v>
      </c>
      <c r="G49" s="60" t="s">
        <v>42</v>
      </c>
      <c r="H49" t="s">
        <v>79</v>
      </c>
      <c r="I49" s="45">
        <v>90</v>
      </c>
      <c r="J49" s="3">
        <v>42470</v>
      </c>
      <c r="K49" s="2">
        <v>0.3666666666666667</v>
      </c>
      <c r="L4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49">
        <v>1</v>
      </c>
      <c r="N49" s="44">
        <f>IF(REGISTRO_HUESPED[[#This Row],[TARIFA]]="","¿Tarifa?",IF(REGISTRO_HUESPED[[#This Row],[COBRADOS]]="","¿Días?",REGISTRO_HUESPED[[#This Row],[TARIFA]]*REGISTRO_HUESPED[[#This Row],[COBRADOS]]))</f>
        <v>90</v>
      </c>
      <c r="O49" t="s">
        <v>53</v>
      </c>
      <c r="P49">
        <v>1401</v>
      </c>
    </row>
    <row r="50" spans="1:17" ht="18.75" x14ac:dyDescent="0.3">
      <c r="A50" s="8" t="s">
        <v>1778</v>
      </c>
      <c r="B50" s="4" t="str">
        <f>IF(REGISTRO_HUESPED[[#This Row],[DNI / C.E.]]="","¿DNI?",VLOOKUP(REGISTRO_HUESPED[[#This Row],[DNI / C.E.]],CLIENTE[],2,FALSE))</f>
        <v>Percy Gonzales Alegre</v>
      </c>
      <c r="C50" s="4" t="str">
        <f>IF(REGISTRO_HUESPED[[#This Row],[DNI / C.E.]]="","¿DNI?",VLOOKUP(REGISTRO_HUESPED[[#This Row],[DNI / C.E.]],CLIENTE[],3,FALSE))</f>
        <v>Masculino</v>
      </c>
      <c r="D50" s="4" t="str">
        <f>IF(REGISTRO_HUESPED[[#This Row],[DNI / C.E.]]="","¿PROCEDENCIA?",VLOOKUP(REGISTRO_HUESPED[[#This Row],[DNI / C.E.]],CLIENTES!A:F,4,FALSE))</f>
        <v>Chimbote</v>
      </c>
      <c r="E50" s="3">
        <v>42470</v>
      </c>
      <c r="F50" s="2">
        <v>0.3</v>
      </c>
      <c r="G50" s="60" t="s">
        <v>26</v>
      </c>
      <c r="H50" t="s">
        <v>81</v>
      </c>
      <c r="I50" s="45">
        <v>80</v>
      </c>
      <c r="J50" s="3">
        <v>42470</v>
      </c>
      <c r="K50" s="2">
        <v>0.54305555555555551</v>
      </c>
      <c r="L5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0">
        <v>1</v>
      </c>
      <c r="N50" s="44">
        <f>IF(REGISTRO_HUESPED[[#This Row],[TARIFA]]="","¿Tarifa?",IF(REGISTRO_HUESPED[[#This Row],[COBRADOS]]="","¿Días?",REGISTRO_HUESPED[[#This Row],[TARIFA]]*REGISTRO_HUESPED[[#This Row],[COBRADOS]]))</f>
        <v>80</v>
      </c>
      <c r="O50" t="s">
        <v>52</v>
      </c>
      <c r="P50">
        <v>319</v>
      </c>
      <c r="Q50" t="s">
        <v>1780</v>
      </c>
    </row>
    <row r="51" spans="1:17" ht="18.75" x14ac:dyDescent="0.3">
      <c r="A51" s="10" t="s">
        <v>162</v>
      </c>
      <c r="B51" s="4" t="str">
        <f>IF(REGISTRO_HUESPED[[#This Row],[DNI / C.E.]]="","¿DNI?",VLOOKUP(REGISTRO_HUESPED[[#This Row],[DNI / C.E.]],CLIENTE[],2,FALSE))</f>
        <v>German Granados Loaiza</v>
      </c>
      <c r="C51" s="4" t="str">
        <f>IF(REGISTRO_HUESPED[[#This Row],[DNI / C.E.]]="","¿DNI?",VLOOKUP(REGISTRO_HUESPED[[#This Row],[DNI / C.E.]],CLIENTE[],3,FALSE))</f>
        <v>Masculino</v>
      </c>
      <c r="D51" s="4" t="str">
        <f>IF(REGISTRO_HUESPED[[#This Row],[DNI / C.E.]]="","¿PROCEDENCIA?",VLOOKUP(REGISTRO_HUESPED[[#This Row],[DNI / C.E.]],CLIENTES!A:F,4,FALSE))</f>
        <v>Lima</v>
      </c>
      <c r="E51" s="3">
        <v>42470</v>
      </c>
      <c r="F51" s="2">
        <v>0.8930555555555556</v>
      </c>
      <c r="G51" s="61" t="s">
        <v>25</v>
      </c>
      <c r="H51" t="s">
        <v>79</v>
      </c>
      <c r="I51" s="45">
        <v>70</v>
      </c>
      <c r="J51" s="3">
        <v>42471</v>
      </c>
      <c r="K51" s="2">
        <v>0.32708333333333334</v>
      </c>
      <c r="L5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1">
        <v>1</v>
      </c>
      <c r="N51" s="44">
        <f>IF(REGISTRO_HUESPED[[#This Row],[TARIFA]]="","¿Tarifa?",IF(REGISTRO_HUESPED[[#This Row],[COBRADOS]]="","¿Días?",REGISTRO_HUESPED[[#This Row],[TARIFA]]*REGISTRO_HUESPED[[#This Row],[COBRADOS]]))</f>
        <v>70</v>
      </c>
      <c r="O51" t="s">
        <v>53</v>
      </c>
      <c r="P51">
        <v>1403</v>
      </c>
    </row>
    <row r="52" spans="1:17" ht="18.75" x14ac:dyDescent="0.3">
      <c r="A52" s="8" t="s">
        <v>1785</v>
      </c>
      <c r="B52" s="4" t="str">
        <f>IF(REGISTRO_HUESPED[[#This Row],[DNI / C.E.]]="","¿DNI?",VLOOKUP(REGISTRO_HUESPED[[#This Row],[DNI / C.E.]],CLIENTE[],2,FALSE))</f>
        <v>Donato Cardenas Medrano</v>
      </c>
      <c r="C52" s="4" t="str">
        <f>IF(REGISTRO_HUESPED[[#This Row],[DNI / C.E.]]="","¿DNI?",VLOOKUP(REGISTRO_HUESPED[[#This Row],[DNI / C.E.]],CLIENTE[],3,FALSE))</f>
        <v>Masculino</v>
      </c>
      <c r="D52" s="4" t="str">
        <f>IF(REGISTRO_HUESPED[[#This Row],[DNI / C.E.]]="","¿PROCEDENCIA?",VLOOKUP(REGISTRO_HUESPED[[#This Row],[DNI / C.E.]],CLIENTES!A:F,4,FALSE))</f>
        <v>Chimbote</v>
      </c>
      <c r="E52" s="3">
        <v>42470</v>
      </c>
      <c r="F52" s="2">
        <v>0.90069444444444446</v>
      </c>
      <c r="G52" s="60" t="s">
        <v>26</v>
      </c>
      <c r="H52" t="s">
        <v>79</v>
      </c>
      <c r="I52" s="45">
        <v>70</v>
      </c>
      <c r="J52" s="3">
        <v>42471</v>
      </c>
      <c r="K52" s="2">
        <v>0.32708333333333334</v>
      </c>
      <c r="L5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2">
        <v>1</v>
      </c>
      <c r="N52" s="44">
        <f>IF(REGISTRO_HUESPED[[#This Row],[TARIFA]]="","¿Tarifa?",IF(REGISTRO_HUESPED[[#This Row],[COBRADOS]]="","¿Días?",REGISTRO_HUESPED[[#This Row],[TARIFA]]*REGISTRO_HUESPED[[#This Row],[COBRADOS]]))</f>
        <v>70</v>
      </c>
      <c r="O52" t="s">
        <v>53</v>
      </c>
      <c r="P52">
        <v>1403</v>
      </c>
    </row>
    <row r="53" spans="1:17" ht="18.75" x14ac:dyDescent="0.3">
      <c r="A53" s="54" t="s">
        <v>1790</v>
      </c>
      <c r="B53" s="4" t="str">
        <f>IF(REGISTRO_HUESPED[[#This Row],[DNI / C.E.]]="","¿DNI?",VLOOKUP(REGISTRO_HUESPED[[#This Row],[DNI / C.E.]],CLIENTE[],2,FALSE))</f>
        <v>Fredy Rubio Terry</v>
      </c>
      <c r="C53" s="4" t="str">
        <f>IF(REGISTRO_HUESPED[[#This Row],[DNI / C.E.]]="","¿DNI?",VLOOKUP(REGISTRO_HUESPED[[#This Row],[DNI / C.E.]],CLIENTE[],3,FALSE))</f>
        <v>Masculino</v>
      </c>
      <c r="D53" s="4" t="str">
        <f>IF(REGISTRO_HUESPED[[#This Row],[DNI / C.E.]]="","¿PROCEDENCIA?",VLOOKUP(REGISTRO_HUESPED[[#This Row],[DNI / C.E.]],CLIENTES!A:F,4,FALSE))</f>
        <v>Chimbote</v>
      </c>
      <c r="E53" s="3">
        <v>42471</v>
      </c>
      <c r="F53" s="2">
        <v>1.5972222222222224E-2</v>
      </c>
      <c r="G53" s="60" t="s">
        <v>28</v>
      </c>
      <c r="H53" t="s">
        <v>81</v>
      </c>
      <c r="I53" s="45">
        <v>90</v>
      </c>
      <c r="J53" s="3">
        <v>42471</v>
      </c>
      <c r="K53" s="2">
        <v>0.24583333333333335</v>
      </c>
      <c r="L5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3">
        <v>1</v>
      </c>
      <c r="N53" s="44">
        <f>IF(REGISTRO_HUESPED[[#This Row],[TARIFA]]="","¿Tarifa?",IF(REGISTRO_HUESPED[[#This Row],[COBRADOS]]="","¿Días?",REGISTRO_HUESPED[[#This Row],[TARIFA]]*REGISTRO_HUESPED[[#This Row],[COBRADOS]]))</f>
        <v>90</v>
      </c>
      <c r="O53" t="s">
        <v>52</v>
      </c>
      <c r="P53">
        <v>321</v>
      </c>
    </row>
    <row r="54" spans="1:17" ht="18.75" x14ac:dyDescent="0.3">
      <c r="A54" s="10" t="s">
        <v>364</v>
      </c>
      <c r="B54" s="4" t="str">
        <f>IF(REGISTRO_HUESPED[[#This Row],[DNI / C.E.]]="","¿DNI?",VLOOKUP(REGISTRO_HUESPED[[#This Row],[DNI / C.E.]],CLIENTE[],2,FALSE))</f>
        <v>Rogelio Ortega Paucar</v>
      </c>
      <c r="C54" s="4" t="str">
        <f>IF(REGISTRO_HUESPED[[#This Row],[DNI / C.E.]]="","¿DNI?",VLOOKUP(REGISTRO_HUESPED[[#This Row],[DNI / C.E.]],CLIENTE[],3,FALSE))</f>
        <v>Masculino</v>
      </c>
      <c r="D54" s="4" t="str">
        <f>IF(REGISTRO_HUESPED[[#This Row],[DNI / C.E.]]="","¿PROCEDENCIA?",VLOOKUP(REGISTRO_HUESPED[[#This Row],[DNI / C.E.]],CLIENTES!A:F,4,FALSE))</f>
        <v>Lima</v>
      </c>
      <c r="E54" s="3">
        <v>42471</v>
      </c>
      <c r="F54" s="2">
        <v>0.24027777777777778</v>
      </c>
      <c r="G54" s="60" t="s">
        <v>24</v>
      </c>
      <c r="H54" t="s">
        <v>79</v>
      </c>
      <c r="I54" s="45">
        <v>65</v>
      </c>
      <c r="J54" s="3">
        <v>42474</v>
      </c>
      <c r="K54" s="2">
        <v>0.55208333333333337</v>
      </c>
      <c r="L5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54">
        <v>3.5</v>
      </c>
      <c r="N54" s="44">
        <f>IF(REGISTRO_HUESPED[[#This Row],[TARIFA]]="","¿Tarifa?",IF(REGISTRO_HUESPED[[#This Row],[COBRADOS]]="","¿Días?",REGISTRO_HUESPED[[#This Row],[TARIFA]]*REGISTRO_HUESPED[[#This Row],[COBRADOS]]))</f>
        <v>227.5</v>
      </c>
      <c r="O54" t="s">
        <v>53</v>
      </c>
      <c r="P54">
        <v>1407</v>
      </c>
    </row>
    <row r="55" spans="1:17" ht="18.75" x14ac:dyDescent="0.3">
      <c r="A55" s="1" t="s">
        <v>216</v>
      </c>
      <c r="B55" s="4" t="str">
        <f>IF(REGISTRO_HUESPED[[#This Row],[DNI / C.E.]]="","¿DNI?",VLOOKUP(REGISTRO_HUESPED[[#This Row],[DNI / C.E.]],CLIENTE[],2,FALSE))</f>
        <v>Miguel Marca Mejia</v>
      </c>
      <c r="C55" s="4" t="str">
        <f>IF(REGISTRO_HUESPED[[#This Row],[DNI / C.E.]]="","¿DNI?",VLOOKUP(REGISTRO_HUESPED[[#This Row],[DNI / C.E.]],CLIENTE[],3,FALSE))</f>
        <v>Masculino</v>
      </c>
      <c r="D55" s="4" t="s">
        <v>686</v>
      </c>
      <c r="E55" s="3">
        <v>42471</v>
      </c>
      <c r="F55" s="2">
        <v>0.4368055555555555</v>
      </c>
      <c r="G55" s="61" t="s">
        <v>50</v>
      </c>
      <c r="H55" t="s">
        <v>1148</v>
      </c>
      <c r="I55" s="45">
        <v>95</v>
      </c>
      <c r="J55" s="3">
        <v>42474</v>
      </c>
      <c r="K55" s="2">
        <v>0.38194444444444442</v>
      </c>
      <c r="L5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55">
        <v>3</v>
      </c>
      <c r="N55" s="44">
        <f>IF(REGISTRO_HUESPED[[#This Row],[TARIFA]]="","¿Tarifa?",IF(REGISTRO_HUESPED[[#This Row],[COBRADOS]]="","¿Días?",REGISTRO_HUESPED[[#This Row],[TARIFA]]*REGISTRO_HUESPED[[#This Row],[COBRADOS]]))</f>
        <v>285</v>
      </c>
      <c r="O55" t="s">
        <v>53</v>
      </c>
      <c r="P55">
        <v>1408</v>
      </c>
    </row>
    <row r="56" spans="1:17" ht="18.75" x14ac:dyDescent="0.3">
      <c r="A56" s="1" t="s">
        <v>1795</v>
      </c>
      <c r="B56" s="4" t="str">
        <f>IF(REGISTRO_HUESPED[[#This Row],[DNI / C.E.]]="","¿DNI?",VLOOKUP(REGISTRO_HUESPED[[#This Row],[DNI / C.E.]],CLIENTE[],2,FALSE))</f>
        <v>Daniel Angel Bazan Gonzalez</v>
      </c>
      <c r="C56" s="4" t="str">
        <f>IF(REGISTRO_HUESPED[[#This Row],[DNI / C.E.]]="","¿DNI?",VLOOKUP(REGISTRO_HUESPED[[#This Row],[DNI / C.E.]],CLIENTE[],3,FALSE))</f>
        <v>Masculino</v>
      </c>
      <c r="D56" s="4" t="str">
        <f>IF(REGISTRO_HUESPED[[#This Row],[DNI / C.E.]]="","¿PROCEDENCIA?",VLOOKUP(REGISTRO_HUESPED[[#This Row],[DNI / C.E.]],CLIENTES!A:F,4,FALSE))</f>
        <v>España</v>
      </c>
      <c r="E56" s="3">
        <v>42471</v>
      </c>
      <c r="F56" s="2">
        <v>0.63958333333333328</v>
      </c>
      <c r="G56" s="60" t="s">
        <v>40</v>
      </c>
      <c r="H56" t="s">
        <v>82</v>
      </c>
      <c r="I56" s="45">
        <v>150</v>
      </c>
      <c r="J56" s="3">
        <v>42474</v>
      </c>
      <c r="K56" s="3" t="s">
        <v>1828</v>
      </c>
      <c r="L5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56">
        <v>3</v>
      </c>
      <c r="N56" s="44">
        <f>IF(REGISTRO_HUESPED[[#This Row],[TARIFA]]="","¿Tarifa?",IF(REGISTRO_HUESPED[[#This Row],[COBRADOS]]="","¿Días?",REGISTRO_HUESPED[[#This Row],[TARIFA]]*REGISTRO_HUESPED[[#This Row],[COBRADOS]]))</f>
        <v>450</v>
      </c>
      <c r="O56" t="s">
        <v>53</v>
      </c>
      <c r="P56">
        <v>1410</v>
      </c>
    </row>
    <row r="57" spans="1:17" ht="18.75" x14ac:dyDescent="0.3">
      <c r="A57" s="1" t="s">
        <v>1629</v>
      </c>
      <c r="B57" s="4" t="s">
        <v>1798</v>
      </c>
      <c r="C57" s="4" t="s">
        <v>19</v>
      </c>
      <c r="D57" s="4" t="s">
        <v>686</v>
      </c>
      <c r="E57" s="3">
        <v>42471</v>
      </c>
      <c r="F57" s="2">
        <v>0.6743055555555556</v>
      </c>
      <c r="G57" s="60" t="s">
        <v>47</v>
      </c>
      <c r="H57" t="s">
        <v>79</v>
      </c>
      <c r="I57" s="45">
        <v>125</v>
      </c>
      <c r="J57" s="3">
        <v>42476</v>
      </c>
      <c r="K57" s="2">
        <v>0.48958333333333331</v>
      </c>
      <c r="L5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M57">
        <v>5</v>
      </c>
      <c r="N57" s="44">
        <f>IF(REGISTRO_HUESPED[[#This Row],[TARIFA]]="","¿Tarifa?",IF(REGISTRO_HUESPED[[#This Row],[COBRADOS]]="","¿Días?",REGISTRO_HUESPED[[#This Row],[TARIFA]]*REGISTRO_HUESPED[[#This Row],[COBRADOS]]))</f>
        <v>625</v>
      </c>
      <c r="O57" t="s">
        <v>53</v>
      </c>
      <c r="P57" t="s">
        <v>2068</v>
      </c>
    </row>
    <row r="58" spans="1:17" ht="18.75" x14ac:dyDescent="0.3">
      <c r="A58" s="1" t="s">
        <v>68</v>
      </c>
      <c r="B58" s="4" t="str">
        <f>IF(REGISTRO_HUESPED[[#This Row],[DNI / C.E.]]="","¿DNI?",VLOOKUP(REGISTRO_HUESPED[[#This Row],[DNI / C.E.]],CLIENTE[],2,FALSE))</f>
        <v>Jose Luis Quispe Verastegui</v>
      </c>
      <c r="C58" s="4" t="str">
        <f>IF(REGISTRO_HUESPED[[#This Row],[DNI / C.E.]]="","¿DNI?",VLOOKUP(REGISTRO_HUESPED[[#This Row],[DNI / C.E.]],CLIENTE[],3,FALSE))</f>
        <v>Masculino</v>
      </c>
      <c r="D58" s="4" t="str">
        <f>IF(REGISTRO_HUESPED[[#This Row],[DNI / C.E.]]="","¿PROCEDENCIA?",VLOOKUP(REGISTRO_HUESPED[[#This Row],[DNI / C.E.]],CLIENTES!A:F,4,FALSE))</f>
        <v>Lima</v>
      </c>
      <c r="E58" s="3">
        <v>42471</v>
      </c>
      <c r="F58" s="2">
        <v>0.67499999999999993</v>
      </c>
      <c r="G58" s="61" t="s">
        <v>46</v>
      </c>
      <c r="H58" t="s">
        <v>79</v>
      </c>
      <c r="I58" s="45">
        <v>125</v>
      </c>
      <c r="J58" s="3">
        <v>42476</v>
      </c>
      <c r="K58" s="2">
        <v>0.48958333333333331</v>
      </c>
      <c r="L5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M58">
        <v>5</v>
      </c>
      <c r="N58" s="44">
        <f>IF(REGISTRO_HUESPED[[#This Row],[TARIFA]]="","¿Tarifa?",IF(REGISTRO_HUESPED[[#This Row],[COBRADOS]]="","¿Días?",REGISTRO_HUESPED[[#This Row],[TARIFA]]*REGISTRO_HUESPED[[#This Row],[COBRADOS]]))</f>
        <v>625</v>
      </c>
      <c r="O58" t="s">
        <v>53</v>
      </c>
      <c r="P58" t="s">
        <v>2068</v>
      </c>
    </row>
    <row r="59" spans="1:17" ht="18.75" x14ac:dyDescent="0.3">
      <c r="A59" s="1" t="s">
        <v>785</v>
      </c>
      <c r="B59" s="4" t="str">
        <f>IF(REGISTRO_HUESPED[[#This Row],[DNI / C.E.]]="","¿DNI?",VLOOKUP(REGISTRO_HUESPED[[#This Row],[DNI / C.E.]],CLIENTE[],2,FALSE))</f>
        <v>Giancarlo Urbina Gaitan</v>
      </c>
      <c r="C59" s="4" t="str">
        <f>IF(REGISTRO_HUESPED[[#This Row],[DNI / C.E.]]="","¿DNI?",VLOOKUP(REGISTRO_HUESPED[[#This Row],[DNI / C.E.]],CLIENTE[],3,FALSE))</f>
        <v>Masculino</v>
      </c>
      <c r="D59" s="4" t="str">
        <f>IF(REGISTRO_HUESPED[[#This Row],[DNI / C.E.]]="","¿PROCEDENCIA?",VLOOKUP(REGISTRO_HUESPED[[#This Row],[DNI / C.E.]],CLIENTES!A:F,4,FALSE))</f>
        <v>Trujillo</v>
      </c>
      <c r="E59" s="3">
        <v>42471</v>
      </c>
      <c r="F59" s="2">
        <v>0.87569444444444444</v>
      </c>
      <c r="G59" s="60" t="s">
        <v>25</v>
      </c>
      <c r="H59" t="s">
        <v>79</v>
      </c>
      <c r="I59" s="45">
        <v>65</v>
      </c>
      <c r="J59" s="3">
        <v>42472</v>
      </c>
      <c r="K59" s="2">
        <v>0.33680555555555558</v>
      </c>
      <c r="L5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59">
        <v>1</v>
      </c>
      <c r="N59" s="44">
        <f>IF(REGISTRO_HUESPED[[#This Row],[TARIFA]]="","¿Tarifa?",IF(REGISTRO_HUESPED[[#This Row],[COBRADOS]]="","¿Días?",REGISTRO_HUESPED[[#This Row],[TARIFA]]*REGISTRO_HUESPED[[#This Row],[COBRADOS]]))</f>
        <v>65</v>
      </c>
      <c r="O59" t="s">
        <v>53</v>
      </c>
      <c r="P59">
        <v>1404</v>
      </c>
    </row>
    <row r="60" spans="1:17" ht="18.75" x14ac:dyDescent="0.3">
      <c r="A60" s="8" t="s">
        <v>1801</v>
      </c>
      <c r="B60" s="4" t="str">
        <f>IF(REGISTRO_HUESPED[[#This Row],[DNI / C.E.]]="","¿DNI?",VLOOKUP(REGISTRO_HUESPED[[#This Row],[DNI / C.E.]],CLIENTE[],2,FALSE))</f>
        <v>Maria Consuelo Barrientos Palomino</v>
      </c>
      <c r="C60" s="4" t="str">
        <f>IF(REGISTRO_HUESPED[[#This Row],[DNI / C.E.]]="","¿DNI?",VLOOKUP(REGISTRO_HUESPED[[#This Row],[DNI / C.E.]],CLIENTE[],3,FALSE))</f>
        <v>Masculino</v>
      </c>
      <c r="D60" s="4" t="str">
        <f>IF(REGISTRO_HUESPED[[#This Row],[DNI / C.E.]]="","¿PROCEDENCIA?",VLOOKUP(REGISTRO_HUESPED[[#This Row],[DNI / C.E.]],CLIENTES!A:F,4,FALSE))</f>
        <v>Lima</v>
      </c>
      <c r="E60" s="3">
        <v>42472</v>
      </c>
      <c r="F60" s="2">
        <v>0.25138888888888888</v>
      </c>
      <c r="G60" s="60" t="s">
        <v>27</v>
      </c>
      <c r="H60" t="s">
        <v>79</v>
      </c>
      <c r="I60" s="45">
        <v>60</v>
      </c>
      <c r="J60" s="3">
        <v>42474</v>
      </c>
      <c r="K60" s="2">
        <v>0.33333333333333331</v>
      </c>
      <c r="L6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60">
        <v>2</v>
      </c>
      <c r="N60" s="44">
        <f>IF(REGISTRO_HUESPED[[#This Row],[TARIFA]]="","¿Tarifa?",IF(REGISTRO_HUESPED[[#This Row],[COBRADOS]]="","¿Días?",REGISTRO_HUESPED[[#This Row],[TARIFA]]*REGISTRO_HUESPED[[#This Row],[COBRADOS]]))</f>
        <v>120</v>
      </c>
      <c r="O60" t="s">
        <v>53</v>
      </c>
      <c r="P60">
        <v>1405</v>
      </c>
    </row>
    <row r="61" spans="1:17" ht="18.75" x14ac:dyDescent="0.3">
      <c r="A61" s="1" t="s">
        <v>193</v>
      </c>
      <c r="B61" s="4" t="str">
        <f>IF(REGISTRO_HUESPED[[#This Row],[DNI / C.E.]]="","¿DNI?",VLOOKUP(REGISTRO_HUESPED[[#This Row],[DNI / C.E.]],CLIENTE[],2,FALSE))</f>
        <v>Andres  Foguer Coriat</v>
      </c>
      <c r="C61" s="4" t="str">
        <f>IF(REGISTRO_HUESPED[[#This Row],[DNI / C.E.]]="","¿DNI?",VLOOKUP(REGISTRO_HUESPED[[#This Row],[DNI / C.E.]],CLIENTE[],3,FALSE))</f>
        <v>Masculino</v>
      </c>
      <c r="D61" s="4" t="s">
        <v>686</v>
      </c>
      <c r="E61" s="3">
        <v>42472</v>
      </c>
      <c r="F61" s="2">
        <v>0.74722222222222223</v>
      </c>
      <c r="G61" s="61" t="s">
        <v>26</v>
      </c>
      <c r="H61" t="s">
        <v>79</v>
      </c>
      <c r="I61" s="45">
        <v>65</v>
      </c>
      <c r="J61" s="3">
        <v>42475</v>
      </c>
      <c r="K61" s="2">
        <v>0.52847222222222223</v>
      </c>
      <c r="L6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61">
        <v>3</v>
      </c>
      <c r="N61" s="44">
        <f>IF(REGISTRO_HUESPED[[#This Row],[TARIFA]]="","¿Tarifa?",IF(REGISTRO_HUESPED[[#This Row],[COBRADOS]]="","¿Días?",REGISTRO_HUESPED[[#This Row],[TARIFA]]*REGISTRO_HUESPED[[#This Row],[COBRADOS]]))</f>
        <v>195</v>
      </c>
      <c r="O61" t="s">
        <v>53</v>
      </c>
      <c r="P61">
        <v>1417</v>
      </c>
    </row>
    <row r="62" spans="1:17" ht="18.75" x14ac:dyDescent="0.3">
      <c r="A62" s="1" t="s">
        <v>708</v>
      </c>
      <c r="B62" s="4" t="str">
        <f>IF(REGISTRO_HUESPED[[#This Row],[DNI / C.E.]]="","¿DNI?",VLOOKUP(REGISTRO_HUESPED[[#This Row],[DNI / C.E.]],CLIENTE[],2,FALSE))</f>
        <v>Mendoza Joya Juan Jose</v>
      </c>
      <c r="C62" s="4" t="str">
        <f>IF(REGISTRO_HUESPED[[#This Row],[DNI / C.E.]]="","¿DNI?",VLOOKUP(REGISTRO_HUESPED[[#This Row],[DNI / C.E.]],CLIENTE[],3,FALSE))</f>
        <v>Masculino</v>
      </c>
      <c r="D62" s="4" t="str">
        <f>IF(REGISTRO_HUESPED[[#This Row],[DNI / C.E.]]="","¿PROCEDENCIA?",VLOOKUP(REGISTRO_HUESPED[[#This Row],[DNI / C.E.]],CLIENTES!A:F,4,FALSE))</f>
        <v>Trujillo</v>
      </c>
      <c r="E62" s="3">
        <v>42473</v>
      </c>
      <c r="F62" s="2">
        <v>0.60902777777777783</v>
      </c>
      <c r="G62" s="61" t="s">
        <v>28</v>
      </c>
      <c r="H62" t="s">
        <v>79</v>
      </c>
      <c r="I62" s="45">
        <v>65</v>
      </c>
      <c r="J62" s="3">
        <v>42475</v>
      </c>
      <c r="K62" s="2">
        <v>0.4152777777777778</v>
      </c>
      <c r="L6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62">
        <v>2</v>
      </c>
      <c r="N62" s="44">
        <f>IF(REGISTRO_HUESPED[[#This Row],[TARIFA]]="","¿Tarifa?",IF(REGISTRO_HUESPED[[#This Row],[COBRADOS]]="","¿Días?",REGISTRO_HUESPED[[#This Row],[TARIFA]]*REGISTRO_HUESPED[[#This Row],[COBRADOS]]))</f>
        <v>130</v>
      </c>
      <c r="P62">
        <v>1416</v>
      </c>
      <c r="Q62" s="65"/>
    </row>
    <row r="63" spans="1:17" ht="18.75" x14ac:dyDescent="0.3">
      <c r="A63" s="1" t="s">
        <v>1810</v>
      </c>
      <c r="B63" s="4" t="str">
        <f>IF(REGISTRO_HUESPED[[#This Row],[DNI / C.E.]]="","¿DNI?",VLOOKUP(REGISTRO_HUESPED[[#This Row],[DNI / C.E.]],CLIENTE[],2,FALSE))</f>
        <v>Juan Carlos Rodriguez Rondoy</v>
      </c>
      <c r="C63" s="4" t="str">
        <f>IF(REGISTRO_HUESPED[[#This Row],[DNI / C.E.]]="","¿DNI?",VLOOKUP(REGISTRO_HUESPED[[#This Row],[DNI / C.E.]],CLIENTE[],3,FALSE))</f>
        <v>Masculino</v>
      </c>
      <c r="D63" s="4" t="str">
        <f>IF(REGISTRO_HUESPED[[#This Row],[DNI / C.E.]]="","¿PROCEDENCIA?",VLOOKUP(REGISTRO_HUESPED[[#This Row],[DNI / C.E.]],CLIENTES!A:F,4,FALSE))</f>
        <v>Lambayeque</v>
      </c>
      <c r="E63" s="3">
        <v>42473</v>
      </c>
      <c r="F63" s="2">
        <v>0.65694444444444444</v>
      </c>
      <c r="G63" s="61" t="s">
        <v>36</v>
      </c>
      <c r="H63" t="s">
        <v>79</v>
      </c>
      <c r="I63" s="45">
        <v>100</v>
      </c>
      <c r="J63" s="3">
        <v>42474</v>
      </c>
      <c r="K63" s="2">
        <v>0.33333333333333331</v>
      </c>
      <c r="L6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3">
        <v>1</v>
      </c>
      <c r="N63" s="44">
        <f>IF(REGISTRO_HUESPED[[#This Row],[TARIFA]]="","¿Tarifa?",IF(REGISTRO_HUESPED[[#This Row],[COBRADOS]]="","¿Días?",REGISTRO_HUESPED[[#This Row],[TARIFA]]*REGISTRO_HUESPED[[#This Row],[COBRADOS]]))</f>
        <v>100</v>
      </c>
      <c r="O63" t="s">
        <v>53</v>
      </c>
      <c r="P63">
        <v>1406</v>
      </c>
    </row>
    <row r="64" spans="1:17" ht="18.75" x14ac:dyDescent="0.3">
      <c r="A64" s="1" t="s">
        <v>785</v>
      </c>
      <c r="B64" s="4" t="str">
        <f>IF(REGISTRO_HUESPED[[#This Row],[DNI / C.E.]]="","¿DNI?",VLOOKUP(REGISTRO_HUESPED[[#This Row],[DNI / C.E.]],CLIENTE[],2,FALSE))</f>
        <v>Giancarlo Urbina Gaitan</v>
      </c>
      <c r="C64" s="4" t="str">
        <f>IF(REGISTRO_HUESPED[[#This Row],[DNI / C.E.]]="","¿DNI?",VLOOKUP(REGISTRO_HUESPED[[#This Row],[DNI / C.E.]],CLIENTE[],3,FALSE))</f>
        <v>Masculino</v>
      </c>
      <c r="D64" s="4" t="str">
        <f>IF(REGISTRO_HUESPED[[#This Row],[DNI / C.E.]]="","¿PROCEDENCIA?",VLOOKUP(REGISTRO_HUESPED[[#This Row],[DNI / C.E.]],CLIENTES!A:F,4,FALSE))</f>
        <v>Trujillo</v>
      </c>
      <c r="E64" s="3">
        <v>42474</v>
      </c>
      <c r="F64" s="2">
        <v>0.8222222222222223</v>
      </c>
      <c r="G64" s="60" t="s">
        <v>24</v>
      </c>
      <c r="H64" t="s">
        <v>79</v>
      </c>
      <c r="I64" s="45">
        <v>65</v>
      </c>
      <c r="J64" s="3">
        <v>42475</v>
      </c>
      <c r="K64" s="2">
        <v>0.36805555555555558</v>
      </c>
      <c r="L6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4">
        <v>1</v>
      </c>
      <c r="N64" s="44">
        <f>IF(REGISTRO_HUESPED[[#This Row],[TARIFA]]="","¿Tarifa?",IF(REGISTRO_HUESPED[[#This Row],[COBRADOS]]="","¿Días?",REGISTRO_HUESPED[[#This Row],[TARIFA]]*REGISTRO_HUESPED[[#This Row],[COBRADOS]]))</f>
        <v>65</v>
      </c>
      <c r="O64" t="s">
        <v>53</v>
      </c>
      <c r="P64">
        <v>1415</v>
      </c>
    </row>
    <row r="65" spans="1:17" ht="18.75" x14ac:dyDescent="0.3">
      <c r="A65" s="1" t="s">
        <v>1482</v>
      </c>
      <c r="B65" s="4" t="str">
        <f>IF(REGISTRO_HUESPED[[#This Row],[DNI / C.E.]]="","¿DNI?",VLOOKUP(REGISTRO_HUESPED[[#This Row],[DNI / C.E.]],CLIENTE[],2,FALSE))</f>
        <v>Gloria Melgarejo Olertegui</v>
      </c>
      <c r="C65" s="4" t="str">
        <f>IF(REGISTRO_HUESPED[[#This Row],[DNI / C.E.]]="","¿DNI?",VLOOKUP(REGISTRO_HUESPED[[#This Row],[DNI / C.E.]],CLIENTE[],3,FALSE))</f>
        <v>Femenino</v>
      </c>
      <c r="D65" s="4" t="str">
        <f>IF(REGISTRO_HUESPED[[#This Row],[DNI / C.E.]]="","¿PROCEDENCIA?",VLOOKUP(REGISTRO_HUESPED[[#This Row],[DNI / C.E.]],CLIENTES!A:F,4,FALSE))</f>
        <v>Huaraz</v>
      </c>
      <c r="E65" s="3">
        <v>42474</v>
      </c>
      <c r="F65" s="2">
        <v>6.9444444444444441E-3</v>
      </c>
      <c r="G65" s="60" t="s">
        <v>25</v>
      </c>
      <c r="H65" t="s">
        <v>81</v>
      </c>
      <c r="I65" s="45">
        <v>0</v>
      </c>
      <c r="J65" s="3">
        <v>42474</v>
      </c>
      <c r="K65" s="2">
        <v>0.89930555555555547</v>
      </c>
      <c r="L6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65">
        <v>1</v>
      </c>
      <c r="N65" s="44">
        <f>IF(REGISTRO_HUESPED[[#This Row],[TARIFA]]="","¿Tarifa?",IF(REGISTRO_HUESPED[[#This Row],[COBRADOS]]="","¿Días?",REGISTRO_HUESPED[[#This Row],[TARIFA]]*REGISTRO_HUESPED[[#This Row],[COBRADOS]]))</f>
        <v>0</v>
      </c>
      <c r="Q65" t="s">
        <v>1833</v>
      </c>
    </row>
    <row r="66" spans="1:17" ht="18.75" x14ac:dyDescent="0.3">
      <c r="A66" s="8" t="s">
        <v>1736</v>
      </c>
      <c r="B66" s="4" t="str">
        <f>IF(REGISTRO_HUESPED[[#This Row],[DNI / C.E.]]="","¿DNI?",VLOOKUP(REGISTRO_HUESPED[[#This Row],[DNI / C.E.]],CLIENTE[],2,FALSE))</f>
        <v xml:space="preserve">Marcos Antonio Villanueva Campos </v>
      </c>
      <c r="C66" s="4" t="str">
        <f>IF(REGISTRO_HUESPED[[#This Row],[DNI / C.E.]]="","¿DNI?",VLOOKUP(REGISTRO_HUESPED[[#This Row],[DNI / C.E.]],CLIENTE[],3,FALSE))</f>
        <v>Masculino</v>
      </c>
      <c r="D66" s="4" t="str">
        <f>IF(REGISTRO_HUESPED[[#This Row],[DNI / C.E.]]="","¿PROCEDENCIA?",VLOOKUP(REGISTRO_HUESPED[[#This Row],[DNI / C.E.]],CLIENTES!A:F,4,FALSE))</f>
        <v>Lima</v>
      </c>
      <c r="E66" s="3">
        <v>42474</v>
      </c>
      <c r="F66" s="2">
        <v>0.88263888888888886</v>
      </c>
      <c r="G66" s="60" t="s">
        <v>23</v>
      </c>
      <c r="H66" t="s">
        <v>79</v>
      </c>
      <c r="I66" s="45">
        <v>70</v>
      </c>
      <c r="J66" s="3">
        <v>42475</v>
      </c>
      <c r="K66" s="2">
        <v>0.40208333333333335</v>
      </c>
      <c r="L6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6">
        <v>1</v>
      </c>
      <c r="N66" s="44">
        <f>IF(REGISTRO_HUESPED[[#This Row],[TARIFA]]="","¿Tarifa?",IF(REGISTRO_HUESPED[[#This Row],[COBRADOS]]="","¿Días?",REGISTRO_HUESPED[[#This Row],[TARIFA]]*REGISTRO_HUESPED[[#This Row],[COBRADOS]]))</f>
        <v>70</v>
      </c>
      <c r="O66" t="s">
        <v>53</v>
      </c>
      <c r="P66">
        <v>1411</v>
      </c>
    </row>
    <row r="67" spans="1:17" ht="18.75" x14ac:dyDescent="0.3">
      <c r="A67" s="8" t="s">
        <v>1835</v>
      </c>
      <c r="B67" s="4" t="str">
        <f>IF(REGISTRO_HUESPED[[#This Row],[DNI / C.E.]]="","¿DNI?",VLOOKUP(REGISTRO_HUESPED[[#This Row],[DNI / C.E.]],CLIENTE[],2,FALSE))</f>
        <v>Manuel Vasques Macedo</v>
      </c>
      <c r="C67" s="4" t="str">
        <f>IF(REGISTRO_HUESPED[[#This Row],[DNI / C.E.]]="","¿DNI?",VLOOKUP(REGISTRO_HUESPED[[#This Row],[DNI / C.E.]],CLIENTE[],3,FALSE))</f>
        <v>Masculino</v>
      </c>
      <c r="D67" s="4" t="str">
        <f>IF(REGISTRO_HUESPED[[#This Row],[DNI / C.E.]]="","¿PROCEDENCIA?",VLOOKUP(REGISTRO_HUESPED[[#This Row],[DNI / C.E.]],CLIENTES!A:F,4,FALSE))</f>
        <v>Lima</v>
      </c>
      <c r="E67" s="3">
        <v>42474</v>
      </c>
      <c r="F67" s="2">
        <v>0.8881944444444444</v>
      </c>
      <c r="G67" s="60" t="s">
        <v>27</v>
      </c>
      <c r="H67" t="s">
        <v>79</v>
      </c>
      <c r="I67" s="45">
        <v>65</v>
      </c>
      <c r="J67" s="3">
        <v>42475</v>
      </c>
      <c r="K67" s="2">
        <v>0.27708333333333335</v>
      </c>
      <c r="L6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7">
        <v>1</v>
      </c>
      <c r="N67" s="44">
        <f>IF(REGISTRO_HUESPED[[#This Row],[TARIFA]]="","¿Tarifa?",IF(REGISTRO_HUESPED[[#This Row],[COBRADOS]]="","¿Días?",REGISTRO_HUESPED[[#This Row],[TARIFA]]*REGISTRO_HUESPED[[#This Row],[COBRADOS]]))</f>
        <v>65</v>
      </c>
      <c r="O67" t="s">
        <v>53</v>
      </c>
      <c r="P67">
        <v>1413</v>
      </c>
    </row>
    <row r="68" spans="1:17" ht="18.75" x14ac:dyDescent="0.3">
      <c r="A68" s="8" t="s">
        <v>1852</v>
      </c>
      <c r="B68" s="4" t="str">
        <f>IF(REGISTRO_HUESPED[[#This Row],[DNI / C.E.]]="","¿DNI?",VLOOKUP(REGISTRO_HUESPED[[#This Row],[DNI / C.E.]],CLIENTE[],2,FALSE))</f>
        <v>Victor Miguel Cubillas Garay</v>
      </c>
      <c r="C68" s="4" t="str">
        <f>IF(REGISTRO_HUESPED[[#This Row],[DNI / C.E.]]="","¿DNI?",VLOOKUP(REGISTRO_HUESPED[[#This Row],[DNI / C.E.]],CLIENTE[],3,FALSE))</f>
        <v>Masculino</v>
      </c>
      <c r="D68" s="4" t="str">
        <f>IF(REGISTRO_HUESPED[[#This Row],[DNI / C.E.]]="","¿PROCEDENCIA?",VLOOKUP(REGISTRO_HUESPED[[#This Row],[DNI / C.E.]],CLIENTES!A:F,4,FALSE))</f>
        <v>Lima</v>
      </c>
      <c r="E68" s="3">
        <v>42475</v>
      </c>
      <c r="F68" s="2">
        <v>0.47361111111111115</v>
      </c>
      <c r="G68" s="60" t="s">
        <v>27</v>
      </c>
      <c r="H68" t="s">
        <v>81</v>
      </c>
      <c r="I68" s="45">
        <v>85</v>
      </c>
      <c r="J68" s="3">
        <v>42476</v>
      </c>
      <c r="K68" s="2">
        <v>0.3298611111111111</v>
      </c>
      <c r="L6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8">
        <v>1</v>
      </c>
      <c r="N68" s="44">
        <f>IF(REGISTRO_HUESPED[[#This Row],[TARIFA]]="","¿Tarifa?",IF(REGISTRO_HUESPED[[#This Row],[COBRADOS]]="","¿Días?",REGISTRO_HUESPED[[#This Row],[TARIFA]]*REGISTRO_HUESPED[[#This Row],[COBRADOS]]))</f>
        <v>85</v>
      </c>
      <c r="O68" t="s">
        <v>54</v>
      </c>
    </row>
    <row r="69" spans="1:17" ht="18.75" x14ac:dyDescent="0.3">
      <c r="A69" s="8" t="s">
        <v>1857</v>
      </c>
      <c r="B69" s="4" t="str">
        <f>IF(REGISTRO_HUESPED[[#This Row],[DNI / C.E.]]="","¿DNI?",VLOOKUP(REGISTRO_HUESPED[[#This Row],[DNI / C.E.]],CLIENTE[],2,FALSE))</f>
        <v xml:space="preserve">Juan Feancisco Cruz Nuñes </v>
      </c>
      <c r="C69" s="4" t="str">
        <f>IF(REGISTRO_HUESPED[[#This Row],[DNI / C.E.]]="","¿DNI?",VLOOKUP(REGISTRO_HUESPED[[#This Row],[DNI / C.E.]],CLIENTE[],3,FALSE))</f>
        <v>Masculino</v>
      </c>
      <c r="D69" s="4" t="str">
        <f>IF(REGISTRO_HUESPED[[#This Row],[DNI / C.E.]]="","¿PROCEDENCIA?",VLOOKUP(REGISTRO_HUESPED[[#This Row],[DNI / C.E.]],CLIENTES!A:F,4,FALSE))</f>
        <v>españa</v>
      </c>
      <c r="E69" s="3">
        <v>42475</v>
      </c>
      <c r="F69" s="2">
        <v>0.79652777777777783</v>
      </c>
      <c r="G69" s="60" t="s">
        <v>30</v>
      </c>
      <c r="H69" t="s">
        <v>79</v>
      </c>
      <c r="I69" s="45">
        <v>90</v>
      </c>
      <c r="J69" s="3">
        <v>42476</v>
      </c>
      <c r="K69" s="2">
        <v>0.33055555555555555</v>
      </c>
      <c r="L6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69">
        <v>1</v>
      </c>
      <c r="N69" s="44">
        <f>IF(REGISTRO_HUESPED[[#This Row],[TARIFA]]="","¿Tarifa?",IF(REGISTRO_HUESPED[[#This Row],[COBRADOS]]="","¿Días?",REGISTRO_HUESPED[[#This Row],[TARIFA]]*REGISTRO_HUESPED[[#This Row],[COBRADOS]]))</f>
        <v>90</v>
      </c>
      <c r="O69" t="s">
        <v>52</v>
      </c>
      <c r="P69">
        <v>323</v>
      </c>
    </row>
    <row r="70" spans="1:17" ht="18.75" x14ac:dyDescent="0.3">
      <c r="A70" s="8" t="s">
        <v>1859</v>
      </c>
      <c r="B70" s="4" t="str">
        <f>IF(REGISTRO_HUESPED[[#This Row],[DNI / C.E.]]="","¿DNI?",VLOOKUP(REGISTRO_HUESPED[[#This Row],[DNI / C.E.]],CLIENTE[],2,FALSE))</f>
        <v xml:space="preserve">Wilder Palacios  Salvador </v>
      </c>
      <c r="C70" s="4" t="str">
        <f>IF(REGISTRO_HUESPED[[#This Row],[DNI / C.E.]]="","¿DNI?",VLOOKUP(REGISTRO_HUESPED[[#This Row],[DNI / C.E.]],CLIENTE[],3,FALSE))</f>
        <v>Masculino</v>
      </c>
      <c r="D70" s="4" t="str">
        <f>IF(REGISTRO_HUESPED[[#This Row],[DNI / C.E.]]="","¿PROCEDENCIA?",VLOOKUP(REGISTRO_HUESPED[[#This Row],[DNI / C.E.]],CLIENTES!A:F,4,FALSE))</f>
        <v>Lima</v>
      </c>
      <c r="E70" s="3">
        <v>42475</v>
      </c>
      <c r="F70" s="2">
        <v>0.79652777777777783</v>
      </c>
      <c r="G70" s="60" t="s">
        <v>26</v>
      </c>
      <c r="H70" t="s">
        <v>79</v>
      </c>
      <c r="I70" s="45">
        <v>70</v>
      </c>
      <c r="J70" s="3">
        <v>42476</v>
      </c>
      <c r="K70" s="2">
        <v>0.33055555555555555</v>
      </c>
      <c r="L7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0">
        <v>1</v>
      </c>
      <c r="N70" s="44">
        <f>IF(REGISTRO_HUESPED[[#This Row],[TARIFA]]="","¿Tarifa?",IF(REGISTRO_HUESPED[[#This Row],[COBRADOS]]="","¿Días?",REGISTRO_HUESPED[[#This Row],[TARIFA]]*REGISTRO_HUESPED[[#This Row],[COBRADOS]]))</f>
        <v>70</v>
      </c>
      <c r="O70" t="s">
        <v>52</v>
      </c>
      <c r="P70" s="66">
        <v>323</v>
      </c>
    </row>
    <row r="71" spans="1:17" ht="18.75" x14ac:dyDescent="0.3">
      <c r="A71" s="8" t="s">
        <v>1861</v>
      </c>
      <c r="B71" s="4" t="str">
        <f>IF(REGISTRO_HUESPED[[#This Row],[DNI / C.E.]]="","¿DNI?",VLOOKUP(REGISTRO_HUESPED[[#This Row],[DNI / C.E.]],CLIENTE[],2,FALSE))</f>
        <v>Torres Torres Guillermo</v>
      </c>
      <c r="C71" s="4" t="str">
        <f>IF(REGISTRO_HUESPED[[#This Row],[DNI / C.E.]]="","¿DNI?",VLOOKUP(REGISTRO_HUESPED[[#This Row],[DNI / C.E.]],CLIENTE[],3,FALSE))</f>
        <v>Masculino</v>
      </c>
      <c r="D71" s="4" t="str">
        <f>IF(REGISTRO_HUESPED[[#This Row],[DNI / C.E.]]="","¿PROCEDENCIA?",VLOOKUP(REGISTRO_HUESPED[[#This Row],[DNI / C.E.]],CLIENTES!A:F,4,FALSE))</f>
        <v>Lima</v>
      </c>
      <c r="E71" s="3">
        <v>42475</v>
      </c>
      <c r="F71" s="2">
        <v>0.94791666666666663</v>
      </c>
      <c r="G71" s="61" t="s">
        <v>28</v>
      </c>
      <c r="H71" t="s">
        <v>79</v>
      </c>
      <c r="I71" s="45">
        <v>70</v>
      </c>
      <c r="J71" s="3">
        <v>42476</v>
      </c>
      <c r="K71" s="2">
        <v>0.26319444444444445</v>
      </c>
      <c r="L7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1">
        <v>1</v>
      </c>
      <c r="N71" s="44">
        <f>IF(REGISTRO_HUESPED[[#This Row],[TARIFA]]="","¿Tarifa?",IF(REGISTRO_HUESPED[[#This Row],[COBRADOS]]="","¿Días?",REGISTRO_HUESPED[[#This Row],[TARIFA]]*REGISTRO_HUESPED[[#This Row],[COBRADOS]]))</f>
        <v>70</v>
      </c>
      <c r="O71" t="s">
        <v>53</v>
      </c>
      <c r="P71">
        <v>1419</v>
      </c>
    </row>
    <row r="72" spans="1:17" ht="18.75" x14ac:dyDescent="0.3">
      <c r="A72" s="8" t="s">
        <v>1863</v>
      </c>
      <c r="B72" s="4" t="str">
        <f>IF(REGISTRO_HUESPED[[#This Row],[DNI / C.E.]]="","¿DNI?",VLOOKUP(REGISTRO_HUESPED[[#This Row],[DNI / C.E.]],CLIENTE[],2,FALSE))</f>
        <v>Guillermo Torres Chacon</v>
      </c>
      <c r="C72" s="4" t="str">
        <f>IF(REGISTRO_HUESPED[[#This Row],[DNI / C.E.]]="","¿DNI?",VLOOKUP(REGISTRO_HUESPED[[#This Row],[DNI / C.E.]],CLIENTE[],3,FALSE))</f>
        <v>Masculino</v>
      </c>
      <c r="D72" s="4" t="str">
        <f>IF(REGISTRO_HUESPED[[#This Row],[DNI / C.E.]]="","¿PROCEDENCIA?",VLOOKUP(REGISTRO_HUESPED[[#This Row],[DNI / C.E.]],CLIENTES!A:F,4,FALSE))</f>
        <v>Lima</v>
      </c>
      <c r="E72" s="3">
        <v>42475</v>
      </c>
      <c r="F72" s="2">
        <v>0.95416666666666661</v>
      </c>
      <c r="G72" s="61" t="s">
        <v>31</v>
      </c>
      <c r="H72" t="s">
        <v>79</v>
      </c>
      <c r="I72" s="45">
        <v>70</v>
      </c>
      <c r="J72" s="3">
        <v>42476</v>
      </c>
      <c r="K72" s="2">
        <v>0.26319444444444445</v>
      </c>
      <c r="L7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2">
        <v>1</v>
      </c>
      <c r="N72" s="44">
        <f>IF(REGISTRO_HUESPED[[#This Row],[TARIFA]]="","¿Tarifa?",IF(REGISTRO_HUESPED[[#This Row],[COBRADOS]]="","¿Días?",REGISTRO_HUESPED[[#This Row],[TARIFA]]*REGISTRO_HUESPED[[#This Row],[COBRADOS]]))</f>
        <v>70</v>
      </c>
      <c r="O72" t="s">
        <v>53</v>
      </c>
      <c r="P72">
        <v>1419</v>
      </c>
    </row>
    <row r="73" spans="1:17" ht="18.75" x14ac:dyDescent="0.3">
      <c r="A73" s="1" t="s">
        <v>1871</v>
      </c>
      <c r="B73" s="4" t="str">
        <f>IF(REGISTRO_HUESPED[[#This Row],[DNI / C.E.]]="","¿DNI?",VLOOKUP(REGISTRO_HUESPED[[#This Row],[DNI / C.E.]],CLIENTE[],2,FALSE))</f>
        <v>Manuel Eugenio Garcia Garcia</v>
      </c>
      <c r="C73" s="4" t="str">
        <f>IF(REGISTRO_HUESPED[[#This Row],[DNI / C.E.]]="","¿DNI?",VLOOKUP(REGISTRO_HUESPED[[#This Row],[DNI / C.E.]],CLIENTE[],3,FALSE))</f>
        <v>Masculino</v>
      </c>
      <c r="D73" s="4" t="str">
        <f>IF(REGISTRO_HUESPED[[#This Row],[DNI / C.E.]]="","¿PROCEDENCIA?",VLOOKUP(REGISTRO_HUESPED[[#This Row],[DNI / C.E.]],CLIENTES!A:F,4,FALSE))</f>
        <v>ica</v>
      </c>
      <c r="E73" s="3">
        <v>42476</v>
      </c>
      <c r="F73" s="2">
        <v>0.69097222222222221</v>
      </c>
      <c r="G73" s="61" t="s">
        <v>42</v>
      </c>
      <c r="H73" t="s">
        <v>81</v>
      </c>
      <c r="I73" s="45">
        <v>140</v>
      </c>
      <c r="J73" s="3">
        <v>42477</v>
      </c>
      <c r="K73" s="2">
        <v>0.50694444444444442</v>
      </c>
      <c r="L7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3">
        <v>1</v>
      </c>
      <c r="N73" s="44">
        <f>IF(REGISTRO_HUESPED[[#This Row],[TARIFA]]="","¿Tarifa?",IF(REGISTRO_HUESPED[[#This Row],[COBRADOS]]="","¿Días?",REGISTRO_HUESPED[[#This Row],[TARIFA]]*REGISTRO_HUESPED[[#This Row],[COBRADOS]]))</f>
        <v>140</v>
      </c>
      <c r="O73" t="s">
        <v>54</v>
      </c>
    </row>
    <row r="74" spans="1:17" ht="18.75" x14ac:dyDescent="0.3">
      <c r="A74" s="1" t="s">
        <v>162</v>
      </c>
      <c r="B74" s="4" t="str">
        <f>IF(REGISTRO_HUESPED[[#This Row],[DNI / C.E.]]="","¿DNI?",VLOOKUP(REGISTRO_HUESPED[[#This Row],[DNI / C.E.]],CLIENTE[],2,FALSE))</f>
        <v>German Granados Loaiza</v>
      </c>
      <c r="C74" s="4" t="str">
        <f>IF(REGISTRO_HUESPED[[#This Row],[DNI / C.E.]]="","¿DNI?",VLOOKUP(REGISTRO_HUESPED[[#This Row],[DNI / C.E.]],CLIENTE[],3,FALSE))</f>
        <v>Masculino</v>
      </c>
      <c r="D74" s="4" t="str">
        <f>IF(REGISTRO_HUESPED[[#This Row],[DNI / C.E.]]="","¿PROCEDENCIA?",VLOOKUP(REGISTRO_HUESPED[[#This Row],[DNI / C.E.]],CLIENTES!A:F,4,FALSE))</f>
        <v>Lima</v>
      </c>
      <c r="E74" s="3">
        <v>42477</v>
      </c>
      <c r="F74" s="2">
        <v>0.18888888888888888</v>
      </c>
      <c r="G74" s="60" t="s">
        <v>25</v>
      </c>
      <c r="H74" t="s">
        <v>79</v>
      </c>
      <c r="I74" s="45">
        <v>50</v>
      </c>
      <c r="J74" s="3">
        <v>42477</v>
      </c>
      <c r="K74" s="2">
        <v>0.29166666666666669</v>
      </c>
      <c r="L7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74">
        <v>1</v>
      </c>
      <c r="N74" s="44">
        <f>IF(REGISTRO_HUESPED[[#This Row],[TARIFA]]="","¿Tarifa?",IF(REGISTRO_HUESPED[[#This Row],[COBRADOS]]="","¿Días?",REGISTRO_HUESPED[[#This Row],[TARIFA]]*REGISTRO_HUESPED[[#This Row],[COBRADOS]]))</f>
        <v>50</v>
      </c>
      <c r="O74" t="s">
        <v>53</v>
      </c>
      <c r="P74">
        <v>1420</v>
      </c>
      <c r="Q74" t="s">
        <v>1874</v>
      </c>
    </row>
    <row r="75" spans="1:17" ht="18.75" x14ac:dyDescent="0.3">
      <c r="A75" s="8" t="s">
        <v>1629</v>
      </c>
      <c r="B75" s="4" t="s">
        <v>71</v>
      </c>
      <c r="C75" s="4" t="s">
        <v>19</v>
      </c>
      <c r="D75" s="4" t="s">
        <v>686</v>
      </c>
      <c r="E75" s="3">
        <v>42476</v>
      </c>
      <c r="F75" s="2">
        <v>0.60416666666666663</v>
      </c>
      <c r="G75" s="61" t="s">
        <v>47</v>
      </c>
      <c r="H75" t="s">
        <v>79</v>
      </c>
      <c r="I75" s="45">
        <v>125</v>
      </c>
      <c r="J75" s="3">
        <v>42491</v>
      </c>
      <c r="K75" s="2" t="s">
        <v>2065</v>
      </c>
      <c r="L7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16</v>
      </c>
      <c r="M75">
        <v>15</v>
      </c>
      <c r="N75" s="44">
        <f>IF(REGISTRO_HUESPED[[#This Row],[TARIFA]]="","¿Tarifa?",IF(REGISTRO_HUESPED[[#This Row],[COBRADOS]]="","¿Días?",REGISTRO_HUESPED[[#This Row],[TARIFA]]*REGISTRO_HUESPED[[#This Row],[COBRADOS]]))</f>
        <v>1875</v>
      </c>
      <c r="O75" t="s">
        <v>53</v>
      </c>
      <c r="P75" t="s">
        <v>2066</v>
      </c>
    </row>
    <row r="76" spans="1:17" ht="18.75" x14ac:dyDescent="0.3">
      <c r="A76" s="1" t="s">
        <v>360</v>
      </c>
      <c r="B76" s="4" t="str">
        <f>IF(REGISTRO_HUESPED[[#This Row],[DNI / C.E.]]="","¿DNI?",VLOOKUP(REGISTRO_HUESPED[[#This Row],[DNI / C.E.]],CLIENTE[],2,FALSE))</f>
        <v>Gonzalo Triveño Romero</v>
      </c>
      <c r="C76" s="4" t="str">
        <f>IF(REGISTRO_HUESPED[[#This Row],[DNI / C.E.]]="","¿DNI?",VLOOKUP(REGISTRO_HUESPED[[#This Row],[DNI / C.E.]],CLIENTE[],3,FALSE))</f>
        <v>Masculino</v>
      </c>
      <c r="D76" s="4" t="str">
        <f>IF(REGISTRO_HUESPED[[#This Row],[DNI / C.E.]]="","¿PROCEDENCIA?",VLOOKUP(REGISTRO_HUESPED[[#This Row],[DNI / C.E.]],CLIENTES!A:F,4,FALSE))</f>
        <v>Lima</v>
      </c>
      <c r="E76" s="3">
        <v>42476</v>
      </c>
      <c r="F76" s="2">
        <v>0.60416666666666663</v>
      </c>
      <c r="G76" s="61" t="s">
        <v>29</v>
      </c>
      <c r="H76" t="s">
        <v>79</v>
      </c>
      <c r="I76" s="45">
        <v>125</v>
      </c>
      <c r="J76" s="3">
        <v>42482</v>
      </c>
      <c r="K76" s="2">
        <v>0.7631944444444444</v>
      </c>
      <c r="L7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M76">
        <v>7</v>
      </c>
      <c r="N76" s="44">
        <f>IF(REGISTRO_HUESPED[[#This Row],[TARIFA]]="","¿Tarifa?",IF(REGISTRO_HUESPED[[#This Row],[COBRADOS]]="","¿Días?",REGISTRO_HUESPED[[#This Row],[TARIFA]]*REGISTRO_HUESPED[[#This Row],[COBRADOS]]))</f>
        <v>875</v>
      </c>
      <c r="O76" t="s">
        <v>53</v>
      </c>
      <c r="P76" t="s">
        <v>2066</v>
      </c>
    </row>
    <row r="77" spans="1:17" ht="18.75" x14ac:dyDescent="0.3">
      <c r="A77" s="8" t="s">
        <v>68</v>
      </c>
      <c r="B77" s="4" t="str">
        <f>IF(REGISTRO_HUESPED[[#This Row],[DNI / C.E.]]="","¿DNI?",VLOOKUP(REGISTRO_HUESPED[[#This Row],[DNI / C.E.]],CLIENTE[],2,FALSE))</f>
        <v>Jose Luis Quispe Verastegui</v>
      </c>
      <c r="C77" s="4" t="str">
        <f>IF(REGISTRO_HUESPED[[#This Row],[DNI / C.E.]]="","¿DNI?",VLOOKUP(REGISTRO_HUESPED[[#This Row],[DNI / C.E.]],CLIENTE[],3,FALSE))</f>
        <v>Masculino</v>
      </c>
      <c r="D77" s="4" t="str">
        <f>IF(REGISTRO_HUESPED[[#This Row],[DNI / C.E.]]="","¿PROCEDENCIA?",VLOOKUP(REGISTRO_HUESPED[[#This Row],[DNI / C.E.]],CLIENTES!A:F,4,FALSE))</f>
        <v>Lima</v>
      </c>
      <c r="E77" s="3">
        <v>42476</v>
      </c>
      <c r="F77" s="2">
        <v>0.60416666666666663</v>
      </c>
      <c r="G77" s="60" t="s">
        <v>46</v>
      </c>
      <c r="H77" t="s">
        <v>79</v>
      </c>
      <c r="I77" s="45">
        <v>125</v>
      </c>
      <c r="J77" s="3">
        <v>42482</v>
      </c>
      <c r="K77" s="2">
        <v>0.7631944444444444</v>
      </c>
      <c r="L7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M77">
        <v>7</v>
      </c>
      <c r="N77" s="44">
        <f>IF(REGISTRO_HUESPED[[#This Row],[TARIFA]]="","¿Tarifa?",IF(REGISTRO_HUESPED[[#This Row],[COBRADOS]]="","¿Días?",REGISTRO_HUESPED[[#This Row],[TARIFA]]*REGISTRO_HUESPED[[#This Row],[COBRADOS]]))</f>
        <v>875</v>
      </c>
      <c r="O77" t="s">
        <v>53</v>
      </c>
      <c r="P77" t="s">
        <v>2066</v>
      </c>
    </row>
    <row r="78" spans="1:17" ht="18.75" x14ac:dyDescent="0.3">
      <c r="A78" s="8" t="s">
        <v>1879</v>
      </c>
      <c r="B78" s="4" t="s">
        <v>1258</v>
      </c>
      <c r="C78" s="4" t="s">
        <v>19</v>
      </c>
      <c r="D78" s="4" t="s">
        <v>813</v>
      </c>
      <c r="E78" s="3">
        <v>42477</v>
      </c>
      <c r="F78" s="2">
        <v>0.82361111111111107</v>
      </c>
      <c r="G78" s="60" t="s">
        <v>36</v>
      </c>
      <c r="H78" t="s">
        <v>79</v>
      </c>
      <c r="I78" s="45">
        <v>90</v>
      </c>
      <c r="J78" s="3">
        <v>42480</v>
      </c>
      <c r="K78" s="2">
        <v>0.52847222222222223</v>
      </c>
      <c r="L7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78">
        <v>3</v>
      </c>
      <c r="N78" s="44">
        <f>IF(REGISTRO_HUESPED[[#This Row],[TARIFA]]="","¿Tarifa?",IF(REGISTRO_HUESPED[[#This Row],[COBRADOS]]="","¿Días?",REGISTRO_HUESPED[[#This Row],[TARIFA]]*REGISTRO_HUESPED[[#This Row],[COBRADOS]]))</f>
        <v>270</v>
      </c>
      <c r="O78" t="s">
        <v>53</v>
      </c>
      <c r="P78">
        <v>1431</v>
      </c>
      <c r="Q78" t="s">
        <v>1925</v>
      </c>
    </row>
    <row r="79" spans="1:17" ht="18.75" x14ac:dyDescent="0.3">
      <c r="A79" s="8" t="s">
        <v>1238</v>
      </c>
      <c r="B79" s="4" t="str">
        <f>IF(REGISTRO_HUESPED[[#This Row],[DNI / C.E.]]="","¿DNI?",VLOOKUP(REGISTRO_HUESPED[[#This Row],[DNI / C.E.]],CLIENTE[],2,FALSE))</f>
        <v>Wilmer Hipolito Anton More</v>
      </c>
      <c r="C79" s="4" t="str">
        <f>IF(REGISTRO_HUESPED[[#This Row],[DNI / C.E.]]="","¿DNI?",VLOOKUP(REGISTRO_HUESPED[[#This Row],[DNI / C.E.]],CLIENTE[],3,FALSE))</f>
        <v>Masculino</v>
      </c>
      <c r="D79" s="4" t="str">
        <f>IF(REGISTRO_HUESPED[[#This Row],[DNI / C.E.]]="","¿PROCEDENCIA?",VLOOKUP(REGISTRO_HUESPED[[#This Row],[DNI / C.E.]],CLIENTES!A:F,4,FALSE))</f>
        <v>Barranca</v>
      </c>
      <c r="E79" s="3">
        <v>42477</v>
      </c>
      <c r="F79" s="2">
        <v>0.93333333333333324</v>
      </c>
      <c r="G79" s="60" t="s">
        <v>37</v>
      </c>
      <c r="H79" t="s">
        <v>79</v>
      </c>
      <c r="I79" s="45">
        <v>90</v>
      </c>
      <c r="J79" s="3">
        <v>42481</v>
      </c>
      <c r="K79" s="2">
        <v>0.47916666666666669</v>
      </c>
      <c r="L7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79">
        <v>4</v>
      </c>
      <c r="N79" s="44">
        <f>IF(REGISTRO_HUESPED[[#This Row],[TARIFA]]="","¿Tarifa?",IF(REGISTRO_HUESPED[[#This Row],[COBRADOS]]="","¿Días?",REGISTRO_HUESPED[[#This Row],[TARIFA]]*REGISTRO_HUESPED[[#This Row],[COBRADOS]]))</f>
        <v>360</v>
      </c>
      <c r="O79" t="s">
        <v>53</v>
      </c>
      <c r="P79">
        <v>1433</v>
      </c>
      <c r="Q79" t="s">
        <v>1944</v>
      </c>
    </row>
    <row r="80" spans="1:17" ht="18.75" x14ac:dyDescent="0.3">
      <c r="A80" s="8" t="s">
        <v>1880</v>
      </c>
      <c r="B80" s="4" t="str">
        <f>IF(REGISTRO_HUESPED[[#This Row],[DNI / C.E.]]="","¿DNI?",VLOOKUP(REGISTRO_HUESPED[[#This Row],[DNI / C.E.]],CLIENTE[],2,FALSE))</f>
        <v xml:space="preserve">Segundo Alfredo  Rojas Santillan </v>
      </c>
      <c r="C80" s="4" t="str">
        <f>IF(REGISTRO_HUESPED[[#This Row],[DNI / C.E.]]="","¿DNI?",VLOOKUP(REGISTRO_HUESPED[[#This Row],[DNI / C.E.]],CLIENTE[],3,FALSE))</f>
        <v>Masculino</v>
      </c>
      <c r="D80" s="4" t="str">
        <f>IF(REGISTRO_HUESPED[[#This Row],[DNI / C.E.]]="","¿PROCEDENCIA?",VLOOKUP(REGISTRO_HUESPED[[#This Row],[DNI / C.E.]],CLIENTES!A:F,4,FALSE))</f>
        <v>Cajamarca</v>
      </c>
      <c r="E80" s="57">
        <v>42477</v>
      </c>
      <c r="F80" s="58">
        <v>0.9375</v>
      </c>
      <c r="G80" s="62" t="s">
        <v>26</v>
      </c>
      <c r="H80" s="55" t="s">
        <v>79</v>
      </c>
      <c r="I80" s="56">
        <v>75</v>
      </c>
      <c r="J80" s="57">
        <v>42478</v>
      </c>
      <c r="K80" s="2">
        <v>0.21319444444444444</v>
      </c>
      <c r="L8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0" s="55">
        <v>1</v>
      </c>
      <c r="N80" s="44">
        <f>IF(REGISTRO_HUESPED[[#This Row],[TARIFA]]="","¿Tarifa?",IF(REGISTRO_HUESPED[[#This Row],[COBRADOS]]="","¿Días?",REGISTRO_HUESPED[[#This Row],[TARIFA]]*REGISTRO_HUESPED[[#This Row],[COBRADOS]]))</f>
        <v>75</v>
      </c>
      <c r="O80" s="55" t="s">
        <v>53</v>
      </c>
      <c r="P80" s="55">
        <v>1422</v>
      </c>
      <c r="Q80" s="55"/>
    </row>
    <row r="81" spans="1:17" ht="18.75" x14ac:dyDescent="0.3">
      <c r="A81" s="1" t="s">
        <v>193</v>
      </c>
      <c r="B81" s="4" t="str">
        <f>IF(REGISTRO_HUESPED[[#This Row],[DNI / C.E.]]="","¿DNI?",VLOOKUP(REGISTRO_HUESPED[[#This Row],[DNI / C.E.]],CLIENTE[],2,FALSE))</f>
        <v>Andres  Foguer Coriat</v>
      </c>
      <c r="C81" s="4" t="str">
        <f>IF(REGISTRO_HUESPED[[#This Row],[DNI / C.E.]]="","¿DNI?",VLOOKUP(REGISTRO_HUESPED[[#This Row],[DNI / C.E.]],CLIENTE[],3,FALSE))</f>
        <v>Masculino</v>
      </c>
      <c r="D81" s="4" t="s">
        <v>686</v>
      </c>
      <c r="E81" s="3">
        <v>42478</v>
      </c>
      <c r="F81" s="2">
        <v>0.25138888888888888</v>
      </c>
      <c r="G81" s="60" t="s">
        <v>26</v>
      </c>
      <c r="H81" t="s">
        <v>79</v>
      </c>
      <c r="I81" s="45">
        <v>65</v>
      </c>
      <c r="J81" s="3">
        <v>42480</v>
      </c>
      <c r="K81" s="2">
        <v>0.61388888888888882</v>
      </c>
      <c r="L8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81">
        <v>2</v>
      </c>
      <c r="N81" s="44">
        <f>IF(REGISTRO_HUESPED[[#This Row],[TARIFA]]="","¿Tarifa?",IF(REGISTRO_HUESPED[[#This Row],[COBRADOS]]="","¿Días?",REGISTRO_HUESPED[[#This Row],[TARIFA]]*REGISTRO_HUESPED[[#This Row],[COBRADOS]]))</f>
        <v>130</v>
      </c>
      <c r="O81" t="s">
        <v>53</v>
      </c>
      <c r="P81">
        <v>1429</v>
      </c>
    </row>
    <row r="82" spans="1:17" ht="18.75" x14ac:dyDescent="0.3">
      <c r="A82" s="8" t="s">
        <v>161</v>
      </c>
      <c r="B82" s="4" t="str">
        <f>IF(REGISTRO_HUESPED[[#This Row],[DNI / C.E.]]="","¿DNI?",VLOOKUP(REGISTRO_HUESPED[[#This Row],[DNI / C.E.]],CLIENTE[],2,FALSE))</f>
        <v>Lizsl Yackeline Cordova Murga</v>
      </c>
      <c r="C82" s="4" t="str">
        <f>IF(REGISTRO_HUESPED[[#This Row],[DNI / C.E.]]="","¿DNI?",VLOOKUP(REGISTRO_HUESPED[[#This Row],[DNI / C.E.]],CLIENTE[],3,FALSE))</f>
        <v>Femenino</v>
      </c>
      <c r="D82" s="4" t="str">
        <f>IF(REGISTRO_HUESPED[[#This Row],[DNI / C.E.]]="","¿PROCEDENCIA?",VLOOKUP(REGISTRO_HUESPED[[#This Row],[DNI / C.E.]],CLIENTES!A:F,4,FALSE))</f>
        <v>Chimbote</v>
      </c>
      <c r="E82" s="3">
        <v>42478</v>
      </c>
      <c r="F82" s="2">
        <v>0.74583333333333324</v>
      </c>
      <c r="G82" s="60" t="s">
        <v>30</v>
      </c>
      <c r="H82" t="s">
        <v>81</v>
      </c>
      <c r="I82" s="45">
        <v>110</v>
      </c>
      <c r="J82" s="3">
        <v>42480</v>
      </c>
      <c r="K82" s="2">
        <v>0.36458333333333331</v>
      </c>
      <c r="L8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82">
        <v>2</v>
      </c>
      <c r="N82" s="44">
        <f>IF(REGISTRO_HUESPED[[#This Row],[TARIFA]]="","¿Tarifa?",IF(REGISTRO_HUESPED[[#This Row],[COBRADOS]]="","¿Días?",REGISTRO_HUESPED[[#This Row],[TARIFA]]*REGISTRO_HUESPED[[#This Row],[COBRADOS]]))</f>
        <v>220</v>
      </c>
      <c r="O82" t="s">
        <v>54</v>
      </c>
    </row>
    <row r="83" spans="1:17" ht="18.75" x14ac:dyDescent="0.3">
      <c r="A83" s="8" t="s">
        <v>1892</v>
      </c>
      <c r="B83" s="4" t="str">
        <f>IF(REGISTRO_HUESPED[[#This Row],[DNI / C.E.]]="","¿DNI?",VLOOKUP(REGISTRO_HUESPED[[#This Row],[DNI / C.E.]],CLIENTE[],2,FALSE))</f>
        <v>Manuel Ruperto Bailon Torres</v>
      </c>
      <c r="C83" s="4" t="str">
        <f>IF(REGISTRO_HUESPED[[#This Row],[DNI / C.E.]]="","¿DNI?",VLOOKUP(REGISTRO_HUESPED[[#This Row],[DNI / C.E.]],CLIENTE[],3,FALSE))</f>
        <v>Masculino</v>
      </c>
      <c r="D83" s="4" t="str">
        <f>IF(REGISTRO_HUESPED[[#This Row],[DNI / C.E.]]="","¿PROCEDENCIA?",VLOOKUP(REGISTRO_HUESPED[[#This Row],[DNI / C.E.]],CLIENTES!A:F,4,FALSE))</f>
        <v>Lima</v>
      </c>
      <c r="E83" s="3">
        <v>42479</v>
      </c>
      <c r="F83" s="2">
        <v>0.66875000000000007</v>
      </c>
      <c r="G83" s="60" t="s">
        <v>27</v>
      </c>
      <c r="H83" t="s">
        <v>79</v>
      </c>
      <c r="I83" s="45">
        <v>65</v>
      </c>
      <c r="J83" s="3">
        <v>42480</v>
      </c>
      <c r="K83" s="2">
        <v>0.35972222222222222</v>
      </c>
      <c r="L8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3">
        <v>1</v>
      </c>
      <c r="N83" s="44">
        <f>IF(REGISTRO_HUESPED[[#This Row],[TARIFA]]="","¿Tarifa?",IF(REGISTRO_HUESPED[[#This Row],[COBRADOS]]="","¿Días?",REGISTRO_HUESPED[[#This Row],[TARIFA]]*REGISTRO_HUESPED[[#This Row],[COBRADOS]]))</f>
        <v>65</v>
      </c>
      <c r="O83" t="s">
        <v>52</v>
      </c>
      <c r="P83">
        <v>324</v>
      </c>
    </row>
    <row r="84" spans="1:17" ht="18.75" x14ac:dyDescent="0.3">
      <c r="A84" s="1" t="s">
        <v>1892</v>
      </c>
      <c r="B84" s="4" t="str">
        <f>IF(REGISTRO_HUESPED[[#This Row],[DNI / C.E.]]="","¿DNI?",VLOOKUP(REGISTRO_HUESPED[[#This Row],[DNI / C.E.]],CLIENTE[],2,FALSE))</f>
        <v>Manuel Ruperto Bailon Torres</v>
      </c>
      <c r="C84" s="4" t="str">
        <f>IF(REGISTRO_HUESPED[[#This Row],[DNI / C.E.]]="","¿DNI?",VLOOKUP(REGISTRO_HUESPED[[#This Row],[DNI / C.E.]],CLIENTE[],3,FALSE))</f>
        <v>Masculino</v>
      </c>
      <c r="D84" s="4" t="str">
        <f>IF(REGISTRO_HUESPED[[#This Row],[DNI / C.E.]]="","¿PROCEDENCIA?",VLOOKUP(REGISTRO_HUESPED[[#This Row],[DNI / C.E.]],CLIENTES!A:F,4,FALSE))</f>
        <v>Lima</v>
      </c>
      <c r="E84" s="3">
        <v>42479</v>
      </c>
      <c r="F84" s="2">
        <v>0.66875000000000007</v>
      </c>
      <c r="G84" s="61" t="s">
        <v>31</v>
      </c>
      <c r="H84" t="s">
        <v>80</v>
      </c>
      <c r="I84" s="45">
        <v>120</v>
      </c>
      <c r="J84" s="3">
        <v>42480</v>
      </c>
      <c r="K84" s="2">
        <v>0.35972222222222222</v>
      </c>
      <c r="L8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4">
        <v>1</v>
      </c>
      <c r="N84" s="44">
        <f>IF(REGISTRO_HUESPED[[#This Row],[TARIFA]]="","¿Tarifa?",IF(REGISTRO_HUESPED[[#This Row],[COBRADOS]]="","¿Días?",REGISTRO_HUESPED[[#This Row],[TARIFA]]*REGISTRO_HUESPED[[#This Row],[COBRADOS]]))</f>
        <v>120</v>
      </c>
      <c r="O84" t="s">
        <v>52</v>
      </c>
      <c r="P84">
        <v>324</v>
      </c>
    </row>
    <row r="85" spans="1:17" ht="18.75" x14ac:dyDescent="0.3">
      <c r="A85" s="1" t="s">
        <v>1699</v>
      </c>
      <c r="B85" s="4" t="s">
        <v>88</v>
      </c>
      <c r="C85" s="4" t="s">
        <v>19</v>
      </c>
      <c r="D85" s="4" t="s">
        <v>706</v>
      </c>
      <c r="E85" s="3">
        <v>42479</v>
      </c>
      <c r="F85" s="2">
        <v>0.74583333333333324</v>
      </c>
      <c r="G85" s="61" t="s">
        <v>28</v>
      </c>
      <c r="H85" t="s">
        <v>79</v>
      </c>
      <c r="I85" s="45">
        <v>40</v>
      </c>
      <c r="J85" s="3">
        <v>42482</v>
      </c>
      <c r="K85" s="2">
        <v>0.44236111111111115</v>
      </c>
      <c r="L8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85">
        <v>3</v>
      </c>
      <c r="N85" s="44">
        <f>IF(REGISTRO_HUESPED[[#This Row],[TARIFA]]="","¿Tarifa?",IF(REGISTRO_HUESPED[[#This Row],[COBRADOS]]="","¿Días?",REGISTRO_HUESPED[[#This Row],[TARIFA]]*REGISTRO_HUESPED[[#This Row],[COBRADOS]]))</f>
        <v>120</v>
      </c>
      <c r="O85" t="s">
        <v>54</v>
      </c>
    </row>
    <row r="86" spans="1:17" ht="18.75" x14ac:dyDescent="0.3">
      <c r="B86" s="4" t="s">
        <v>1895</v>
      </c>
      <c r="C86" s="4" t="s">
        <v>19</v>
      </c>
      <c r="D86" s="4" t="s">
        <v>1896</v>
      </c>
      <c r="E86" s="3">
        <v>42479</v>
      </c>
      <c r="F86" s="2">
        <v>0.75763888888888886</v>
      </c>
      <c r="G86" s="61" t="s">
        <v>50</v>
      </c>
      <c r="H86" t="s">
        <v>81</v>
      </c>
      <c r="I86" s="45">
        <v>123</v>
      </c>
      <c r="J86" s="3">
        <v>42480</v>
      </c>
      <c r="K86" s="2">
        <v>0.39166666666666666</v>
      </c>
      <c r="L8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6">
        <v>1</v>
      </c>
      <c r="N86" s="44">
        <f>IF(REGISTRO_HUESPED[[#This Row],[TARIFA]]="","¿Tarifa?",IF(REGISTRO_HUESPED[[#This Row],[COBRADOS]]="","¿Días?",REGISTRO_HUESPED[[#This Row],[TARIFA]]*REGISTRO_HUESPED[[#This Row],[COBRADOS]]))</f>
        <v>123</v>
      </c>
      <c r="O86" t="s">
        <v>52</v>
      </c>
      <c r="P86">
        <v>325</v>
      </c>
    </row>
    <row r="87" spans="1:17" ht="18.75" x14ac:dyDescent="0.3">
      <c r="A87" s="1" t="s">
        <v>1897</v>
      </c>
      <c r="B87" s="4" t="s">
        <v>1898</v>
      </c>
      <c r="C87" s="4" t="s">
        <v>19</v>
      </c>
      <c r="D87" s="4" t="s">
        <v>686</v>
      </c>
      <c r="E87" s="3">
        <v>42479</v>
      </c>
      <c r="F87" s="2">
        <v>0.76874999999999993</v>
      </c>
      <c r="G87" s="61" t="s">
        <v>38</v>
      </c>
      <c r="H87" t="s">
        <v>79</v>
      </c>
      <c r="I87" s="45">
        <v>95</v>
      </c>
      <c r="J87" s="3">
        <v>42480</v>
      </c>
      <c r="K87" s="2">
        <v>0.27152777777777776</v>
      </c>
      <c r="L8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7">
        <v>1</v>
      </c>
      <c r="N87" s="44">
        <f>IF(REGISTRO_HUESPED[[#This Row],[TARIFA]]="","¿Tarifa?",IF(REGISTRO_HUESPED[[#This Row],[COBRADOS]]="","¿Días?",REGISTRO_HUESPED[[#This Row],[TARIFA]]*REGISTRO_HUESPED[[#This Row],[COBRADOS]]))</f>
        <v>95</v>
      </c>
      <c r="O87" t="s">
        <v>53</v>
      </c>
      <c r="P87">
        <v>1424</v>
      </c>
    </row>
    <row r="88" spans="1:17" ht="18.75" x14ac:dyDescent="0.3">
      <c r="A88" s="8" t="s">
        <v>168</v>
      </c>
      <c r="B88" s="4" t="str">
        <f>IF(REGISTRO_HUESPED[[#This Row],[DNI / C.E.]]="","¿DNI?",VLOOKUP(REGISTRO_HUESPED[[#This Row],[DNI / C.E.]],CLIENTE[],2,FALSE))</f>
        <v>Joel  De La Cruz Leon</v>
      </c>
      <c r="C88" s="4" t="str">
        <f>IF(REGISTRO_HUESPED[[#This Row],[DNI / C.E.]]="","¿DNI?",VLOOKUP(REGISTRO_HUESPED[[#This Row],[DNI / C.E.]],CLIENTE[],3,FALSE))</f>
        <v>Masculino</v>
      </c>
      <c r="D88" s="4" t="s">
        <v>686</v>
      </c>
      <c r="E88" s="3">
        <v>42479</v>
      </c>
      <c r="F88" s="2">
        <v>0.76944444444444438</v>
      </c>
      <c r="G88" s="61" t="s">
        <v>39</v>
      </c>
      <c r="H88" t="s">
        <v>79</v>
      </c>
      <c r="I88" s="45">
        <v>95</v>
      </c>
      <c r="J88" s="3">
        <v>42480</v>
      </c>
      <c r="K88" s="2">
        <v>0.27152777777777776</v>
      </c>
      <c r="L8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8">
        <v>1</v>
      </c>
      <c r="N88" s="44">
        <f>IF(REGISTRO_HUESPED[[#This Row],[TARIFA]]="","¿Tarifa?",IF(REGISTRO_HUESPED[[#This Row],[COBRADOS]]="","¿Días?",REGISTRO_HUESPED[[#This Row],[TARIFA]]*REGISTRO_HUESPED[[#This Row],[COBRADOS]]))</f>
        <v>95</v>
      </c>
      <c r="O88" t="s">
        <v>53</v>
      </c>
      <c r="P88">
        <v>1425</v>
      </c>
    </row>
    <row r="89" spans="1:17" ht="18.75" x14ac:dyDescent="0.3">
      <c r="A89" s="10" t="s">
        <v>93</v>
      </c>
      <c r="B89" s="4" t="str">
        <f>IF(REGISTRO_HUESPED[[#This Row],[DNI / C.E.]]="","¿DNI?",VLOOKUP(REGISTRO_HUESPED[[#This Row],[DNI / C.E.]],CLIENTE[],2,FALSE))</f>
        <v>Rolando Javier Escobar Ceballos</v>
      </c>
      <c r="C89" s="4" t="str">
        <f>IF(REGISTRO_HUESPED[[#This Row],[DNI / C.E.]]="","¿DNI?",VLOOKUP(REGISTRO_HUESPED[[#This Row],[DNI / C.E.]],CLIENTE[],3,FALSE))</f>
        <v>Masculino</v>
      </c>
      <c r="D89" s="4" t="str">
        <f>IF(REGISTRO_HUESPED[[#This Row],[DNI / C.E.]]="","¿PROCEDENCIA?",VLOOKUP(REGISTRO_HUESPED[[#This Row],[DNI / C.E.]],CLIENTES!A:F,4,FALSE))</f>
        <v>Trujillo</v>
      </c>
      <c r="E89" s="3">
        <v>42479</v>
      </c>
      <c r="F89" s="2">
        <v>0.91041666666666676</v>
      </c>
      <c r="G89" s="64" t="s">
        <v>24</v>
      </c>
      <c r="H89" t="s">
        <v>79</v>
      </c>
      <c r="I89" s="45">
        <v>60</v>
      </c>
      <c r="J89" s="3">
        <v>42480</v>
      </c>
      <c r="K89" s="2">
        <v>0.39444444444444443</v>
      </c>
      <c r="L8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89">
        <v>1</v>
      </c>
      <c r="N89" s="44">
        <f>IF(REGISTRO_HUESPED[[#This Row],[TARIFA]]="","¿Tarifa?",IF(REGISTRO_HUESPED[[#This Row],[COBRADOS]]="","¿Días?",REGISTRO_HUESPED[[#This Row],[TARIFA]]*REGISTRO_HUESPED[[#This Row],[COBRADOS]]))</f>
        <v>60</v>
      </c>
      <c r="O89" t="s">
        <v>53</v>
      </c>
      <c r="P89">
        <v>1426</v>
      </c>
    </row>
    <row r="90" spans="1:17" ht="18.75" x14ac:dyDescent="0.3">
      <c r="A90" s="8" t="s">
        <v>1905</v>
      </c>
      <c r="B90" s="4" t="str">
        <f>IF(REGISTRO_HUESPED[[#This Row],[DNI / C.E.]]="","¿DNI?",VLOOKUP(REGISTRO_HUESPED[[#This Row],[DNI / C.E.]],CLIENTE[],2,FALSE))</f>
        <v>Jose Luis Arulu</v>
      </c>
      <c r="C90" s="4" t="str">
        <f>IF(REGISTRO_HUESPED[[#This Row],[DNI / C.E.]]="","¿DNI?",VLOOKUP(REGISTRO_HUESPED[[#This Row],[DNI / C.E.]],CLIENTE[],3,FALSE))</f>
        <v>Masculino</v>
      </c>
      <c r="D90" s="4" t="str">
        <f>IF(REGISTRO_HUESPED[[#This Row],[DNI / C.E.]]="","¿PROCEDENCIA?",VLOOKUP(REGISTRO_HUESPED[[#This Row],[DNI / C.E.]],CLIENTES!A:F,4,FALSE))</f>
        <v>Lima</v>
      </c>
      <c r="E90" s="3">
        <v>42480</v>
      </c>
      <c r="F90" s="2">
        <v>0.23611111111111113</v>
      </c>
      <c r="G90" s="64" t="s">
        <v>32</v>
      </c>
      <c r="H90" t="s">
        <v>80</v>
      </c>
      <c r="I90" s="45">
        <v>130</v>
      </c>
      <c r="J90" s="3">
        <v>42480</v>
      </c>
      <c r="K90" s="2">
        <v>0.73819444444444438</v>
      </c>
      <c r="L9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90">
        <v>1</v>
      </c>
      <c r="N90" s="44">
        <f>IF(REGISTRO_HUESPED[[#This Row],[TARIFA]]="","¿Tarifa?",IF(REGISTRO_HUESPED[[#This Row],[COBRADOS]]="","¿Días?",REGISTRO_HUESPED[[#This Row],[TARIFA]]*REGISTRO_HUESPED[[#This Row],[COBRADOS]]))</f>
        <v>130</v>
      </c>
      <c r="O90" t="s">
        <v>53</v>
      </c>
      <c r="P90" t="s">
        <v>1921</v>
      </c>
    </row>
    <row r="91" spans="1:17" ht="18.75" x14ac:dyDescent="0.3">
      <c r="A91" s="8" t="s">
        <v>1879</v>
      </c>
      <c r="B91" s="4" t="str">
        <f>IF(REGISTRO_HUESPED[[#This Row],[DNI / C.E.]]="","¿DNI?",VLOOKUP(REGISTRO_HUESPED[[#This Row],[DNI / C.E.]],CLIENTE[],2,FALSE))</f>
        <v>Willian Raul Lara Lobato</v>
      </c>
      <c r="C91" s="4" t="str">
        <f>IF(REGISTRO_HUESPED[[#This Row],[DNI / C.E.]]="","¿DNI?",VLOOKUP(REGISTRO_HUESPED[[#This Row],[DNI / C.E.]],CLIENTE[],3,FALSE))</f>
        <v>Masculino</v>
      </c>
      <c r="D91" s="4" t="str">
        <f>IF(REGISTRO_HUESPED[[#This Row],[DNI / C.E.]]="","¿PROCEDENCIA?",VLOOKUP(REGISTRO_HUESPED[[#This Row],[DNI / C.E.]],CLIENTES!A:F,4,FALSE))</f>
        <v>Cajamarca</v>
      </c>
      <c r="E91" s="3">
        <v>42480</v>
      </c>
      <c r="F91" s="2">
        <v>0.52847222222222223</v>
      </c>
      <c r="G91" s="60" t="s">
        <v>36</v>
      </c>
      <c r="H91" t="s">
        <v>79</v>
      </c>
      <c r="I91" s="45">
        <v>90</v>
      </c>
      <c r="J91" s="3">
        <v>42482</v>
      </c>
      <c r="K91" s="2">
        <v>0.95347222222222217</v>
      </c>
      <c r="L9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91">
        <v>2.5</v>
      </c>
      <c r="N91" s="44">
        <f>IF(REGISTRO_HUESPED[[#This Row],[TARIFA]]="","¿Tarifa?",IF(REGISTRO_HUESPED[[#This Row],[COBRADOS]]="","¿Días?",REGISTRO_HUESPED[[#This Row],[TARIFA]]*REGISTRO_HUESPED[[#This Row],[COBRADOS]]))</f>
        <v>225</v>
      </c>
      <c r="O91" t="s">
        <v>53</v>
      </c>
      <c r="P91">
        <v>1442</v>
      </c>
    </row>
    <row r="92" spans="1:17" ht="18.75" x14ac:dyDescent="0.3">
      <c r="A92" s="10" t="s">
        <v>1472</v>
      </c>
      <c r="B92" s="4" t="str">
        <f>IF(REGISTRO_HUESPED[[#This Row],[DNI / C.E.]]="","¿DNI?",VLOOKUP(REGISTRO_HUESPED[[#This Row],[DNI / C.E.]],CLIENTE[],2,FALSE))</f>
        <v>Jose Carlos Niño Barturen</v>
      </c>
      <c r="C92" s="4" t="str">
        <f>IF(REGISTRO_HUESPED[[#This Row],[DNI / C.E.]]="","¿DNI?",VLOOKUP(REGISTRO_HUESPED[[#This Row],[DNI / C.E.]],CLIENTE[],3,FALSE))</f>
        <v>Masculino</v>
      </c>
      <c r="D92" s="4" t="str">
        <f>IF(REGISTRO_HUESPED[[#This Row],[DNI / C.E.]]="","¿PROCEDENCIA?",VLOOKUP(REGISTRO_HUESPED[[#This Row],[DNI / C.E.]],CLIENTES!A:F,4,FALSE))</f>
        <v>Lima</v>
      </c>
      <c r="E92" s="3">
        <v>42480</v>
      </c>
      <c r="F92" s="2">
        <v>0.89097222222222217</v>
      </c>
      <c r="G92" s="60" t="s">
        <v>39</v>
      </c>
      <c r="H92" t="s">
        <v>79</v>
      </c>
      <c r="I92" s="45">
        <v>95</v>
      </c>
      <c r="J92" s="3">
        <v>42481</v>
      </c>
      <c r="K92" s="2">
        <v>0.28333333333333333</v>
      </c>
      <c r="L9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2">
        <v>1</v>
      </c>
      <c r="N92" s="44">
        <f>IF(REGISTRO_HUESPED[[#This Row],[TARIFA]]="","¿Tarifa?",IF(REGISTRO_HUESPED[[#This Row],[COBRADOS]]="","¿Días?",REGISTRO_HUESPED[[#This Row],[TARIFA]]*REGISTRO_HUESPED[[#This Row],[COBRADOS]]))</f>
        <v>95</v>
      </c>
      <c r="O92" t="s">
        <v>53</v>
      </c>
      <c r="P92">
        <v>1432</v>
      </c>
    </row>
    <row r="93" spans="1:17" ht="18.75" x14ac:dyDescent="0.3">
      <c r="A93" s="8" t="s">
        <v>1936</v>
      </c>
      <c r="B93" s="4" t="str">
        <f>IF(REGISTRO_HUESPED[[#This Row],[DNI / C.E.]]="","¿DNI?",VLOOKUP(REGISTRO_HUESPED[[#This Row],[DNI / C.E.]],CLIENTE[],2,FALSE))</f>
        <v>Gerardo Alberto Blanca</v>
      </c>
      <c r="C93" s="4" t="str">
        <f>IF(REGISTRO_HUESPED[[#This Row],[DNI / C.E.]]="","¿DNI?",VLOOKUP(REGISTRO_HUESPED[[#This Row],[DNI / C.E.]],CLIENTE[],3,FALSE))</f>
        <v>Masculino</v>
      </c>
      <c r="D93" s="4" t="s">
        <v>686</v>
      </c>
      <c r="E93" s="3">
        <v>42480</v>
      </c>
      <c r="F93" s="2">
        <v>0.99305555555555547</v>
      </c>
      <c r="G93" s="60" t="s">
        <v>40</v>
      </c>
      <c r="H93" t="s">
        <v>82</v>
      </c>
      <c r="I93" s="45">
        <v>150</v>
      </c>
      <c r="J93" s="3">
        <v>42485</v>
      </c>
      <c r="K93" s="2">
        <v>0.39583333333333331</v>
      </c>
      <c r="L9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M93">
        <v>5</v>
      </c>
      <c r="N93" s="44">
        <f>IF(REGISTRO_HUESPED[[#This Row],[TARIFA]]="","¿Tarifa?",IF(REGISTRO_HUESPED[[#This Row],[COBRADOS]]="","¿Días?",REGISTRO_HUESPED[[#This Row],[TARIFA]]*REGISTRO_HUESPED[[#This Row],[COBRADOS]]))</f>
        <v>750</v>
      </c>
      <c r="O93" t="s">
        <v>52</v>
      </c>
      <c r="P93">
        <v>327</v>
      </c>
    </row>
    <row r="94" spans="1:17" ht="18.75" x14ac:dyDescent="0.3">
      <c r="A94" s="10" t="s">
        <v>1932</v>
      </c>
      <c r="B94" s="4" t="str">
        <f>IF(REGISTRO_HUESPED[[#This Row],[DNI / C.E.]]="","¿DNI?",VLOOKUP(REGISTRO_HUESPED[[#This Row],[DNI / C.E.]],CLIENTE[],2,FALSE))</f>
        <v>Luis Alberto Garcia</v>
      </c>
      <c r="C94" s="4" t="str">
        <f>IF(REGISTRO_HUESPED[[#This Row],[DNI / C.E.]]="","¿DNI?",VLOOKUP(REGISTRO_HUESPED[[#This Row],[DNI / C.E.]],CLIENTE[],3,FALSE))</f>
        <v>Masculino</v>
      </c>
      <c r="D94" s="4" t="str">
        <f>IF(REGISTRO_HUESPED[[#This Row],[DNI / C.E.]]="","¿PROCEDENCIA?",VLOOKUP(REGISTRO_HUESPED[[#This Row],[DNI / C.E.]],CLIENTES!A:F,4,FALSE))</f>
        <v>Lima</v>
      </c>
      <c r="E94" s="3">
        <v>42481</v>
      </c>
      <c r="F94" s="2">
        <v>0.29444444444444445</v>
      </c>
      <c r="G94" s="60" t="s">
        <v>30</v>
      </c>
      <c r="H94" t="s">
        <v>79</v>
      </c>
      <c r="I94" s="45">
        <v>100</v>
      </c>
      <c r="J94" s="3">
        <v>42482</v>
      </c>
      <c r="K94" s="2">
        <v>0.89444444444444438</v>
      </c>
      <c r="L9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94">
        <v>2</v>
      </c>
      <c r="N94" s="44">
        <f>IF(REGISTRO_HUESPED[[#This Row],[TARIFA]]="","¿Tarifa?",IF(REGISTRO_HUESPED[[#This Row],[COBRADOS]]="","¿Días?",REGISTRO_HUESPED[[#This Row],[TARIFA]]*REGISTRO_HUESPED[[#This Row],[COBRADOS]]))</f>
        <v>200</v>
      </c>
      <c r="O94" t="s">
        <v>53</v>
      </c>
      <c r="P94">
        <v>1437</v>
      </c>
      <c r="Q94" t="s">
        <v>1953</v>
      </c>
    </row>
    <row r="95" spans="1:17" ht="18.75" x14ac:dyDescent="0.3">
      <c r="A95" s="8" t="s">
        <v>1939</v>
      </c>
      <c r="B95" s="4" t="str">
        <f>IF(REGISTRO_HUESPED[[#This Row],[DNI / C.E.]]="","¿DNI?",VLOOKUP(REGISTRO_HUESPED[[#This Row],[DNI / C.E.]],CLIENTE[],2,FALSE))</f>
        <v>Castillo Gastel Cesar Adolfo</v>
      </c>
      <c r="C95" s="4" t="str">
        <f>IF(REGISTRO_HUESPED[[#This Row],[DNI / C.E.]]="","¿DNI?",VLOOKUP(REGISTRO_HUESPED[[#This Row],[DNI / C.E.]],CLIENTE[],3,FALSE))</f>
        <v>Masculino</v>
      </c>
      <c r="D95" s="4" t="str">
        <f>IF(REGISTRO_HUESPED[[#This Row],[DNI / C.E.]]="","¿PROCEDENCIA?",VLOOKUP(REGISTRO_HUESPED[[#This Row],[DNI / C.E.]],CLIENTES!A:F,4,FALSE))</f>
        <v>Trujillo</v>
      </c>
      <c r="E95" s="3">
        <v>42481</v>
      </c>
      <c r="F95" s="2">
        <v>0.46736111111111112</v>
      </c>
      <c r="G95" s="60" t="s">
        <v>34</v>
      </c>
      <c r="H95" t="s">
        <v>81</v>
      </c>
      <c r="I95" s="45">
        <v>110</v>
      </c>
      <c r="J95" s="3">
        <v>42482</v>
      </c>
      <c r="K95" s="2">
        <v>0.48472222222222222</v>
      </c>
      <c r="L9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5">
        <v>1</v>
      </c>
      <c r="N95" s="44">
        <f>IF(REGISTRO_HUESPED[[#This Row],[TARIFA]]="","¿Tarifa?",IF(REGISTRO_HUESPED[[#This Row],[COBRADOS]]="","¿Días?",REGISTRO_HUESPED[[#This Row],[TARIFA]]*REGISTRO_HUESPED[[#This Row],[COBRADOS]]))</f>
        <v>110</v>
      </c>
      <c r="O95" t="s">
        <v>53</v>
      </c>
      <c r="P95">
        <v>1434</v>
      </c>
    </row>
    <row r="96" spans="1:17" ht="18.75" x14ac:dyDescent="0.3">
      <c r="A96" s="8" t="s">
        <v>366</v>
      </c>
      <c r="B96" s="4" t="str">
        <f>IF(REGISTRO_HUESPED[[#This Row],[DNI / C.E.]]="","¿DNI?",VLOOKUP(REGISTRO_HUESPED[[#This Row],[DNI / C.E.]],CLIENTE[],2,FALSE))</f>
        <v>Allison Mariel Valera Saavedra</v>
      </c>
      <c r="C96" s="4" t="str">
        <f>IF(REGISTRO_HUESPED[[#This Row],[DNI / C.E.]]="","¿DNI?",VLOOKUP(REGISTRO_HUESPED[[#This Row],[DNI / C.E.]],CLIENTE[],3,FALSE))</f>
        <v>Femenino</v>
      </c>
      <c r="D96" s="4" t="s">
        <v>706</v>
      </c>
      <c r="E96" s="3">
        <v>42481</v>
      </c>
      <c r="F96" s="2">
        <v>0.83333333333333337</v>
      </c>
      <c r="G96" s="60" t="s">
        <v>38</v>
      </c>
      <c r="H96" t="s">
        <v>79</v>
      </c>
      <c r="I96" s="45">
        <v>100</v>
      </c>
      <c r="J96" s="3">
        <v>42482</v>
      </c>
      <c r="K96" s="2">
        <v>0.48472222222222222</v>
      </c>
      <c r="L9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6">
        <v>1</v>
      </c>
      <c r="N96" s="44">
        <f>IF(REGISTRO_HUESPED[[#This Row],[TARIFA]]="","¿Tarifa?",IF(REGISTRO_HUESPED[[#This Row],[COBRADOS]]="","¿Días?",REGISTRO_HUESPED[[#This Row],[TARIFA]]*REGISTRO_HUESPED[[#This Row],[COBRADOS]]))</f>
        <v>100</v>
      </c>
      <c r="O96" t="s">
        <v>53</v>
      </c>
      <c r="P96">
        <v>1440</v>
      </c>
    </row>
    <row r="97" spans="1:17" ht="18.75" x14ac:dyDescent="0.3">
      <c r="A97" s="1" t="s">
        <v>1956</v>
      </c>
      <c r="B97" s="4" t="str">
        <f>IF(REGISTRO_HUESPED[[#This Row],[DNI / C.E.]]="","¿DNI?",VLOOKUP(REGISTRO_HUESPED[[#This Row],[DNI / C.E.]],CLIENTE[],2,FALSE))</f>
        <v xml:space="preserve">Hector Alfaro Manrique </v>
      </c>
      <c r="C97" s="4" t="str">
        <f>IF(REGISTRO_HUESPED[[#This Row],[DNI / C.E.]]="","¿DNI?",VLOOKUP(REGISTRO_HUESPED[[#This Row],[DNI / C.E.]],CLIENTE[],3,FALSE))</f>
        <v>Masculino</v>
      </c>
      <c r="D97" s="4" t="str">
        <f>IF(REGISTRO_HUESPED[[#This Row],[DNI / C.E.]]="","¿PROCEDENCIA?",VLOOKUP(REGISTRO_HUESPED[[#This Row],[DNI / C.E.]],CLIENTES!A:F,4,FALSE))</f>
        <v>Lima</v>
      </c>
      <c r="E97" s="3">
        <v>42481</v>
      </c>
      <c r="F97" s="2">
        <v>0.83333333333333337</v>
      </c>
      <c r="G97" s="60" t="s">
        <v>39</v>
      </c>
      <c r="H97" t="s">
        <v>79</v>
      </c>
      <c r="I97" s="45">
        <v>100</v>
      </c>
      <c r="J97" s="3">
        <v>42482</v>
      </c>
      <c r="K97" s="2">
        <v>0.48402777777777778</v>
      </c>
      <c r="L9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7">
        <v>1</v>
      </c>
      <c r="N97" s="44">
        <f>IF(REGISTRO_HUESPED[[#This Row],[TARIFA]]="","¿Tarifa?",IF(REGISTRO_HUESPED[[#This Row],[COBRADOS]]="","¿Días?",REGISTRO_HUESPED[[#This Row],[TARIFA]]*REGISTRO_HUESPED[[#This Row],[COBRADOS]]))</f>
        <v>100</v>
      </c>
      <c r="O97" t="s">
        <v>53</v>
      </c>
      <c r="P97">
        <v>1441</v>
      </c>
    </row>
    <row r="98" spans="1:17" ht="18.75" x14ac:dyDescent="0.3">
      <c r="A98" s="110" t="s">
        <v>1736</v>
      </c>
      <c r="B98" s="4" t="str">
        <f>IF(REGISTRO_HUESPED[[#This Row],[DNI / C.E.]]="","¿DNI?",VLOOKUP(REGISTRO_HUESPED[[#This Row],[DNI / C.E.]],CLIENTE[],2,FALSE))</f>
        <v xml:space="preserve">Marcos Antonio Villanueva Campos </v>
      </c>
      <c r="C98" s="4" t="str">
        <f>IF(REGISTRO_HUESPED[[#This Row],[DNI / C.E.]]="","¿DNI?",VLOOKUP(REGISTRO_HUESPED[[#This Row],[DNI / C.E.]],CLIENTE[],3,FALSE))</f>
        <v>Masculino</v>
      </c>
      <c r="D98" s="4" t="s">
        <v>686</v>
      </c>
      <c r="E98" s="3">
        <v>42481</v>
      </c>
      <c r="F98" s="2">
        <v>0.32569444444444445</v>
      </c>
      <c r="G98" s="61" t="s">
        <v>27</v>
      </c>
      <c r="H98" t="s">
        <v>79</v>
      </c>
      <c r="I98" s="45">
        <v>70</v>
      </c>
      <c r="J98" s="3">
        <v>42482</v>
      </c>
      <c r="K98" s="2">
        <v>0.3520833333333333</v>
      </c>
      <c r="L9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98">
        <v>1</v>
      </c>
      <c r="N98" s="44">
        <f>IF(REGISTRO_HUESPED[[#This Row],[TARIFA]]="","¿Tarifa?",IF(REGISTRO_HUESPED[[#This Row],[COBRADOS]]="","¿Días?",REGISTRO_HUESPED[[#This Row],[TARIFA]]*REGISTRO_HUESPED[[#This Row],[COBRADOS]]))</f>
        <v>70</v>
      </c>
      <c r="O98" t="s">
        <v>53</v>
      </c>
      <c r="P98">
        <v>1438</v>
      </c>
    </row>
    <row r="99" spans="1:17" ht="18.75" x14ac:dyDescent="0.3">
      <c r="A99" s="110" t="s">
        <v>1603</v>
      </c>
      <c r="B99" s="4" t="str">
        <f>IF(REGISTRO_HUESPED[[#This Row],[DNI / C.E.]]="","¿DNI?",VLOOKUP(REGISTRO_HUESPED[[#This Row],[DNI / C.E.]],CLIENTE[],2,FALSE))</f>
        <v>Oscar Rodriguez Barrantes</v>
      </c>
      <c r="C99" s="4" t="str">
        <f>IF(REGISTRO_HUESPED[[#This Row],[DNI / C.E.]]="","¿DNI?",VLOOKUP(REGISTRO_HUESPED[[#This Row],[DNI / C.E.]],CLIENTE[],3,FALSE))</f>
        <v>Masculino</v>
      </c>
      <c r="D99" s="4" t="str">
        <f>IF(REGISTRO_HUESPED[[#This Row],[DNI / C.E.]]="","¿PROCEDENCIA?",VLOOKUP(REGISTRO_HUESPED[[#This Row],[DNI / C.E.]],CLIENTES!A:F,4,FALSE))</f>
        <v>Chiclayo</v>
      </c>
      <c r="E99" s="3">
        <v>42482</v>
      </c>
      <c r="F99" s="2">
        <v>2.2916666666666669E-2</v>
      </c>
      <c r="G99" s="60" t="s">
        <v>24</v>
      </c>
      <c r="H99" t="s">
        <v>79</v>
      </c>
      <c r="I99" s="45">
        <v>60</v>
      </c>
      <c r="J99" s="3">
        <v>42482</v>
      </c>
      <c r="K99" s="2">
        <v>0.32500000000000001</v>
      </c>
      <c r="L9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99">
        <v>1</v>
      </c>
      <c r="N99" s="44">
        <f>IF(REGISTRO_HUESPED[[#This Row],[TARIFA]]="","¿Tarifa?",IF(REGISTRO_HUESPED[[#This Row],[COBRADOS]]="","¿Días?",REGISTRO_HUESPED[[#This Row],[TARIFA]]*REGISTRO_HUESPED[[#This Row],[COBRADOS]]))</f>
        <v>60</v>
      </c>
      <c r="O99" t="s">
        <v>53</v>
      </c>
      <c r="P99">
        <v>1439</v>
      </c>
    </row>
    <row r="100" spans="1:17" ht="18.75" x14ac:dyDescent="0.3">
      <c r="A100" s="8" t="s">
        <v>1968</v>
      </c>
      <c r="B100" s="4" t="str">
        <f>IF(REGISTRO_HUESPED[[#This Row],[DNI / C.E.]]="","¿DNI?",VLOOKUP(REGISTRO_HUESPED[[#This Row],[DNI / C.E.]],CLIENTE[],2,FALSE))</f>
        <v>Pedro Saavedra Castro</v>
      </c>
      <c r="C100" s="4" t="str">
        <f>IF(REGISTRO_HUESPED[[#This Row],[DNI / C.E.]]="","¿DNI?",VLOOKUP(REGISTRO_HUESPED[[#This Row],[DNI / C.E.]],CLIENTE[],3,FALSE))</f>
        <v>Masculino</v>
      </c>
      <c r="D100" s="4" t="str">
        <f>IF(REGISTRO_HUESPED[[#This Row],[DNI / C.E.]]="","¿PROCEDENCIA?",VLOOKUP(REGISTRO_HUESPED[[#This Row],[DNI / C.E.]],CLIENTES!A:F,4,FALSE))</f>
        <v>Lima</v>
      </c>
      <c r="E100" s="3">
        <v>42482</v>
      </c>
      <c r="F100" s="2">
        <v>0.71111111111111114</v>
      </c>
      <c r="G100" s="60" t="s">
        <v>26</v>
      </c>
      <c r="H100" t="s">
        <v>79</v>
      </c>
      <c r="I100" s="45">
        <v>70</v>
      </c>
      <c r="J100" s="3">
        <v>42483</v>
      </c>
      <c r="K100" s="2">
        <v>0.49583333333333335</v>
      </c>
      <c r="L10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0">
        <v>1</v>
      </c>
      <c r="N100" s="44">
        <f>IF(REGISTRO_HUESPED[[#This Row],[TARIFA]]="","¿Tarifa?",IF(REGISTRO_HUESPED[[#This Row],[COBRADOS]]="","¿Días?",REGISTRO_HUESPED[[#This Row],[TARIFA]]*REGISTRO_HUESPED[[#This Row],[COBRADOS]]))</f>
        <v>70</v>
      </c>
      <c r="O100" t="s">
        <v>53</v>
      </c>
      <c r="P100">
        <v>1444</v>
      </c>
    </row>
    <row r="101" spans="1:17" ht="18.75" x14ac:dyDescent="0.3">
      <c r="A101" s="8" t="s">
        <v>1972</v>
      </c>
      <c r="B101" s="4" t="str">
        <f>IF(REGISTRO_HUESPED[[#This Row],[DNI / C.E.]]="","¿DNI?",VLOOKUP(REGISTRO_HUESPED[[#This Row],[DNI / C.E.]],CLIENTE[],2,FALSE))</f>
        <v xml:space="preserve">Jhony Enrique Villacorta Vallejos </v>
      </c>
      <c r="C101" s="4" t="str">
        <f>IF(REGISTRO_HUESPED[[#This Row],[DNI / C.E.]]="","¿DNI?",VLOOKUP(REGISTRO_HUESPED[[#This Row],[DNI / C.E.]],CLIENTE[],3,FALSE))</f>
        <v>Masculino</v>
      </c>
      <c r="D101" s="4" t="str">
        <f>IF(REGISTRO_HUESPED[[#This Row],[DNI / C.E.]]="","¿PROCEDENCIA?",VLOOKUP(REGISTRO_HUESPED[[#This Row],[DNI / C.E.]],CLIENTES!A:F,4,FALSE))</f>
        <v>Trujillo</v>
      </c>
      <c r="E101" s="3">
        <v>42482</v>
      </c>
      <c r="F101" s="2">
        <v>0.78055555555555556</v>
      </c>
      <c r="G101" s="60" t="s">
        <v>27</v>
      </c>
      <c r="H101" t="s">
        <v>79</v>
      </c>
      <c r="I101" s="45">
        <v>70</v>
      </c>
      <c r="J101" s="3">
        <v>42483</v>
      </c>
      <c r="K101" s="2">
        <v>0.49652777777777773</v>
      </c>
      <c r="L10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1">
        <v>1</v>
      </c>
      <c r="N101" s="44">
        <f>IF(REGISTRO_HUESPED[[#This Row],[TARIFA]]="","¿Tarifa?",IF(REGISTRO_HUESPED[[#This Row],[COBRADOS]]="","¿Días?",REGISTRO_HUESPED[[#This Row],[TARIFA]]*REGISTRO_HUESPED[[#This Row],[COBRADOS]]))</f>
        <v>70</v>
      </c>
      <c r="O101" t="s">
        <v>53</v>
      </c>
      <c r="P101">
        <v>1444</v>
      </c>
    </row>
    <row r="102" spans="1:17" ht="18.75" x14ac:dyDescent="0.3">
      <c r="A102" s="10" t="s">
        <v>785</v>
      </c>
      <c r="B102" s="4" t="str">
        <f>IF(REGISTRO_HUESPED[[#This Row],[DNI / C.E.]]="","¿DNI?",VLOOKUP(REGISTRO_HUESPED[[#This Row],[DNI / C.E.]],CLIENTE[],2,FALSE))</f>
        <v>Giancarlo Urbina Gaitan</v>
      </c>
      <c r="C102" s="4" t="str">
        <f>IF(REGISTRO_HUESPED[[#This Row],[DNI / C.E.]]="","¿DNI?",VLOOKUP(REGISTRO_HUESPED[[#This Row],[DNI / C.E.]],CLIENTE[],3,FALSE))</f>
        <v>Masculino</v>
      </c>
      <c r="D102" s="4" t="str">
        <f>IF(REGISTRO_HUESPED[[#This Row],[DNI / C.E.]]="","¿PROCEDENCIA?",VLOOKUP(REGISTRO_HUESPED[[#This Row],[DNI / C.E.]],CLIENTES!A:F,4,FALSE))</f>
        <v>Trujillo</v>
      </c>
      <c r="E102" s="3">
        <v>42483</v>
      </c>
      <c r="F102" s="2">
        <v>1.6666666666666666E-2</v>
      </c>
      <c r="G102" s="61" t="s">
        <v>28</v>
      </c>
      <c r="H102" t="s">
        <v>79</v>
      </c>
      <c r="I102" s="45">
        <v>65</v>
      </c>
      <c r="J102" s="3">
        <v>42483</v>
      </c>
      <c r="K102" s="59">
        <v>0.31875000000000003</v>
      </c>
      <c r="L10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2">
        <v>1</v>
      </c>
      <c r="N102" s="44">
        <f>IF(REGISTRO_HUESPED[[#This Row],[TARIFA]]="","¿Tarifa?",IF(REGISTRO_HUESPED[[#This Row],[COBRADOS]]="","¿Días?",REGISTRO_HUESPED[[#This Row],[TARIFA]]*REGISTRO_HUESPED[[#This Row],[COBRADOS]]))</f>
        <v>65</v>
      </c>
      <c r="O102" t="s">
        <v>53</v>
      </c>
      <c r="P102">
        <v>1443</v>
      </c>
    </row>
    <row r="103" spans="1:17" ht="18.75" x14ac:dyDescent="0.3">
      <c r="A103" s="10" t="s">
        <v>108</v>
      </c>
      <c r="B103" s="4" t="str">
        <f>IF(REGISTRO_HUESPED[[#This Row],[DNI / C.E.]]="","¿DNI?",VLOOKUP(REGISTRO_HUESPED[[#This Row],[DNI / C.E.]],CLIENTE[],2,FALSE))</f>
        <v>Emilio Jose Sanchez Jimenez</v>
      </c>
      <c r="C103" s="4" t="str">
        <f>IF(REGISTRO_HUESPED[[#This Row],[DNI / C.E.]]="","¿DNI?",VLOOKUP(REGISTRO_HUESPED[[#This Row],[DNI / C.E.]],CLIENTE[],3,FALSE))</f>
        <v>Masculino</v>
      </c>
      <c r="D103" s="4" t="str">
        <f>IF(REGISTRO_HUESPED[[#This Row],[DNI / C.E.]]="","¿PROCEDENCIA?",VLOOKUP(REGISTRO_HUESPED[[#This Row],[DNI / C.E.]],CLIENTES!A:F,4,FALSE))</f>
        <v>Lima</v>
      </c>
      <c r="E103" s="3">
        <v>42483</v>
      </c>
      <c r="F103" s="2">
        <v>0.27986111111111112</v>
      </c>
      <c r="G103" s="61" t="s">
        <v>25</v>
      </c>
      <c r="H103" t="s">
        <v>79</v>
      </c>
      <c r="I103" s="45">
        <v>65</v>
      </c>
      <c r="J103" s="3">
        <v>42486</v>
      </c>
      <c r="K103" s="2">
        <v>0.12430555555555556</v>
      </c>
      <c r="L10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103">
        <v>3</v>
      </c>
      <c r="N103" s="44">
        <f>IF(REGISTRO_HUESPED[[#This Row],[TARIFA]]="","¿Tarifa?",IF(REGISTRO_HUESPED[[#This Row],[COBRADOS]]="","¿Días?",REGISTRO_HUESPED[[#This Row],[TARIFA]]*REGISTRO_HUESPED[[#This Row],[COBRADOS]]))</f>
        <v>195</v>
      </c>
      <c r="O103" t="s">
        <v>54</v>
      </c>
    </row>
    <row r="104" spans="1:17" ht="18.75" x14ac:dyDescent="0.3">
      <c r="A104" s="1" t="s">
        <v>127</v>
      </c>
      <c r="B104" s="4" t="str">
        <f>IF(REGISTRO_HUESPED[[#This Row],[DNI / C.E.]]="","¿DNI?",VLOOKUP(REGISTRO_HUESPED[[#This Row],[DNI / C.E.]],CLIENTE[],2,FALSE))</f>
        <v>Cristian Alexander Reyes Muñoz</v>
      </c>
      <c r="C104" s="4" t="str">
        <f>IF(REGISTRO_HUESPED[[#This Row],[DNI / C.E.]]="","¿DNI?",VLOOKUP(REGISTRO_HUESPED[[#This Row],[DNI / C.E.]],CLIENTE[],3,FALSE))</f>
        <v>Masculino</v>
      </c>
      <c r="D104" s="4" t="str">
        <f>IF(REGISTRO_HUESPED[[#This Row],[DNI / C.E.]]="","¿PROCEDENCIA?",VLOOKUP(REGISTRO_HUESPED[[#This Row],[DNI / C.E.]],CLIENTES!A:F,4,FALSE))</f>
        <v>Lima</v>
      </c>
      <c r="E104" s="3">
        <v>42483</v>
      </c>
      <c r="F104" s="2">
        <v>0.9375</v>
      </c>
      <c r="G104" s="60" t="s">
        <v>41</v>
      </c>
      <c r="H104" t="s">
        <v>79</v>
      </c>
      <c r="I104" s="45">
        <v>90</v>
      </c>
      <c r="J104" s="3">
        <v>42484</v>
      </c>
      <c r="K104" s="2">
        <v>0.48958333333333331</v>
      </c>
      <c r="L10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4">
        <v>1</v>
      </c>
      <c r="N104" s="44">
        <f>IF(REGISTRO_HUESPED[[#This Row],[TARIFA]]="","¿Tarifa?",IF(REGISTRO_HUESPED[[#This Row],[COBRADOS]]="","¿Días?",REGISTRO_HUESPED[[#This Row],[TARIFA]]*REGISTRO_HUESPED[[#This Row],[COBRADOS]]))</f>
        <v>90</v>
      </c>
      <c r="O104" t="s">
        <v>53</v>
      </c>
      <c r="P104">
        <v>1445</v>
      </c>
    </row>
    <row r="105" spans="1:17" ht="18.75" x14ac:dyDescent="0.3">
      <c r="A105" s="54" t="s">
        <v>1939</v>
      </c>
      <c r="B105" s="4" t="str">
        <f>IF(REGISTRO_HUESPED[[#This Row],[DNI / C.E.]]="","¿DNI?",VLOOKUP(REGISTRO_HUESPED[[#This Row],[DNI / C.E.]],CLIENTE[],2,FALSE))</f>
        <v>Castillo Gastel Cesar Adolfo</v>
      </c>
      <c r="C105" s="4" t="str">
        <f>IF(REGISTRO_HUESPED[[#This Row],[DNI / C.E.]]="","¿DNI?",VLOOKUP(REGISTRO_HUESPED[[#This Row],[DNI / C.E.]],CLIENTE[],3,FALSE))</f>
        <v>Masculino</v>
      </c>
      <c r="D105" s="4" t="str">
        <f>IF(REGISTRO_HUESPED[[#This Row],[DNI / C.E.]]="","¿PROCEDENCIA?",VLOOKUP(REGISTRO_HUESPED[[#This Row],[DNI / C.E.]],CLIENTES!A:F,4,FALSE))</f>
        <v>Trujillo</v>
      </c>
      <c r="E105" s="57">
        <v>42485</v>
      </c>
      <c r="F105" s="58">
        <v>0.54166666666666663</v>
      </c>
      <c r="G105" s="67" t="s">
        <v>27</v>
      </c>
      <c r="H105" s="55" t="s">
        <v>79</v>
      </c>
      <c r="I105" s="56">
        <v>65</v>
      </c>
      <c r="J105" s="57">
        <v>42489</v>
      </c>
      <c r="K105" s="58">
        <v>0.3888888888888889</v>
      </c>
      <c r="L10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M105" s="55">
        <v>4</v>
      </c>
      <c r="N105" s="44">
        <f>IF(REGISTRO_HUESPED[[#This Row],[TARIFA]]="","¿Tarifa?",IF(REGISTRO_HUESPED[[#This Row],[COBRADOS]]="","¿Días?",REGISTRO_HUESPED[[#This Row],[TARIFA]]*REGISTRO_HUESPED[[#This Row],[COBRADOS]]))</f>
        <v>260</v>
      </c>
      <c r="O105" s="55" t="s">
        <v>53</v>
      </c>
      <c r="P105" s="55">
        <v>1460</v>
      </c>
      <c r="Q105" s="55" t="s">
        <v>2051</v>
      </c>
    </row>
    <row r="106" spans="1:17" ht="18.75" x14ac:dyDescent="0.3">
      <c r="A106" s="1" t="s">
        <v>161</v>
      </c>
      <c r="B106" s="4" t="str">
        <f>IF(REGISTRO_HUESPED[[#This Row],[DNI / C.E.]]="","¿DNI?",VLOOKUP(REGISTRO_HUESPED[[#This Row],[DNI / C.E.]],CLIENTE[],2,FALSE))</f>
        <v>Lizsl Yackeline Cordova Murga</v>
      </c>
      <c r="C106" s="4" t="str">
        <f>IF(REGISTRO_HUESPED[[#This Row],[DNI / C.E.]]="","¿DNI?",VLOOKUP(REGISTRO_HUESPED[[#This Row],[DNI / C.E.]],CLIENTE[],3,FALSE))</f>
        <v>Femenino</v>
      </c>
      <c r="D106" s="4" t="str">
        <f>IF(REGISTRO_HUESPED[[#This Row],[DNI / C.E.]]="","¿PROCEDENCIA?",VLOOKUP(REGISTRO_HUESPED[[#This Row],[DNI / C.E.]],CLIENTES!A:F,4,FALSE))</f>
        <v>Chimbote</v>
      </c>
      <c r="E106" s="3">
        <v>42485</v>
      </c>
      <c r="F106" s="2">
        <v>0.77361111111111114</v>
      </c>
      <c r="G106" s="61" t="s">
        <v>30</v>
      </c>
      <c r="H106" t="s">
        <v>81</v>
      </c>
      <c r="I106" s="45">
        <v>110</v>
      </c>
      <c r="J106" s="3">
        <v>42486</v>
      </c>
      <c r="K106" s="2">
        <v>0.38611111111111113</v>
      </c>
      <c r="L10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6">
        <v>1</v>
      </c>
      <c r="N106" s="44">
        <f>IF(REGISTRO_HUESPED[[#This Row],[TARIFA]]="","¿Tarifa?",IF(REGISTRO_HUESPED[[#This Row],[COBRADOS]]="","¿Días?",REGISTRO_HUESPED[[#This Row],[TARIFA]]*REGISTRO_HUESPED[[#This Row],[COBRADOS]]))</f>
        <v>110</v>
      </c>
      <c r="O106" t="s">
        <v>54</v>
      </c>
    </row>
    <row r="107" spans="1:17" ht="18.75" x14ac:dyDescent="0.3">
      <c r="A107" s="10" t="s">
        <v>340</v>
      </c>
      <c r="B107" s="4" t="str">
        <f>IF(REGISTRO_HUESPED[[#This Row],[DNI / C.E.]]="","¿DNI?",VLOOKUP(REGISTRO_HUESPED[[#This Row],[DNI / C.E.]],CLIENTE[],2,FALSE))</f>
        <v>Carlos Enrique Alcantara Paredes</v>
      </c>
      <c r="C107" s="4" t="str">
        <f>IF(REGISTRO_HUESPED[[#This Row],[DNI / C.E.]]="","¿DNI?",VLOOKUP(REGISTRO_HUESPED[[#This Row],[DNI / C.E.]],CLIENTE[],3,FALSE))</f>
        <v>Masculino</v>
      </c>
      <c r="D107" s="4" t="str">
        <f>IF(REGISTRO_HUESPED[[#This Row],[DNI / C.E.]]="","¿PROCEDENCIA?",VLOOKUP(REGISTRO_HUESPED[[#This Row],[DNI / C.E.]],CLIENTES!A:F,4,FALSE))</f>
        <v>Trujillo</v>
      </c>
      <c r="E107" s="3">
        <v>42485</v>
      </c>
      <c r="F107" s="2">
        <v>0.85277777777777775</v>
      </c>
      <c r="G107" s="60" t="s">
        <v>28</v>
      </c>
      <c r="H107" t="s">
        <v>79</v>
      </c>
      <c r="I107" s="45">
        <v>70</v>
      </c>
      <c r="J107" s="3">
        <v>42486</v>
      </c>
      <c r="K107" s="2">
        <v>0.28819444444444448</v>
      </c>
      <c r="L107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07">
        <v>1</v>
      </c>
      <c r="N107" s="44">
        <f>IF(REGISTRO_HUESPED[[#This Row],[TARIFA]]="","¿Tarifa?",IF(REGISTRO_HUESPED[[#This Row],[COBRADOS]]="","¿Días?",REGISTRO_HUESPED[[#This Row],[TARIFA]]*REGISTRO_HUESPED[[#This Row],[COBRADOS]]))</f>
        <v>70</v>
      </c>
      <c r="O107" t="s">
        <v>53</v>
      </c>
      <c r="P107">
        <v>1446</v>
      </c>
    </row>
    <row r="108" spans="1:17" ht="18.75" x14ac:dyDescent="0.3">
      <c r="A108" s="8" t="s">
        <v>1988</v>
      </c>
      <c r="B108" s="4" t="str">
        <f>IF(REGISTRO_HUESPED[[#This Row],[DNI / C.E.]]="","¿DNI?",VLOOKUP(REGISTRO_HUESPED[[#This Row],[DNI / C.E.]],CLIENTE[],2,FALSE))</f>
        <v>Mauro Espinoza Moreno</v>
      </c>
      <c r="C108" s="4" t="str">
        <f>IF(REGISTRO_HUESPED[[#This Row],[DNI / C.E.]]="","¿DNI?",VLOOKUP(REGISTRO_HUESPED[[#This Row],[DNI / C.E.]],CLIENTE[],3,FALSE))</f>
        <v>Masculino</v>
      </c>
      <c r="D108" s="4" t="str">
        <f>IF(REGISTRO_HUESPED[[#This Row],[DNI / C.E.]]="","¿PROCEDENCIA?",VLOOKUP(REGISTRO_HUESPED[[#This Row],[DNI / C.E.]],CLIENTES!A:F,4,FALSE))</f>
        <v>Lima</v>
      </c>
      <c r="E108" s="3">
        <v>42486</v>
      </c>
      <c r="F108" s="2">
        <v>0.24930555555555556</v>
      </c>
      <c r="G108" s="60" t="s">
        <v>26</v>
      </c>
      <c r="H108" t="s">
        <v>79</v>
      </c>
      <c r="I108" s="45">
        <v>65</v>
      </c>
      <c r="J108" s="3">
        <v>42487</v>
      </c>
      <c r="K108" s="2">
        <v>0.35138888888888892</v>
      </c>
      <c r="L10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08" s="102">
        <v>1.5</v>
      </c>
      <c r="N108" s="44">
        <v>95</v>
      </c>
      <c r="O108" t="s">
        <v>52</v>
      </c>
      <c r="P108">
        <v>330</v>
      </c>
    </row>
    <row r="109" spans="1:17" ht="18.75" x14ac:dyDescent="0.3">
      <c r="A109" s="8" t="s">
        <v>1990</v>
      </c>
      <c r="B109" s="4" t="str">
        <f>IF(REGISTRO_HUESPED[[#This Row],[DNI / C.E.]]="","¿DNI?",VLOOKUP(REGISTRO_HUESPED[[#This Row],[DNI / C.E.]],CLIENTE[],2,FALSE))</f>
        <v>Florencia Espinoza Garcia</v>
      </c>
      <c r="C109" s="4" t="str">
        <f>IF(REGISTRO_HUESPED[[#This Row],[DNI / C.E.]]="","¿DNI?",VLOOKUP(REGISTRO_HUESPED[[#This Row],[DNI / C.E.]],CLIENTE[],3,FALSE))</f>
        <v>Femenino</v>
      </c>
      <c r="D109" s="4" t="str">
        <f>IF(REGISTRO_HUESPED[[#This Row],[DNI / C.E.]]="","¿PROCEDENCIA?",VLOOKUP(REGISTRO_HUESPED[[#This Row],[DNI / C.E.]],CLIENTES!A:F,4,FALSE))</f>
        <v>Italia</v>
      </c>
      <c r="E109" s="3">
        <v>42486</v>
      </c>
      <c r="F109" s="2">
        <v>0.24930555555555556</v>
      </c>
      <c r="G109" s="60" t="s">
        <v>32</v>
      </c>
      <c r="H109" t="s">
        <v>80</v>
      </c>
      <c r="I109" s="45">
        <v>130</v>
      </c>
      <c r="J109" s="3">
        <v>42487</v>
      </c>
      <c r="K109" s="58">
        <v>0.35138888888888892</v>
      </c>
      <c r="L10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09" s="102">
        <v>1.5</v>
      </c>
      <c r="N109" s="44">
        <f>IF(REGISTRO_HUESPED[[#This Row],[TARIFA]]="","¿Tarifa?",IF(REGISTRO_HUESPED[[#This Row],[COBRADOS]]="","¿Días?",REGISTRO_HUESPED[[#This Row],[TARIFA]]*REGISTRO_HUESPED[[#This Row],[COBRADOS]]))</f>
        <v>195</v>
      </c>
      <c r="O109" t="s">
        <v>52</v>
      </c>
      <c r="P109">
        <v>330</v>
      </c>
    </row>
    <row r="110" spans="1:17" ht="18.75" x14ac:dyDescent="0.3">
      <c r="A110" s="1" t="s">
        <v>2006</v>
      </c>
      <c r="B110" s="4" t="str">
        <f>IF(REGISTRO_HUESPED[[#This Row],[DNI / C.E.]]="","¿DNI?",VLOOKUP(REGISTRO_HUESPED[[#This Row],[DNI / C.E.]],CLIENTE[],2,FALSE))</f>
        <v>Christopher Josep Espinoza Liñan</v>
      </c>
      <c r="C110" s="4" t="str">
        <f>IF(REGISTRO_HUESPED[[#This Row],[DNI / C.E.]]="","¿DNI?",VLOOKUP(REGISTRO_HUESPED[[#This Row],[DNI / C.E.]],CLIENTE[],3,FALSE))</f>
        <v>Masculino</v>
      </c>
      <c r="D110" s="4" t="str">
        <f>IF(REGISTRO_HUESPED[[#This Row],[DNI / C.E.]]="","¿PROCEDENCIA?",VLOOKUP(REGISTRO_HUESPED[[#This Row],[DNI / C.E.]],CLIENTES!A:F,4,FALSE))</f>
        <v>Lima</v>
      </c>
      <c r="E110" s="3">
        <v>42486</v>
      </c>
      <c r="F110" s="2">
        <v>0.25763888888888892</v>
      </c>
      <c r="G110" s="60" t="s">
        <v>24</v>
      </c>
      <c r="H110" t="s">
        <v>79</v>
      </c>
      <c r="I110" s="45">
        <v>65</v>
      </c>
      <c r="J110" s="3">
        <v>42487</v>
      </c>
      <c r="K110" s="2">
        <v>0.35138888888888892</v>
      </c>
      <c r="L11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10" s="102">
        <v>1.5</v>
      </c>
      <c r="N110" s="44">
        <v>95</v>
      </c>
      <c r="O110" t="s">
        <v>52</v>
      </c>
      <c r="P110">
        <v>330</v>
      </c>
    </row>
    <row r="111" spans="1:17" ht="18.75" x14ac:dyDescent="0.3">
      <c r="A111" s="8" t="s">
        <v>1996</v>
      </c>
      <c r="B111" s="4" t="str">
        <f>IF(REGISTRO_HUESPED[[#This Row],[DNI / C.E.]]="","¿DNI?",VLOOKUP(REGISTRO_HUESPED[[#This Row],[DNI / C.E.]],CLIENTE[],2,FALSE))</f>
        <v>Alex Martin Gutierrez Calero</v>
      </c>
      <c r="C111" s="4" t="str">
        <f>IF(REGISTRO_HUESPED[[#This Row],[DNI / C.E.]]="","¿DNI?",VLOOKUP(REGISTRO_HUESPED[[#This Row],[DNI / C.E.]],CLIENTE[],3,FALSE))</f>
        <v>Masculino</v>
      </c>
      <c r="D111" s="4" t="str">
        <f>IF(REGISTRO_HUESPED[[#This Row],[DNI / C.E.]]="","¿PROCEDENCIA?",VLOOKUP(REGISTRO_HUESPED[[#This Row],[DNI / C.E.]],CLIENTES!A:F,4,FALSE))</f>
        <v>Lima</v>
      </c>
      <c r="E111" s="3">
        <v>42486</v>
      </c>
      <c r="F111" s="2">
        <v>0.2722222222222222</v>
      </c>
      <c r="G111" s="60" t="s">
        <v>34</v>
      </c>
      <c r="H111" t="s">
        <v>79</v>
      </c>
      <c r="I111">
        <v>95.8</v>
      </c>
      <c r="J111" s="3">
        <v>42487</v>
      </c>
      <c r="K111" s="2">
        <v>0.95833333333333337</v>
      </c>
      <c r="L111" s="4"/>
      <c r="M111">
        <v>2</v>
      </c>
      <c r="N111" s="44">
        <f>IF(REGISTRO_HUESPED[[#This Row],[TARIFA]]="","¿Tarifa?",IF(REGISTRO_HUESPED[[#This Row],[COBRADOS]]="","¿Días?",REGISTRO_HUESPED[[#This Row],[TARIFA]]*REGISTRO_HUESPED[[#This Row],[COBRADOS]]))</f>
        <v>191.6</v>
      </c>
      <c r="O111" t="s">
        <v>53</v>
      </c>
      <c r="P111">
        <v>1452</v>
      </c>
    </row>
    <row r="112" spans="1:17" ht="18.75" x14ac:dyDescent="0.3">
      <c r="A112" s="1" t="s">
        <v>2001</v>
      </c>
      <c r="B112" s="4" t="str">
        <f>IF(REGISTRO_HUESPED[[#This Row],[DNI / C.E.]]="","¿DNI?",VLOOKUP(REGISTRO_HUESPED[[#This Row],[DNI / C.E.]],CLIENTE[],2,FALSE))</f>
        <v>Pedro Humberto Saravia Almeyda</v>
      </c>
      <c r="C112" s="4" t="str">
        <f>IF(REGISTRO_HUESPED[[#This Row],[DNI / C.E.]]="","¿DNI?",VLOOKUP(REGISTRO_HUESPED[[#This Row],[DNI / C.E.]],CLIENTE[],3,FALSE))</f>
        <v>Masculino</v>
      </c>
      <c r="D112" s="4" t="str">
        <f>IF(REGISTRO_HUESPED[[#This Row],[DNI / C.E.]]="","¿PROCEDENCIA?",VLOOKUP(REGISTRO_HUESPED[[#This Row],[DNI / C.E.]],CLIENTES!A:F,4,FALSE))</f>
        <v>Ica</v>
      </c>
      <c r="E112" s="3">
        <v>42486</v>
      </c>
      <c r="F112" s="2">
        <v>0.47638888888888892</v>
      </c>
      <c r="G112" s="63" t="s">
        <v>25</v>
      </c>
      <c r="H112" t="s">
        <v>81</v>
      </c>
      <c r="I112" s="45">
        <v>85</v>
      </c>
      <c r="J112" s="3">
        <v>42487</v>
      </c>
      <c r="K112" s="2">
        <v>0.34652777777777777</v>
      </c>
      <c r="L11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2">
        <v>1</v>
      </c>
      <c r="N112" s="44">
        <f>IF(REGISTRO_HUESPED[[#This Row],[TARIFA]]="","¿Tarifa?",IF(REGISTRO_HUESPED[[#This Row],[COBRADOS]]="","¿Días?",REGISTRO_HUESPED[[#This Row],[TARIFA]]*REGISTRO_HUESPED[[#This Row],[COBRADOS]]))</f>
        <v>85</v>
      </c>
      <c r="O112" t="s">
        <v>53</v>
      </c>
      <c r="P112">
        <v>1448</v>
      </c>
    </row>
    <row r="113" spans="1:17" ht="18.75" x14ac:dyDescent="0.3">
      <c r="A113" s="1" t="s">
        <v>2003</v>
      </c>
      <c r="B113" s="4" t="str">
        <f>IF(REGISTRO_HUESPED[[#This Row],[DNI / C.E.]]="","¿DNI?",VLOOKUP(REGISTRO_HUESPED[[#This Row],[DNI / C.E.]],CLIENTE[],2,FALSE))</f>
        <v>Carlos Alberto Contreras Perez</v>
      </c>
      <c r="C113" s="4" t="str">
        <f>IF(REGISTRO_HUESPED[[#This Row],[DNI / C.E.]]="","¿DNI?",VLOOKUP(REGISTRO_HUESPED[[#This Row],[DNI / C.E.]],CLIENTE[],3,FALSE))</f>
        <v>Masculino</v>
      </c>
      <c r="D113" s="4" t="str">
        <f>IF(REGISTRO_HUESPED[[#This Row],[DNI / C.E.]]="","¿PROCEDENCIA?",VLOOKUP(REGISTRO_HUESPED[[#This Row],[DNI / C.E.]],CLIENTES!A:F,4,FALSE))</f>
        <v>Lima</v>
      </c>
      <c r="E113" s="3">
        <v>42486</v>
      </c>
      <c r="F113" s="2">
        <v>0.47638888888888892</v>
      </c>
      <c r="G113" s="63" t="s">
        <v>23</v>
      </c>
      <c r="H113" t="s">
        <v>79</v>
      </c>
      <c r="I113" s="45">
        <v>65</v>
      </c>
      <c r="J113" s="3">
        <v>42487</v>
      </c>
      <c r="K113" s="2">
        <v>0.34652777777777777</v>
      </c>
      <c r="L11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3">
        <v>1</v>
      </c>
      <c r="N113" s="44">
        <f>IF(REGISTRO_HUESPED[[#This Row],[TARIFA]]="","¿Tarifa?",IF(REGISTRO_HUESPED[[#This Row],[COBRADOS]]="","¿Días?",REGISTRO_HUESPED[[#This Row],[TARIFA]]*REGISTRO_HUESPED[[#This Row],[COBRADOS]]))</f>
        <v>65</v>
      </c>
      <c r="O113" t="s">
        <v>53</v>
      </c>
      <c r="P113">
        <v>1448</v>
      </c>
    </row>
    <row r="114" spans="1:17" ht="18.75" x14ac:dyDescent="0.3">
      <c r="A114" s="1" t="s">
        <v>2000</v>
      </c>
      <c r="B114" s="4" t="str">
        <f>IF(REGISTRO_HUESPED[[#This Row],[DNI / C.E.]]="","¿DNI?",VLOOKUP(REGISTRO_HUESPED[[#This Row],[DNI / C.E.]],CLIENTE[],2,FALSE))</f>
        <v>Victor Cesar Alvarado Alcantara</v>
      </c>
      <c r="C114" s="4" t="str">
        <f>IF(REGISTRO_HUESPED[[#This Row],[DNI / C.E.]]="","¿DNI?",VLOOKUP(REGISTRO_HUESPED[[#This Row],[DNI / C.E.]],CLIENTE[],3,FALSE))</f>
        <v>Masculino</v>
      </c>
      <c r="D114" s="4" t="str">
        <f>IF(REGISTRO_HUESPED[[#This Row],[DNI / C.E.]]="","¿PROCEDENCIA?",VLOOKUP(REGISTRO_HUESPED[[#This Row],[DNI / C.E.]],CLIENTES!A:F,4,FALSE))</f>
        <v>trujillo</v>
      </c>
      <c r="E114" s="3">
        <v>42486</v>
      </c>
      <c r="F114" s="2">
        <v>0.48402777777777778</v>
      </c>
      <c r="G114" s="63" t="s">
        <v>30</v>
      </c>
      <c r="H114" t="s">
        <v>79</v>
      </c>
      <c r="I114" s="45">
        <v>80</v>
      </c>
      <c r="J114" s="3">
        <v>42487</v>
      </c>
      <c r="K114" s="2">
        <v>6.9444444444444447E-4</v>
      </c>
      <c r="L114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4">
        <v>1</v>
      </c>
      <c r="N114" s="44">
        <f>IF(REGISTRO_HUESPED[[#This Row],[TARIFA]]="","¿Tarifa?",IF(REGISTRO_HUESPED[[#This Row],[COBRADOS]]="","¿Días?",REGISTRO_HUESPED[[#This Row],[TARIFA]]*REGISTRO_HUESPED[[#This Row],[COBRADOS]]))</f>
        <v>80</v>
      </c>
      <c r="O114" t="s">
        <v>53</v>
      </c>
      <c r="P114">
        <v>1449</v>
      </c>
    </row>
    <row r="115" spans="1:17" ht="18.75" x14ac:dyDescent="0.3">
      <c r="A115" s="1" t="s">
        <v>89</v>
      </c>
      <c r="B115" s="4" t="str">
        <f>IF(REGISTRO_HUESPED[[#This Row],[DNI / C.E.]]="","¿DNI?",VLOOKUP(REGISTRO_HUESPED[[#This Row],[DNI / C.E.]],CLIENTE[],2,FALSE))</f>
        <v>Pedro Alberto Barba Caballero</v>
      </c>
      <c r="C115" s="4" t="str">
        <f>IF(REGISTRO_HUESPED[[#This Row],[DNI / C.E.]]="","¿DNI?",VLOOKUP(REGISTRO_HUESPED[[#This Row],[DNI / C.E.]],CLIENTE[],3,FALSE))</f>
        <v>Masculino</v>
      </c>
      <c r="D115" s="4" t="s">
        <v>706</v>
      </c>
      <c r="E115" s="3">
        <v>42486</v>
      </c>
      <c r="F115" s="2">
        <v>0.61805555555555558</v>
      </c>
      <c r="G115" s="117" t="s">
        <v>41</v>
      </c>
      <c r="H115" t="s">
        <v>79</v>
      </c>
      <c r="I115" s="45">
        <v>85</v>
      </c>
      <c r="J115" s="3">
        <v>42489</v>
      </c>
      <c r="K115" s="59">
        <v>0.33263888888888887</v>
      </c>
      <c r="L11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115">
        <v>3</v>
      </c>
      <c r="N115" s="44">
        <f>IF(REGISTRO_HUESPED[[#This Row],[TARIFA]]="","¿Tarifa?",IF(REGISTRO_HUESPED[[#This Row],[COBRADOS]]="","¿Días?",REGISTRO_HUESPED[[#This Row],[TARIFA]]*REGISTRO_HUESPED[[#This Row],[COBRADOS]]))</f>
        <v>255</v>
      </c>
      <c r="O115" t="s">
        <v>53</v>
      </c>
      <c r="P115">
        <v>1459</v>
      </c>
    </row>
    <row r="116" spans="1:17" ht="18.75" x14ac:dyDescent="0.3">
      <c r="A116" s="1" t="s">
        <v>1699</v>
      </c>
      <c r="B116" s="4" t="s">
        <v>88</v>
      </c>
      <c r="C116" s="4" t="s">
        <v>19</v>
      </c>
      <c r="D116" s="4" t="s">
        <v>706</v>
      </c>
      <c r="E116" s="3">
        <v>42486</v>
      </c>
      <c r="F116" s="2">
        <v>0.73125000000000007</v>
      </c>
      <c r="G116" s="113" t="s">
        <v>28</v>
      </c>
      <c r="H116" t="s">
        <v>79</v>
      </c>
      <c r="I116" s="45">
        <v>40</v>
      </c>
      <c r="J116" s="3">
        <v>42489</v>
      </c>
      <c r="K116" s="59">
        <v>0.4826388888888889</v>
      </c>
      <c r="L11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M116">
        <v>3</v>
      </c>
      <c r="N116" s="44">
        <f>IF(REGISTRO_HUESPED[[#This Row],[TARIFA]]="","¿Tarifa?",IF(REGISTRO_HUESPED[[#This Row],[COBRADOS]]="","¿Días?",REGISTRO_HUESPED[[#This Row],[TARIFA]]*REGISTRO_HUESPED[[#This Row],[COBRADOS]]))</f>
        <v>120</v>
      </c>
      <c r="O116" t="s">
        <v>54</v>
      </c>
    </row>
    <row r="117" spans="1:17" ht="18.75" x14ac:dyDescent="0.3">
      <c r="A117" s="54" t="s">
        <v>93</v>
      </c>
      <c r="B117" s="114" t="str">
        <f>IF(REGISTRO_HUESPED[[#This Row],[DNI / C.E.]]="","¿DNI?",VLOOKUP(REGISTRO_HUESPED[[#This Row],[DNI / C.E.]],CLIENTE[],2,FALSE))</f>
        <v>Rolando Javier Escobar Ceballos</v>
      </c>
      <c r="C117" s="114" t="str">
        <f>IF(REGISTRO_HUESPED[[#This Row],[DNI / C.E.]]="","¿DNI?",VLOOKUP(REGISTRO_HUESPED[[#This Row],[DNI / C.E.]],CLIENTE[],3,FALSE))</f>
        <v>Masculino</v>
      </c>
      <c r="D117" s="114" t="str">
        <f>IF(REGISTRO_HUESPED[[#This Row],[DNI / C.E.]]="","¿PROCEDENCIA?",VLOOKUP(REGISTRO_HUESPED[[#This Row],[DNI / C.E.]],CLIENTES!A:F,4,FALSE))</f>
        <v>Trujillo</v>
      </c>
      <c r="E117" s="57">
        <v>42486</v>
      </c>
      <c r="F117" s="58">
        <v>0.8930555555555556</v>
      </c>
      <c r="G117" s="116" t="s">
        <v>22</v>
      </c>
      <c r="H117" s="55" t="s">
        <v>79</v>
      </c>
      <c r="I117" s="56">
        <v>60</v>
      </c>
      <c r="J117" s="57">
        <v>42487</v>
      </c>
      <c r="K117" s="58">
        <v>0.35138888888888892</v>
      </c>
      <c r="L117" s="11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7" s="55">
        <v>1</v>
      </c>
      <c r="N117" s="115">
        <f>IF(REGISTRO_HUESPED[[#This Row],[TARIFA]]="","¿Tarifa?",IF(REGISTRO_HUESPED[[#This Row],[COBRADOS]]="","¿Días?",REGISTRO_HUESPED[[#This Row],[TARIFA]]*REGISTRO_HUESPED[[#This Row],[COBRADOS]]))</f>
        <v>60</v>
      </c>
      <c r="O117" s="55" t="s">
        <v>53</v>
      </c>
      <c r="P117" s="55">
        <v>1447</v>
      </c>
      <c r="Q117" s="55"/>
    </row>
    <row r="118" spans="1:17" ht="18.75" x14ac:dyDescent="0.3">
      <c r="A118" s="8" t="s">
        <v>1990</v>
      </c>
      <c r="B118" s="4" t="str">
        <f>IF(REGISTRO_HUESPED[[#This Row],[DNI / C.E.]]="","¿DNI?",VLOOKUP(REGISTRO_HUESPED[[#This Row],[DNI / C.E.]],CLIENTE[],2,FALSE))</f>
        <v>Florencia Espinoza Garcia</v>
      </c>
      <c r="C118" s="4" t="str">
        <f>IF(REGISTRO_HUESPED[[#This Row],[DNI / C.E.]]="","¿DNI?",VLOOKUP(REGISTRO_HUESPED[[#This Row],[DNI / C.E.]],CLIENTE[],3,FALSE))</f>
        <v>Femenino</v>
      </c>
      <c r="D118" s="4" t="str">
        <f>IF(REGISTRO_HUESPED[[#This Row],[DNI / C.E.]]="","¿PROCEDENCIA?",VLOOKUP(REGISTRO_HUESPED[[#This Row],[DNI / C.E.]],CLIENTES!A:F,4,FALSE))</f>
        <v>Italia</v>
      </c>
      <c r="E118" s="3">
        <v>42487</v>
      </c>
      <c r="F118" s="2">
        <v>0.54791666666666672</v>
      </c>
      <c r="G118" s="117" t="s">
        <v>24</v>
      </c>
      <c r="H118" t="s">
        <v>79</v>
      </c>
      <c r="I118" s="45">
        <v>65</v>
      </c>
      <c r="J118" s="3">
        <v>42488</v>
      </c>
      <c r="K118" s="59">
        <v>0.49305555555555558</v>
      </c>
      <c r="L118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8">
        <v>1</v>
      </c>
      <c r="N118" s="44">
        <f>IF(REGISTRO_HUESPED[[#This Row],[TARIFA]]="","¿Tarifa?",IF(REGISTRO_HUESPED[[#This Row],[COBRADOS]]="","¿Días?",REGISTRO_HUESPED[[#This Row],[TARIFA]]*REGISTRO_HUESPED[[#This Row],[COBRADOS]]))</f>
        <v>65</v>
      </c>
      <c r="O118" t="s">
        <v>52</v>
      </c>
      <c r="P118">
        <v>330</v>
      </c>
    </row>
    <row r="119" spans="1:17" ht="18.75" x14ac:dyDescent="0.3">
      <c r="A119" s="8" t="s">
        <v>1990</v>
      </c>
      <c r="B119" s="4" t="str">
        <f>IF(REGISTRO_HUESPED[[#This Row],[DNI / C.E.]]="","¿DNI?",VLOOKUP(REGISTRO_HUESPED[[#This Row],[DNI / C.E.]],CLIENTE[],2,FALSE))</f>
        <v>Florencia Espinoza Garcia</v>
      </c>
      <c r="C119" s="4" t="str">
        <f>IF(REGISTRO_HUESPED[[#This Row],[DNI / C.E.]]="","¿DNI?",VLOOKUP(REGISTRO_HUESPED[[#This Row],[DNI / C.E.]],CLIENTE[],3,FALSE))</f>
        <v>Femenino</v>
      </c>
      <c r="D119" s="4" t="str">
        <f>IF(REGISTRO_HUESPED[[#This Row],[DNI / C.E.]]="","¿PROCEDENCIA?",VLOOKUP(REGISTRO_HUESPED[[#This Row],[DNI / C.E.]],CLIENTES!A:F,4,FALSE))</f>
        <v>Italia</v>
      </c>
      <c r="E119" s="3">
        <v>42487</v>
      </c>
      <c r="F119" s="2">
        <v>0.54861111111111105</v>
      </c>
      <c r="G119" s="117" t="s">
        <v>25</v>
      </c>
      <c r="H119" t="s">
        <v>79</v>
      </c>
      <c r="I119" s="45">
        <v>65</v>
      </c>
      <c r="J119" s="3">
        <v>42488</v>
      </c>
      <c r="K119" s="59">
        <v>0.49305555555555558</v>
      </c>
      <c r="L119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19">
        <v>1</v>
      </c>
      <c r="N119" s="44">
        <f>IF(REGISTRO_HUESPED[[#This Row],[TARIFA]]="","¿Tarifa?",IF(REGISTRO_HUESPED[[#This Row],[COBRADOS]]="","¿Días?",REGISTRO_HUESPED[[#This Row],[TARIFA]]*REGISTRO_HUESPED[[#This Row],[COBRADOS]]))</f>
        <v>65</v>
      </c>
      <c r="O119" t="s">
        <v>52</v>
      </c>
      <c r="P119">
        <v>330</v>
      </c>
    </row>
    <row r="120" spans="1:17" ht="18.75" x14ac:dyDescent="0.3">
      <c r="A120" s="1" t="s">
        <v>785</v>
      </c>
      <c r="B120" s="4" t="str">
        <f>IF(REGISTRO_HUESPED[[#This Row],[DNI / C.E.]]="","¿DNI?",VLOOKUP(REGISTRO_HUESPED[[#This Row],[DNI / C.E.]],CLIENTE[],2,FALSE))</f>
        <v>Giancarlo Urbina Gaitan</v>
      </c>
      <c r="C120" s="4" t="str">
        <f>IF(REGISTRO_HUESPED[[#This Row],[DNI / C.E.]]="","¿DNI?",VLOOKUP(REGISTRO_HUESPED[[#This Row],[DNI / C.E.]],CLIENTE[],3,FALSE))</f>
        <v>Masculino</v>
      </c>
      <c r="D120" s="4" t="str">
        <f>IF(REGISTRO_HUESPED[[#This Row],[DNI / C.E.]]="","¿PROCEDENCIA?",VLOOKUP(REGISTRO_HUESPED[[#This Row],[DNI / C.E.]],CLIENTES!A:F,4,FALSE))</f>
        <v>Trujillo</v>
      </c>
      <c r="E120" s="3">
        <v>42487</v>
      </c>
      <c r="F120" s="2">
        <v>0.79722222222222217</v>
      </c>
      <c r="G120" s="113" t="s">
        <v>26</v>
      </c>
      <c r="H120" t="s">
        <v>79</v>
      </c>
      <c r="I120" s="45">
        <v>65</v>
      </c>
      <c r="J120" s="3">
        <v>42489</v>
      </c>
      <c r="K120" s="59">
        <v>0.29375000000000001</v>
      </c>
      <c r="L120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20">
        <v>2</v>
      </c>
      <c r="N120" s="44">
        <f>IF(REGISTRO_HUESPED[[#This Row],[TARIFA]]="","¿Tarifa?",IF(REGISTRO_HUESPED[[#This Row],[COBRADOS]]="","¿Días?",REGISTRO_HUESPED[[#This Row],[TARIFA]]*REGISTRO_HUESPED[[#This Row],[COBRADOS]]))</f>
        <v>130</v>
      </c>
      <c r="O120" t="s">
        <v>53</v>
      </c>
      <c r="P120">
        <v>1457</v>
      </c>
    </row>
    <row r="121" spans="1:17" ht="18.75" x14ac:dyDescent="0.3">
      <c r="A121" s="8" t="s">
        <v>2032</v>
      </c>
      <c r="B121" s="4" t="str">
        <f>IF(REGISTRO_HUESPED[[#This Row],[DNI / C.E.]]="","¿DNI?",VLOOKUP(REGISTRO_HUESPED[[#This Row],[DNI / C.E.]],CLIENTE[],2,FALSE))</f>
        <v>Joege Oralio Cordova  Valera</v>
      </c>
      <c r="C121" s="4" t="str">
        <f>IF(REGISTRO_HUESPED[[#This Row],[DNI / C.E.]]="","¿DNI?",VLOOKUP(REGISTRO_HUESPED[[#This Row],[DNI / C.E.]],CLIENTE[],3,FALSE))</f>
        <v>Masculino</v>
      </c>
      <c r="D121" s="4" t="str">
        <f>IF(REGISTRO_HUESPED[[#This Row],[DNI / C.E.]]="","¿PROCEDENCIA?",VLOOKUP(REGISTRO_HUESPED[[#This Row],[DNI / C.E.]],CLIENTES!A:F,4,FALSE))</f>
        <v>Cajamarca</v>
      </c>
      <c r="E121" s="3">
        <v>42488</v>
      </c>
      <c r="F121" s="2">
        <v>0.125</v>
      </c>
      <c r="G121" s="117" t="s">
        <v>23</v>
      </c>
      <c r="H121" t="s">
        <v>79</v>
      </c>
      <c r="I121" s="45">
        <v>70</v>
      </c>
      <c r="J121" s="3">
        <v>42488</v>
      </c>
      <c r="K121" s="59">
        <v>0.49722222222222223</v>
      </c>
      <c r="L121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1">
        <v>1</v>
      </c>
      <c r="N121" s="44">
        <f>IF(REGISTRO_HUESPED[[#This Row],[TARIFA]]="","¿Tarifa?",IF(REGISTRO_HUESPED[[#This Row],[COBRADOS]]="","¿Días?",REGISTRO_HUESPED[[#This Row],[TARIFA]]*REGISTRO_HUESPED[[#This Row],[COBRADOS]]))</f>
        <v>70</v>
      </c>
      <c r="O121" t="s">
        <v>53</v>
      </c>
      <c r="P121">
        <v>1453</v>
      </c>
    </row>
    <row r="122" spans="1:17" ht="18.75" x14ac:dyDescent="0.3">
      <c r="A122" s="1" t="s">
        <v>360</v>
      </c>
      <c r="B122" s="4" t="str">
        <f>IF(REGISTRO_HUESPED[[#This Row],[DNI / C.E.]]="","¿DNI?",VLOOKUP(REGISTRO_HUESPED[[#This Row],[DNI / C.E.]],CLIENTE[],2,FALSE))</f>
        <v>Gonzalo Triveño Romero</v>
      </c>
      <c r="C122" s="4" t="str">
        <f>IF(REGISTRO_HUESPED[[#This Row],[DNI / C.E.]]="","¿DNI?",VLOOKUP(REGISTRO_HUESPED[[#This Row],[DNI / C.E.]],CLIENTE[],3,FALSE))</f>
        <v>Masculino</v>
      </c>
      <c r="D122" s="4" t="str">
        <f>IF(REGISTRO_HUESPED[[#This Row],[DNI / C.E.]]="","¿PROCEDENCIA?",VLOOKUP(REGISTRO_HUESPED[[#This Row],[DNI / C.E.]],CLIENTES!A:F,4,FALSE))</f>
        <v>Lima</v>
      </c>
      <c r="E122" s="3">
        <v>42488</v>
      </c>
      <c r="F122" s="2">
        <v>0.2722222222222222</v>
      </c>
      <c r="G122" s="117" t="s">
        <v>29</v>
      </c>
      <c r="H122" t="s">
        <v>79</v>
      </c>
      <c r="I122" s="45">
        <v>125</v>
      </c>
      <c r="J122" s="3">
        <v>42489</v>
      </c>
      <c r="K122" s="59">
        <v>0.55486111111111114</v>
      </c>
      <c r="L122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22">
        <v>2</v>
      </c>
      <c r="N122" s="44">
        <f>IF(REGISTRO_HUESPED[[#This Row],[TARIFA]]="","¿Tarifa?",IF(REGISTRO_HUESPED[[#This Row],[COBRADOS]]="","¿Días?",REGISTRO_HUESPED[[#This Row],[TARIFA]]*REGISTRO_HUESPED[[#This Row],[COBRADOS]]))</f>
        <v>250</v>
      </c>
      <c r="O122" t="s">
        <v>53</v>
      </c>
      <c r="P122" t="s">
        <v>2066</v>
      </c>
    </row>
    <row r="123" spans="1:17" ht="18.75" x14ac:dyDescent="0.3">
      <c r="A123" s="8" t="s">
        <v>68</v>
      </c>
      <c r="B123" s="4" t="str">
        <f>IF(REGISTRO_HUESPED[[#This Row],[DNI / C.E.]]="","¿DNI?",VLOOKUP(REGISTRO_HUESPED[[#This Row],[DNI / C.E.]],CLIENTE[],2,FALSE))</f>
        <v>Jose Luis Quispe Verastegui</v>
      </c>
      <c r="C123" s="4" t="str">
        <f>IF(REGISTRO_HUESPED[[#This Row],[DNI / C.E.]]="","¿DNI?",VLOOKUP(REGISTRO_HUESPED[[#This Row],[DNI / C.E.]],CLIENTE[],3,FALSE))</f>
        <v>Masculino</v>
      </c>
      <c r="D123" s="4" t="str">
        <f>IF(REGISTRO_HUESPED[[#This Row],[DNI / C.E.]]="","¿PROCEDENCIA?",VLOOKUP(REGISTRO_HUESPED[[#This Row],[DNI / C.E.]],CLIENTES!A:F,4,FALSE))</f>
        <v>Lima</v>
      </c>
      <c r="E123" s="3">
        <v>42488</v>
      </c>
      <c r="F123" s="2">
        <v>0.2722222222222222</v>
      </c>
      <c r="G123" s="117" t="s">
        <v>46</v>
      </c>
      <c r="H123" t="s">
        <v>79</v>
      </c>
      <c r="I123" s="45">
        <v>125</v>
      </c>
      <c r="J123" s="3">
        <v>42489</v>
      </c>
      <c r="K123" s="59">
        <v>0.55486111111111114</v>
      </c>
      <c r="L123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23">
        <v>2</v>
      </c>
      <c r="N123" s="44">
        <f>IF(REGISTRO_HUESPED[[#This Row],[TARIFA]]="","¿Tarifa?",IF(REGISTRO_HUESPED[[#This Row],[COBRADOS]]="","¿Días?",REGISTRO_HUESPED[[#This Row],[TARIFA]]*REGISTRO_HUESPED[[#This Row],[COBRADOS]]))</f>
        <v>250</v>
      </c>
      <c r="O123" t="s">
        <v>53</v>
      </c>
      <c r="P123" t="s">
        <v>2066</v>
      </c>
    </row>
    <row r="124" spans="1:17" ht="18.75" x14ac:dyDescent="0.3">
      <c r="A124" s="54" t="s">
        <v>729</v>
      </c>
      <c r="B124" s="114" t="str">
        <f>IF(REGISTRO_HUESPED[[#This Row],[DNI / C.E.]]="","¿DNI?",VLOOKUP(REGISTRO_HUESPED[[#This Row],[DNI / C.E.]],CLIENTE[],2,FALSE))</f>
        <v>Luis Alfredo Pereda Venegas</v>
      </c>
      <c r="C124" s="114" t="str">
        <f>IF(REGISTRO_HUESPED[[#This Row],[DNI / C.E.]]="","¿DNI?",VLOOKUP(REGISTRO_HUESPED[[#This Row],[DNI / C.E.]],CLIENTE[],3,FALSE))</f>
        <v>Masculino</v>
      </c>
      <c r="D124" s="114" t="str">
        <f>IF(REGISTRO_HUESPED[[#This Row],[DNI / C.E.]]="","¿PROCEDENCIA?",VLOOKUP(REGISTRO_HUESPED[[#This Row],[DNI / C.E.]],CLIENTES!A:F,4,FALSE))</f>
        <v>Trujillo</v>
      </c>
      <c r="E124" s="57">
        <v>42488</v>
      </c>
      <c r="F124" s="58">
        <v>0.8930555555555556</v>
      </c>
      <c r="G124" s="118" t="s">
        <v>48</v>
      </c>
      <c r="H124" s="55" t="s">
        <v>79</v>
      </c>
      <c r="I124" s="56">
        <v>95</v>
      </c>
      <c r="J124" s="57">
        <v>42489</v>
      </c>
      <c r="K124" s="119">
        <v>0.29375000000000001</v>
      </c>
      <c r="L124" s="11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M124" s="55">
        <v>1</v>
      </c>
      <c r="N124" s="115">
        <f>IF(REGISTRO_HUESPED[[#This Row],[TARIFA]]="","¿Tarifa?",IF(REGISTRO_HUESPED[[#This Row],[COBRADOS]]="","¿Días?",REGISTRO_HUESPED[[#This Row],[TARIFA]]*REGISTRO_HUESPED[[#This Row],[COBRADOS]]))</f>
        <v>95</v>
      </c>
      <c r="O124" s="55" t="s">
        <v>53</v>
      </c>
      <c r="P124" s="55">
        <v>1455</v>
      </c>
      <c r="Q124" s="55"/>
    </row>
    <row r="125" spans="1:17" ht="18.75" x14ac:dyDescent="0.3">
      <c r="A125" s="1" t="s">
        <v>382</v>
      </c>
      <c r="B125" s="4" t="str">
        <f>IF(REGISTRO_HUESPED[[#This Row],[DNI / C.E.]]="","¿DNI?",VLOOKUP(REGISTRO_HUESPED[[#This Row],[DNI / C.E.]],CLIENTE[],2,FALSE))</f>
        <v xml:space="preserve">Franklin Farfan Alfaro </v>
      </c>
      <c r="C125" s="4" t="str">
        <f>IF(REGISTRO_HUESPED[[#This Row],[DNI / C.E.]]="","¿DNI?",VLOOKUP(REGISTRO_HUESPED[[#This Row],[DNI / C.E.]],CLIENTE[],3,FALSE))</f>
        <v>Masculino</v>
      </c>
      <c r="D125" s="4" t="str">
        <f>IF(REGISTRO_HUESPED[[#This Row],[DNI / C.E.]]="","¿PROCEDENCIA?",VLOOKUP(REGISTRO_HUESPED[[#This Row],[DNI / C.E.]],CLIENTES!A:F,4,FALSE))</f>
        <v>Lima</v>
      </c>
      <c r="E125" s="3">
        <v>42490</v>
      </c>
      <c r="F125" s="2">
        <v>0.84791666666666676</v>
      </c>
      <c r="G125" s="60" t="s">
        <v>42</v>
      </c>
      <c r="H125" t="s">
        <v>81</v>
      </c>
      <c r="I125" s="45">
        <v>130</v>
      </c>
      <c r="J125" s="3">
        <v>42491</v>
      </c>
      <c r="K125" s="59">
        <v>0.82986111111111116</v>
      </c>
      <c r="L125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25" s="102">
        <v>1.5</v>
      </c>
      <c r="N125" s="44">
        <f>IF(REGISTRO_HUESPED[[#This Row],[TARIFA]]="","¿Tarifa?",IF(REGISTRO_HUESPED[[#This Row],[COBRADOS]]="","¿Días?",REGISTRO_HUESPED[[#This Row],[TARIFA]]*REGISTRO_HUESPED[[#This Row],[COBRADOS]]))</f>
        <v>195</v>
      </c>
      <c r="O125" t="s">
        <v>52</v>
      </c>
      <c r="P125">
        <v>331</v>
      </c>
    </row>
    <row r="126" spans="1:17" ht="18.75" x14ac:dyDescent="0.3">
      <c r="A126" s="8" t="s">
        <v>2063</v>
      </c>
      <c r="B126" s="4" t="str">
        <f>IF(REGISTRO_HUESPED[[#This Row],[DNI / C.E.]]="","¿DNI?",VLOOKUP(REGISTRO_HUESPED[[#This Row],[DNI / C.E.]],CLIENTE[],2,FALSE))</f>
        <v>Carlos Enrique Martinez Huertas</v>
      </c>
      <c r="C126" s="4" t="str">
        <f>IF(REGISTRO_HUESPED[[#This Row],[DNI / C.E.]]="","¿DNI?",VLOOKUP(REGISTRO_HUESPED[[#This Row],[DNI / C.E.]],CLIENTE[],3,FALSE))</f>
        <v>Masculino</v>
      </c>
      <c r="D126" s="4" t="str">
        <f>IF(REGISTRO_HUESPED[[#This Row],[DNI / C.E.]]="","¿PROCEDENCIA?",VLOOKUP(REGISTRO_HUESPED[[#This Row],[DNI / C.E.]],CLIENTES!A:F,4,FALSE))</f>
        <v>Lima</v>
      </c>
      <c r="E126" s="3">
        <v>42490</v>
      </c>
      <c r="F126" s="2">
        <v>0.92361111111111116</v>
      </c>
      <c r="G126" s="60" t="s">
        <v>34</v>
      </c>
      <c r="H126" t="s">
        <v>81</v>
      </c>
      <c r="I126" s="45">
        <v>110</v>
      </c>
      <c r="J126" s="3">
        <v>42491</v>
      </c>
      <c r="K126" s="119">
        <v>0.81666666666666676</v>
      </c>
      <c r="L126" s="4">
        <f>IF(REGISTRO_HUESPED[[#This Row],[FECHA-OUT]]="","¿Hora out?",IF(AND(REGISTRO_HUESPED[[#This Row],[HORA-IN]]&lt;Tablas!$K$4,REGISTRO_HUESPED[[#This Row],[HORA-OUT]]&gt;=Tablas!$K$3),REGISTRO_HUESPED[[#This Row],[FECHA-OUT]]-REGISTRO_HUESPED[[#This Row],[FECHA-IN]]+2,IF(REGISTRO_HUESPED[[#This Row],[HORA-IN]]&lt;Tablas!$K$4,REGISTRO_HUESPED[[#This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M126">
        <v>1</v>
      </c>
      <c r="N126" s="44">
        <f>IF(REGISTRO_HUESPED[[#This Row],[TARIFA]]="","¿Tarifa?",IF(REGISTRO_HUESPED[[#This Row],[COBRADOS]]="","¿Días?",REGISTRO_HUESPED[[#This Row],[TARIFA]]*REGISTRO_HUESPED[[#This Row],[COBRADOS]]))</f>
        <v>110</v>
      </c>
      <c r="O126" t="s">
        <v>54</v>
      </c>
    </row>
    <row r="127" spans="1:17" x14ac:dyDescent="0.25">
      <c r="F127" s="2"/>
    </row>
    <row r="128" spans="1:17" x14ac:dyDescent="0.25">
      <c r="F128" s="2" t="s">
        <v>1735</v>
      </c>
      <c r="H128" t="s">
        <v>1735</v>
      </c>
    </row>
    <row r="129" spans="4:6" x14ac:dyDescent="0.25">
      <c r="D129" t="s">
        <v>1735</v>
      </c>
      <c r="F129" s="2"/>
    </row>
    <row r="130" spans="4:6" x14ac:dyDescent="0.25">
      <c r="F130" s="2"/>
    </row>
    <row r="131" spans="4:6" x14ac:dyDescent="0.25">
      <c r="F131" s="2"/>
    </row>
    <row r="132" spans="4:6" x14ac:dyDescent="0.25">
      <c r="F132" s="2"/>
    </row>
    <row r="133" spans="4:6" x14ac:dyDescent="0.25">
      <c r="F133" s="2"/>
    </row>
    <row r="134" spans="4:6" x14ac:dyDescent="0.25">
      <c r="F134" s="2"/>
    </row>
    <row r="135" spans="4:6" x14ac:dyDescent="0.25">
      <c r="F135" s="2"/>
    </row>
    <row r="136" spans="4:6" x14ac:dyDescent="0.25">
      <c r="F136" s="2"/>
    </row>
    <row r="137" spans="4:6" x14ac:dyDescent="0.25">
      <c r="F137" s="2"/>
    </row>
    <row r="138" spans="4:6" x14ac:dyDescent="0.25">
      <c r="F138" s="2"/>
    </row>
    <row r="139" spans="4:6" x14ac:dyDescent="0.25">
      <c r="F139" s="2"/>
    </row>
    <row r="140" spans="4:6" x14ac:dyDescent="0.25">
      <c r="F140" s="2"/>
    </row>
    <row r="141" spans="4:6" x14ac:dyDescent="0.25">
      <c r="F141" s="2"/>
    </row>
    <row r="142" spans="4:6" x14ac:dyDescent="0.25">
      <c r="F142" s="2"/>
    </row>
    <row r="143" spans="4:6" x14ac:dyDescent="0.25">
      <c r="F143" s="2"/>
    </row>
    <row r="144" spans="4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2"/>
    </row>
    <row r="2507" spans="6:6" x14ac:dyDescent="0.25">
      <c r="F2507" s="2"/>
    </row>
    <row r="2508" spans="6:6" x14ac:dyDescent="0.25">
      <c r="F2508" s="2"/>
    </row>
    <row r="2509" spans="6:6" x14ac:dyDescent="0.25">
      <c r="F2509" s="2"/>
    </row>
    <row r="2510" spans="6:6" x14ac:dyDescent="0.25">
      <c r="F2510" s="2"/>
    </row>
    <row r="2511" spans="6:6" x14ac:dyDescent="0.25">
      <c r="F2511" s="2"/>
    </row>
    <row r="2512" spans="6:6" x14ac:dyDescent="0.25">
      <c r="F2512" s="2"/>
    </row>
    <row r="2513" spans="6:6" x14ac:dyDescent="0.25">
      <c r="F2513" s="2"/>
    </row>
    <row r="2514" spans="6:6" x14ac:dyDescent="0.25">
      <c r="F2514" s="2"/>
    </row>
    <row r="2515" spans="6:6" x14ac:dyDescent="0.25">
      <c r="F2515" s="2"/>
    </row>
    <row r="2516" spans="6:6" x14ac:dyDescent="0.25">
      <c r="F2516" s="2"/>
    </row>
    <row r="2517" spans="6:6" x14ac:dyDescent="0.25">
      <c r="F2517" s="2"/>
    </row>
    <row r="2518" spans="6:6" x14ac:dyDescent="0.25">
      <c r="F2518" s="2"/>
    </row>
    <row r="2519" spans="6:6" x14ac:dyDescent="0.25">
      <c r="F2519" s="2"/>
    </row>
    <row r="2520" spans="6:6" x14ac:dyDescent="0.25">
      <c r="F2520" s="2"/>
    </row>
    <row r="2521" spans="6:6" x14ac:dyDescent="0.25">
      <c r="F2521" s="2"/>
    </row>
    <row r="2522" spans="6:6" x14ac:dyDescent="0.25">
      <c r="F2522" s="2"/>
    </row>
    <row r="2523" spans="6:6" x14ac:dyDescent="0.25">
      <c r="F2523" s="2"/>
    </row>
    <row r="2524" spans="6:6" x14ac:dyDescent="0.25">
      <c r="F2524" s="2"/>
    </row>
    <row r="2525" spans="6:6" x14ac:dyDescent="0.25">
      <c r="F2525" s="2"/>
    </row>
    <row r="2526" spans="6:6" x14ac:dyDescent="0.25">
      <c r="F2526" s="2"/>
    </row>
    <row r="2527" spans="6:6" x14ac:dyDescent="0.25">
      <c r="F2527" s="2"/>
    </row>
    <row r="2528" spans="6:6" x14ac:dyDescent="0.25">
      <c r="F2528" s="2"/>
    </row>
    <row r="2529" spans="6:6" x14ac:dyDescent="0.25">
      <c r="F2529" s="2"/>
    </row>
    <row r="2530" spans="6:6" x14ac:dyDescent="0.25">
      <c r="F2530" s="2"/>
    </row>
    <row r="2531" spans="6:6" x14ac:dyDescent="0.25">
      <c r="F2531" s="2"/>
    </row>
    <row r="2532" spans="6:6" x14ac:dyDescent="0.25">
      <c r="F2532" s="2"/>
    </row>
    <row r="2533" spans="6:6" x14ac:dyDescent="0.25">
      <c r="F2533" s="2"/>
    </row>
    <row r="2534" spans="6:6" x14ac:dyDescent="0.25">
      <c r="F2534" s="2"/>
    </row>
    <row r="2535" spans="6:6" x14ac:dyDescent="0.25">
      <c r="F2535" s="2"/>
    </row>
    <row r="2536" spans="6:6" x14ac:dyDescent="0.25">
      <c r="F2536" s="2"/>
    </row>
    <row r="2537" spans="6:6" x14ac:dyDescent="0.25">
      <c r="F2537" s="2"/>
    </row>
    <row r="2538" spans="6:6" x14ac:dyDescent="0.25">
      <c r="F2538" s="2"/>
    </row>
    <row r="2539" spans="6:6" x14ac:dyDescent="0.25">
      <c r="F2539" s="2"/>
    </row>
    <row r="2540" spans="6:6" x14ac:dyDescent="0.25">
      <c r="F2540" s="2"/>
    </row>
    <row r="2541" spans="6:6" x14ac:dyDescent="0.25">
      <c r="F2541" s="2"/>
    </row>
    <row r="2542" spans="6:6" x14ac:dyDescent="0.25">
      <c r="F2542" s="2"/>
    </row>
    <row r="2543" spans="6:6" x14ac:dyDescent="0.25">
      <c r="F2543" s="2"/>
    </row>
    <row r="2544" spans="6:6" x14ac:dyDescent="0.25">
      <c r="F2544" s="2"/>
    </row>
    <row r="2545" spans="6:6" x14ac:dyDescent="0.25">
      <c r="F2545" s="2"/>
    </row>
    <row r="2546" spans="6:6" x14ac:dyDescent="0.25">
      <c r="F2546" s="2"/>
    </row>
    <row r="2547" spans="6:6" x14ac:dyDescent="0.25">
      <c r="F2547" s="2"/>
    </row>
    <row r="2548" spans="6:6" x14ac:dyDescent="0.25">
      <c r="F2548" s="2"/>
    </row>
    <row r="2549" spans="6:6" x14ac:dyDescent="0.25">
      <c r="F2549" s="2"/>
    </row>
    <row r="2550" spans="6:6" x14ac:dyDescent="0.25">
      <c r="F2550" s="2"/>
    </row>
    <row r="2551" spans="6:6" x14ac:dyDescent="0.25">
      <c r="F2551" s="2"/>
    </row>
    <row r="2552" spans="6:6" x14ac:dyDescent="0.25">
      <c r="F2552" s="2"/>
    </row>
    <row r="2553" spans="6:6" x14ac:dyDescent="0.25">
      <c r="F2553" s="2"/>
    </row>
    <row r="2554" spans="6:6" x14ac:dyDescent="0.25">
      <c r="F2554" s="2"/>
    </row>
    <row r="2555" spans="6:6" x14ac:dyDescent="0.25">
      <c r="F2555" s="2"/>
    </row>
    <row r="2556" spans="6:6" x14ac:dyDescent="0.25">
      <c r="F2556" s="2"/>
    </row>
    <row r="2557" spans="6:6" x14ac:dyDescent="0.25">
      <c r="F2557" s="2"/>
    </row>
    <row r="2558" spans="6:6" x14ac:dyDescent="0.25">
      <c r="F2558" s="2"/>
    </row>
    <row r="2559" spans="6:6" x14ac:dyDescent="0.25">
      <c r="F2559" s="2"/>
    </row>
    <row r="2560" spans="6:6" x14ac:dyDescent="0.25">
      <c r="F2560" s="2"/>
    </row>
    <row r="2561" spans="6:6" x14ac:dyDescent="0.25">
      <c r="F2561" s="2"/>
    </row>
    <row r="2562" spans="6:6" x14ac:dyDescent="0.25">
      <c r="F2562" s="2"/>
    </row>
    <row r="2563" spans="6:6" x14ac:dyDescent="0.25">
      <c r="F2563" s="2"/>
    </row>
    <row r="2564" spans="6:6" x14ac:dyDescent="0.25">
      <c r="F2564" s="2"/>
    </row>
    <row r="2565" spans="6:6" x14ac:dyDescent="0.25">
      <c r="F2565" s="2"/>
    </row>
    <row r="2566" spans="6:6" x14ac:dyDescent="0.25">
      <c r="F2566" s="2"/>
    </row>
    <row r="2567" spans="6:6" x14ac:dyDescent="0.25">
      <c r="F2567" s="2"/>
    </row>
    <row r="2568" spans="6:6" x14ac:dyDescent="0.25">
      <c r="F2568" s="2"/>
    </row>
    <row r="2569" spans="6:6" x14ac:dyDescent="0.25">
      <c r="F2569" s="2"/>
    </row>
    <row r="2570" spans="6:6" x14ac:dyDescent="0.25">
      <c r="F2570" s="2"/>
    </row>
    <row r="2571" spans="6:6" x14ac:dyDescent="0.25">
      <c r="F2571" s="2"/>
    </row>
    <row r="2572" spans="6:6" x14ac:dyDescent="0.25">
      <c r="F2572" s="2"/>
    </row>
    <row r="2573" spans="6:6" x14ac:dyDescent="0.25">
      <c r="F2573" s="2"/>
    </row>
    <row r="2574" spans="6:6" x14ac:dyDescent="0.25">
      <c r="F2574" s="2"/>
    </row>
    <row r="2575" spans="6:6" x14ac:dyDescent="0.25">
      <c r="F2575" s="2"/>
    </row>
    <row r="2576" spans="6:6" x14ac:dyDescent="0.25">
      <c r="F2576" s="2"/>
    </row>
    <row r="2577" spans="6:6" x14ac:dyDescent="0.25">
      <c r="F2577" s="2"/>
    </row>
    <row r="2578" spans="6:6" x14ac:dyDescent="0.25">
      <c r="F2578" s="2"/>
    </row>
    <row r="2579" spans="6:6" x14ac:dyDescent="0.25">
      <c r="F2579" s="2"/>
    </row>
    <row r="2580" spans="6:6" x14ac:dyDescent="0.25">
      <c r="F2580" s="2"/>
    </row>
    <row r="2581" spans="6:6" x14ac:dyDescent="0.25">
      <c r="F2581" s="2"/>
    </row>
    <row r="2582" spans="6:6" x14ac:dyDescent="0.25">
      <c r="F2582" s="2"/>
    </row>
    <row r="2583" spans="6:6" x14ac:dyDescent="0.25">
      <c r="F2583" s="2"/>
    </row>
    <row r="2584" spans="6:6" x14ac:dyDescent="0.25">
      <c r="F2584" s="2"/>
    </row>
    <row r="2585" spans="6:6" x14ac:dyDescent="0.25">
      <c r="F2585" s="2"/>
    </row>
    <row r="2586" spans="6:6" x14ac:dyDescent="0.25">
      <c r="F2586" s="2"/>
    </row>
    <row r="2587" spans="6:6" x14ac:dyDescent="0.25">
      <c r="F2587" s="2"/>
    </row>
    <row r="2588" spans="6:6" x14ac:dyDescent="0.25">
      <c r="F2588" s="2"/>
    </row>
    <row r="2589" spans="6:6" x14ac:dyDescent="0.25">
      <c r="F2589" s="2"/>
    </row>
    <row r="2590" spans="6:6" x14ac:dyDescent="0.25">
      <c r="F2590" s="2"/>
    </row>
    <row r="2591" spans="6:6" x14ac:dyDescent="0.25">
      <c r="F2591" s="2"/>
    </row>
    <row r="2592" spans="6:6" x14ac:dyDescent="0.25">
      <c r="F2592" s="2"/>
    </row>
    <row r="2593" spans="6:6" x14ac:dyDescent="0.25">
      <c r="F2593" s="2"/>
    </row>
    <row r="2594" spans="6:6" x14ac:dyDescent="0.25">
      <c r="F2594" s="2"/>
    </row>
    <row r="2595" spans="6:6" x14ac:dyDescent="0.25">
      <c r="F2595" s="2"/>
    </row>
    <row r="2596" spans="6:6" x14ac:dyDescent="0.25">
      <c r="F2596" s="2"/>
    </row>
    <row r="2597" spans="6:6" x14ac:dyDescent="0.25">
      <c r="F2597" s="2"/>
    </row>
    <row r="2598" spans="6:6" x14ac:dyDescent="0.25">
      <c r="F2598" s="2"/>
    </row>
    <row r="2599" spans="6:6" x14ac:dyDescent="0.25">
      <c r="F2599" s="2"/>
    </row>
    <row r="2600" spans="6:6" x14ac:dyDescent="0.25">
      <c r="F2600" s="2"/>
    </row>
    <row r="2601" spans="6:6" x14ac:dyDescent="0.25">
      <c r="F2601" s="2"/>
    </row>
    <row r="2602" spans="6:6" x14ac:dyDescent="0.25">
      <c r="F2602" s="2"/>
    </row>
    <row r="2603" spans="6:6" x14ac:dyDescent="0.25">
      <c r="F2603" s="2"/>
    </row>
    <row r="2604" spans="6:6" x14ac:dyDescent="0.25">
      <c r="F2604" s="2"/>
    </row>
    <row r="2605" spans="6:6" x14ac:dyDescent="0.25">
      <c r="F2605" s="2"/>
    </row>
    <row r="2606" spans="6:6" x14ac:dyDescent="0.25">
      <c r="F2606" s="2"/>
    </row>
    <row r="2607" spans="6:6" x14ac:dyDescent="0.25">
      <c r="F2607" s="2"/>
    </row>
    <row r="2608" spans="6:6" x14ac:dyDescent="0.25">
      <c r="F2608" s="2"/>
    </row>
    <row r="2609" spans="6:6" x14ac:dyDescent="0.25">
      <c r="F2609" s="2"/>
    </row>
    <row r="2610" spans="6:6" x14ac:dyDescent="0.25">
      <c r="F2610" s="2"/>
    </row>
    <row r="2611" spans="6:6" x14ac:dyDescent="0.25">
      <c r="F2611" s="2"/>
    </row>
    <row r="2612" spans="6:6" x14ac:dyDescent="0.25">
      <c r="F2612" s="2"/>
    </row>
    <row r="2613" spans="6:6" x14ac:dyDescent="0.25">
      <c r="F2613" s="2"/>
    </row>
    <row r="2614" spans="6:6" x14ac:dyDescent="0.25">
      <c r="F2614" s="2"/>
    </row>
    <row r="2615" spans="6:6" x14ac:dyDescent="0.25">
      <c r="F2615" s="2"/>
    </row>
    <row r="2616" spans="6:6" x14ac:dyDescent="0.25">
      <c r="F2616" s="2"/>
    </row>
    <row r="2617" spans="6:6" x14ac:dyDescent="0.25">
      <c r="F2617" s="2"/>
    </row>
    <row r="2618" spans="6:6" x14ac:dyDescent="0.25">
      <c r="F2618" s="2"/>
    </row>
    <row r="2619" spans="6:6" x14ac:dyDescent="0.25">
      <c r="F2619" s="2"/>
    </row>
    <row r="2620" spans="6:6" x14ac:dyDescent="0.25">
      <c r="F2620" s="2"/>
    </row>
    <row r="2621" spans="6:6" x14ac:dyDescent="0.25">
      <c r="F2621" s="2"/>
    </row>
    <row r="2622" spans="6:6" x14ac:dyDescent="0.25">
      <c r="F2622" s="2"/>
    </row>
    <row r="2623" spans="6:6" x14ac:dyDescent="0.25">
      <c r="F2623" s="2"/>
    </row>
    <row r="2624" spans="6:6" x14ac:dyDescent="0.25">
      <c r="F2624" s="2"/>
    </row>
    <row r="2625" spans="6:6" x14ac:dyDescent="0.25">
      <c r="F2625" s="2"/>
    </row>
    <row r="2626" spans="6:6" x14ac:dyDescent="0.25">
      <c r="F2626" s="2"/>
    </row>
    <row r="2627" spans="6:6" x14ac:dyDescent="0.25">
      <c r="F2627" s="2"/>
    </row>
    <row r="2628" spans="6:6" x14ac:dyDescent="0.25">
      <c r="F2628" s="2"/>
    </row>
    <row r="2629" spans="6:6" x14ac:dyDescent="0.25">
      <c r="F2629" s="2"/>
    </row>
    <row r="2630" spans="6:6" x14ac:dyDescent="0.25">
      <c r="F2630" s="2"/>
    </row>
    <row r="2631" spans="6:6" x14ac:dyDescent="0.25">
      <c r="F2631" s="2"/>
    </row>
    <row r="2632" spans="6:6" x14ac:dyDescent="0.25">
      <c r="F2632" s="2"/>
    </row>
    <row r="2633" spans="6:6" x14ac:dyDescent="0.25">
      <c r="F2633" s="2"/>
    </row>
    <row r="2634" spans="6:6" x14ac:dyDescent="0.25">
      <c r="F2634" s="2"/>
    </row>
    <row r="2635" spans="6:6" x14ac:dyDescent="0.25">
      <c r="F2635" s="2"/>
    </row>
    <row r="2636" spans="6:6" x14ac:dyDescent="0.25">
      <c r="F2636" s="2"/>
    </row>
    <row r="2637" spans="6:6" x14ac:dyDescent="0.25">
      <c r="F2637" s="2"/>
    </row>
    <row r="2638" spans="6:6" x14ac:dyDescent="0.25">
      <c r="F2638" s="2"/>
    </row>
    <row r="2639" spans="6:6" x14ac:dyDescent="0.25">
      <c r="F2639" s="2"/>
    </row>
    <row r="2640" spans="6:6" x14ac:dyDescent="0.25">
      <c r="F2640" s="2"/>
    </row>
    <row r="2641" spans="6:6" x14ac:dyDescent="0.25">
      <c r="F2641" s="2"/>
    </row>
    <row r="2642" spans="6:6" x14ac:dyDescent="0.25">
      <c r="F2642" s="2"/>
    </row>
    <row r="2643" spans="6:6" x14ac:dyDescent="0.25">
      <c r="F2643" s="2"/>
    </row>
    <row r="2644" spans="6:6" x14ac:dyDescent="0.25">
      <c r="F2644" s="2"/>
    </row>
    <row r="2645" spans="6:6" x14ac:dyDescent="0.25">
      <c r="F2645" s="2"/>
    </row>
    <row r="2646" spans="6:6" x14ac:dyDescent="0.25">
      <c r="F2646" s="2"/>
    </row>
    <row r="2647" spans="6:6" x14ac:dyDescent="0.25">
      <c r="F2647" s="2"/>
    </row>
    <row r="2648" spans="6:6" x14ac:dyDescent="0.25">
      <c r="F2648" s="2"/>
    </row>
    <row r="2649" spans="6:6" x14ac:dyDescent="0.25">
      <c r="F2649" s="2"/>
    </row>
    <row r="2650" spans="6:6" x14ac:dyDescent="0.25">
      <c r="F2650" s="2"/>
    </row>
    <row r="2651" spans="6:6" x14ac:dyDescent="0.25">
      <c r="F2651" s="2"/>
    </row>
    <row r="2652" spans="6:6" x14ac:dyDescent="0.25">
      <c r="F2652" s="2"/>
    </row>
    <row r="2653" spans="6:6" x14ac:dyDescent="0.25">
      <c r="F2653" s="2"/>
    </row>
    <row r="2654" spans="6:6" x14ac:dyDescent="0.25">
      <c r="F2654" s="2"/>
    </row>
    <row r="2655" spans="6:6" x14ac:dyDescent="0.25">
      <c r="F2655" s="2"/>
    </row>
    <row r="2656" spans="6:6" x14ac:dyDescent="0.25">
      <c r="F2656" s="2"/>
    </row>
    <row r="2657" spans="6:6" x14ac:dyDescent="0.25">
      <c r="F2657" s="2"/>
    </row>
    <row r="2658" spans="6:6" x14ac:dyDescent="0.25">
      <c r="F2658" s="2"/>
    </row>
    <row r="2659" spans="6:6" x14ac:dyDescent="0.25">
      <c r="F2659" s="2"/>
    </row>
    <row r="2660" spans="6:6" x14ac:dyDescent="0.25">
      <c r="F2660" s="2"/>
    </row>
    <row r="2661" spans="6:6" x14ac:dyDescent="0.25">
      <c r="F2661" s="2"/>
    </row>
    <row r="2662" spans="6:6" x14ac:dyDescent="0.25">
      <c r="F2662" s="2"/>
    </row>
    <row r="2663" spans="6:6" x14ac:dyDescent="0.25">
      <c r="F2663" s="2"/>
    </row>
    <row r="2664" spans="6:6" x14ac:dyDescent="0.25">
      <c r="F2664" s="2"/>
    </row>
    <row r="2665" spans="6:6" x14ac:dyDescent="0.25">
      <c r="F2665" s="2"/>
    </row>
    <row r="2666" spans="6:6" x14ac:dyDescent="0.25">
      <c r="F2666" s="2"/>
    </row>
    <row r="2667" spans="6:6" x14ac:dyDescent="0.25">
      <c r="F2667" s="2"/>
    </row>
    <row r="2668" spans="6:6" x14ac:dyDescent="0.25">
      <c r="F2668" s="2"/>
    </row>
    <row r="2669" spans="6:6" x14ac:dyDescent="0.25">
      <c r="F2669" s="2"/>
    </row>
    <row r="2670" spans="6:6" x14ac:dyDescent="0.25">
      <c r="F2670" s="2"/>
    </row>
    <row r="2671" spans="6:6" x14ac:dyDescent="0.25">
      <c r="F2671" s="2"/>
    </row>
    <row r="2672" spans="6:6" x14ac:dyDescent="0.25">
      <c r="F2672" s="2"/>
    </row>
    <row r="2673" spans="6:6" x14ac:dyDescent="0.25">
      <c r="F2673" s="2"/>
    </row>
    <row r="2674" spans="6:6" x14ac:dyDescent="0.25">
      <c r="F2674" s="2"/>
    </row>
    <row r="2675" spans="6:6" x14ac:dyDescent="0.25">
      <c r="F2675" s="2"/>
    </row>
    <row r="2676" spans="6:6" x14ac:dyDescent="0.25">
      <c r="F2676" s="2"/>
    </row>
    <row r="2677" spans="6:6" x14ac:dyDescent="0.25">
      <c r="F2677" s="2"/>
    </row>
    <row r="2678" spans="6:6" x14ac:dyDescent="0.25">
      <c r="F2678" s="2"/>
    </row>
    <row r="2679" spans="6:6" x14ac:dyDescent="0.25">
      <c r="F2679" s="2"/>
    </row>
    <row r="2680" spans="6:6" x14ac:dyDescent="0.25">
      <c r="F2680" s="2"/>
    </row>
    <row r="2681" spans="6:6" x14ac:dyDescent="0.25">
      <c r="F2681" s="2"/>
    </row>
    <row r="2682" spans="6:6" x14ac:dyDescent="0.25">
      <c r="F2682" s="2"/>
    </row>
    <row r="2683" spans="6:6" x14ac:dyDescent="0.25">
      <c r="F2683" s="2"/>
    </row>
    <row r="2684" spans="6:6" x14ac:dyDescent="0.25">
      <c r="F2684" s="2"/>
    </row>
    <row r="2685" spans="6:6" x14ac:dyDescent="0.25">
      <c r="F2685" s="2"/>
    </row>
    <row r="2686" spans="6:6" x14ac:dyDescent="0.25">
      <c r="F2686" s="2"/>
    </row>
    <row r="2687" spans="6:6" x14ac:dyDescent="0.25">
      <c r="F2687" s="2"/>
    </row>
    <row r="2688" spans="6:6" x14ac:dyDescent="0.25">
      <c r="F2688" s="2"/>
    </row>
    <row r="2689" spans="6:6" x14ac:dyDescent="0.25">
      <c r="F2689" s="2"/>
    </row>
    <row r="2690" spans="6:6" x14ac:dyDescent="0.25">
      <c r="F2690" s="2"/>
    </row>
    <row r="2691" spans="6:6" x14ac:dyDescent="0.25">
      <c r="F2691" s="2"/>
    </row>
    <row r="2692" spans="6:6" x14ac:dyDescent="0.25">
      <c r="F2692" s="2"/>
    </row>
    <row r="2693" spans="6:6" x14ac:dyDescent="0.25">
      <c r="F2693" s="2"/>
    </row>
    <row r="2694" spans="6:6" x14ac:dyDescent="0.25">
      <c r="F2694" s="2"/>
    </row>
    <row r="2695" spans="6:6" x14ac:dyDescent="0.25">
      <c r="F2695" s="2"/>
    </row>
    <row r="2696" spans="6:6" x14ac:dyDescent="0.25">
      <c r="F2696" s="2"/>
    </row>
    <row r="2697" spans="6:6" x14ac:dyDescent="0.25">
      <c r="F2697" s="2"/>
    </row>
    <row r="2698" spans="6:6" x14ac:dyDescent="0.25">
      <c r="F2698" s="2"/>
    </row>
    <row r="2699" spans="6:6" x14ac:dyDescent="0.25">
      <c r="F2699" s="2"/>
    </row>
    <row r="2700" spans="6:6" x14ac:dyDescent="0.25">
      <c r="F2700" s="2"/>
    </row>
    <row r="2701" spans="6:6" x14ac:dyDescent="0.25">
      <c r="F2701" s="2"/>
    </row>
    <row r="2702" spans="6:6" x14ac:dyDescent="0.25">
      <c r="F2702" s="2"/>
    </row>
    <row r="2703" spans="6:6" x14ac:dyDescent="0.25">
      <c r="F2703" s="2"/>
    </row>
    <row r="2704" spans="6:6" x14ac:dyDescent="0.25">
      <c r="F2704" s="2"/>
    </row>
    <row r="2705" spans="6:6" x14ac:dyDescent="0.25">
      <c r="F2705" s="2"/>
    </row>
    <row r="2706" spans="6:6" x14ac:dyDescent="0.25">
      <c r="F2706" s="2"/>
    </row>
    <row r="2707" spans="6:6" x14ac:dyDescent="0.25">
      <c r="F2707" s="2"/>
    </row>
    <row r="2708" spans="6:6" x14ac:dyDescent="0.25">
      <c r="F2708" s="2"/>
    </row>
    <row r="2709" spans="6:6" x14ac:dyDescent="0.25">
      <c r="F2709" s="2"/>
    </row>
    <row r="2710" spans="6:6" x14ac:dyDescent="0.25">
      <c r="F2710" s="2"/>
    </row>
    <row r="2711" spans="6:6" x14ac:dyDescent="0.25">
      <c r="F2711" s="2"/>
    </row>
    <row r="2712" spans="6:6" x14ac:dyDescent="0.25">
      <c r="F2712" s="2"/>
    </row>
    <row r="2713" spans="6:6" x14ac:dyDescent="0.25">
      <c r="F2713" s="2"/>
    </row>
    <row r="2714" spans="6:6" x14ac:dyDescent="0.25">
      <c r="F2714" s="2"/>
    </row>
    <row r="2715" spans="6:6" x14ac:dyDescent="0.25">
      <c r="F2715" s="2"/>
    </row>
    <row r="2716" spans="6:6" x14ac:dyDescent="0.25">
      <c r="F2716" s="2"/>
    </row>
    <row r="2717" spans="6:6" x14ac:dyDescent="0.25">
      <c r="F2717" s="2"/>
    </row>
    <row r="2718" spans="6:6" x14ac:dyDescent="0.25">
      <c r="F2718" s="2"/>
    </row>
    <row r="2719" spans="6:6" x14ac:dyDescent="0.25">
      <c r="F2719" s="2"/>
    </row>
    <row r="2720" spans="6:6" x14ac:dyDescent="0.25">
      <c r="F2720" s="2"/>
    </row>
    <row r="2721" spans="6:6" x14ac:dyDescent="0.25">
      <c r="F2721" s="2"/>
    </row>
    <row r="2722" spans="6:6" x14ac:dyDescent="0.25">
      <c r="F2722" s="2"/>
    </row>
    <row r="2723" spans="6:6" x14ac:dyDescent="0.25">
      <c r="F2723" s="2"/>
    </row>
    <row r="2724" spans="6:6" x14ac:dyDescent="0.25">
      <c r="F2724" s="2"/>
    </row>
    <row r="2725" spans="6:6" x14ac:dyDescent="0.25">
      <c r="F2725" s="2"/>
    </row>
    <row r="2726" spans="6:6" x14ac:dyDescent="0.25">
      <c r="F2726" s="2"/>
    </row>
    <row r="2727" spans="6:6" x14ac:dyDescent="0.25">
      <c r="F2727" s="2"/>
    </row>
    <row r="2728" spans="6:6" x14ac:dyDescent="0.25">
      <c r="F2728" s="2"/>
    </row>
    <row r="2729" spans="6:6" x14ac:dyDescent="0.25">
      <c r="F2729" s="2"/>
    </row>
    <row r="2730" spans="6:6" x14ac:dyDescent="0.25">
      <c r="F2730" s="2"/>
    </row>
    <row r="2731" spans="6:6" x14ac:dyDescent="0.25">
      <c r="F2731" s="2"/>
    </row>
    <row r="2732" spans="6:6" x14ac:dyDescent="0.25">
      <c r="F2732" s="2"/>
    </row>
    <row r="2733" spans="6:6" x14ac:dyDescent="0.25">
      <c r="F2733" s="2"/>
    </row>
    <row r="2734" spans="6:6" x14ac:dyDescent="0.25">
      <c r="F2734" s="2"/>
    </row>
    <row r="2735" spans="6:6" x14ac:dyDescent="0.25">
      <c r="F2735" s="2"/>
    </row>
    <row r="2736" spans="6:6" x14ac:dyDescent="0.25">
      <c r="F2736" s="2"/>
    </row>
    <row r="2737" spans="6:6" x14ac:dyDescent="0.25">
      <c r="F2737" s="2"/>
    </row>
    <row r="2738" spans="6:6" x14ac:dyDescent="0.25">
      <c r="F2738" s="2"/>
    </row>
    <row r="2739" spans="6:6" x14ac:dyDescent="0.25">
      <c r="F2739" s="2"/>
    </row>
    <row r="2740" spans="6:6" x14ac:dyDescent="0.25">
      <c r="F2740" s="2"/>
    </row>
    <row r="2741" spans="6:6" x14ac:dyDescent="0.25">
      <c r="F2741" s="2"/>
    </row>
    <row r="2742" spans="6:6" x14ac:dyDescent="0.25">
      <c r="F2742" s="2"/>
    </row>
    <row r="2743" spans="6:6" x14ac:dyDescent="0.25">
      <c r="F2743" s="2"/>
    </row>
    <row r="2744" spans="6:6" x14ac:dyDescent="0.25">
      <c r="F2744" s="2"/>
    </row>
    <row r="2745" spans="6:6" x14ac:dyDescent="0.25">
      <c r="F2745" s="2"/>
    </row>
    <row r="2746" spans="6:6" x14ac:dyDescent="0.25">
      <c r="F2746" s="2"/>
    </row>
    <row r="2747" spans="6:6" x14ac:dyDescent="0.25">
      <c r="F2747" s="2"/>
    </row>
    <row r="2748" spans="6:6" x14ac:dyDescent="0.25">
      <c r="F2748" s="2"/>
    </row>
    <row r="2749" spans="6:6" x14ac:dyDescent="0.25">
      <c r="F2749" s="2"/>
    </row>
    <row r="2750" spans="6:6" x14ac:dyDescent="0.25">
      <c r="F2750" s="2"/>
    </row>
    <row r="2751" spans="6:6" x14ac:dyDescent="0.25">
      <c r="F2751" s="2"/>
    </row>
    <row r="2752" spans="6:6" x14ac:dyDescent="0.25">
      <c r="F2752" s="2"/>
    </row>
    <row r="2753" spans="6:6" x14ac:dyDescent="0.25">
      <c r="F2753" s="2"/>
    </row>
    <row r="2754" spans="6:6" x14ac:dyDescent="0.25">
      <c r="F2754" s="2"/>
    </row>
    <row r="2755" spans="6:6" x14ac:dyDescent="0.25">
      <c r="F2755" s="2"/>
    </row>
    <row r="2756" spans="6:6" x14ac:dyDescent="0.25">
      <c r="F2756" s="2"/>
    </row>
    <row r="2757" spans="6:6" x14ac:dyDescent="0.25">
      <c r="F2757" s="2"/>
    </row>
    <row r="2758" spans="6:6" x14ac:dyDescent="0.25">
      <c r="F2758" s="2"/>
    </row>
    <row r="2759" spans="6:6" x14ac:dyDescent="0.25">
      <c r="F2759" s="2"/>
    </row>
    <row r="2760" spans="6:6" x14ac:dyDescent="0.25">
      <c r="F2760" s="2"/>
    </row>
    <row r="2761" spans="6:6" x14ac:dyDescent="0.25">
      <c r="F2761" s="2"/>
    </row>
    <row r="2762" spans="6:6" x14ac:dyDescent="0.25">
      <c r="F2762" s="2"/>
    </row>
    <row r="2763" spans="6:6" x14ac:dyDescent="0.25">
      <c r="F2763" s="2"/>
    </row>
    <row r="2764" spans="6:6" x14ac:dyDescent="0.25">
      <c r="F2764" s="2"/>
    </row>
    <row r="2765" spans="6:6" x14ac:dyDescent="0.25">
      <c r="F2765" s="2"/>
    </row>
    <row r="2766" spans="6:6" x14ac:dyDescent="0.25">
      <c r="F2766" s="2"/>
    </row>
    <row r="2767" spans="6:6" x14ac:dyDescent="0.25">
      <c r="F2767" s="2"/>
    </row>
    <row r="2768" spans="6:6" x14ac:dyDescent="0.25">
      <c r="F2768" s="2"/>
    </row>
    <row r="2769" spans="6:6" x14ac:dyDescent="0.25">
      <c r="F2769" s="2"/>
    </row>
    <row r="2770" spans="6:6" x14ac:dyDescent="0.25">
      <c r="F2770" s="2"/>
    </row>
    <row r="2771" spans="6:6" x14ac:dyDescent="0.25">
      <c r="F2771" s="2"/>
    </row>
    <row r="2772" spans="6:6" x14ac:dyDescent="0.25">
      <c r="F2772" s="2"/>
    </row>
    <row r="2773" spans="6:6" x14ac:dyDescent="0.25">
      <c r="F2773" s="2"/>
    </row>
    <row r="2774" spans="6:6" x14ac:dyDescent="0.25">
      <c r="F2774" s="2"/>
    </row>
    <row r="2775" spans="6:6" x14ac:dyDescent="0.25">
      <c r="F2775" s="2"/>
    </row>
    <row r="2776" spans="6:6" x14ac:dyDescent="0.25">
      <c r="F2776" s="2"/>
    </row>
    <row r="2777" spans="6:6" x14ac:dyDescent="0.25">
      <c r="F2777" s="2"/>
    </row>
    <row r="2778" spans="6:6" x14ac:dyDescent="0.25">
      <c r="F2778" s="2"/>
    </row>
    <row r="2779" spans="6:6" x14ac:dyDescent="0.25">
      <c r="F2779" s="2"/>
    </row>
    <row r="2780" spans="6:6" x14ac:dyDescent="0.25">
      <c r="F2780" s="2"/>
    </row>
    <row r="2781" spans="6:6" x14ac:dyDescent="0.25">
      <c r="F2781" s="2"/>
    </row>
    <row r="2782" spans="6:6" x14ac:dyDescent="0.25">
      <c r="F2782" s="2"/>
    </row>
    <row r="2783" spans="6:6" x14ac:dyDescent="0.25">
      <c r="F2783" s="2"/>
    </row>
    <row r="2784" spans="6:6" x14ac:dyDescent="0.25">
      <c r="F2784" s="2"/>
    </row>
    <row r="2785" spans="6:6" x14ac:dyDescent="0.25">
      <c r="F2785" s="2"/>
    </row>
    <row r="2786" spans="6:6" x14ac:dyDescent="0.25">
      <c r="F2786" s="2"/>
    </row>
    <row r="2787" spans="6:6" x14ac:dyDescent="0.25">
      <c r="F2787" s="2"/>
    </row>
    <row r="2788" spans="6:6" x14ac:dyDescent="0.25">
      <c r="F2788" s="2"/>
    </row>
    <row r="2789" spans="6:6" x14ac:dyDescent="0.25">
      <c r="F2789" s="2"/>
    </row>
    <row r="2790" spans="6:6" x14ac:dyDescent="0.25">
      <c r="F2790" s="2"/>
    </row>
    <row r="2791" spans="6:6" x14ac:dyDescent="0.25">
      <c r="F2791" s="2"/>
    </row>
    <row r="2792" spans="6:6" x14ac:dyDescent="0.25">
      <c r="F2792" s="2"/>
    </row>
    <row r="2793" spans="6:6" x14ac:dyDescent="0.25">
      <c r="F2793" s="2"/>
    </row>
    <row r="2794" spans="6:6" x14ac:dyDescent="0.25">
      <c r="F2794" s="2"/>
    </row>
    <row r="2795" spans="6:6" x14ac:dyDescent="0.25">
      <c r="F2795" s="2"/>
    </row>
    <row r="2796" spans="6:6" x14ac:dyDescent="0.25">
      <c r="F2796" s="2"/>
    </row>
    <row r="2797" spans="6:6" x14ac:dyDescent="0.25">
      <c r="F2797" s="2"/>
    </row>
    <row r="2798" spans="6:6" x14ac:dyDescent="0.25">
      <c r="F2798" s="2"/>
    </row>
    <row r="2799" spans="6:6" x14ac:dyDescent="0.25">
      <c r="F2799" s="2"/>
    </row>
    <row r="2800" spans="6:6" x14ac:dyDescent="0.25">
      <c r="F2800" s="2"/>
    </row>
    <row r="2801" spans="6:6" x14ac:dyDescent="0.25">
      <c r="F2801" s="2"/>
    </row>
    <row r="2802" spans="6:6" x14ac:dyDescent="0.25">
      <c r="F2802" s="2"/>
    </row>
    <row r="2803" spans="6:6" x14ac:dyDescent="0.25">
      <c r="F2803" s="2"/>
    </row>
    <row r="2804" spans="6:6" x14ac:dyDescent="0.25">
      <c r="F2804" s="2"/>
    </row>
    <row r="2805" spans="6:6" x14ac:dyDescent="0.25">
      <c r="F2805" s="2"/>
    </row>
    <row r="2806" spans="6:6" x14ac:dyDescent="0.25">
      <c r="F2806" s="2"/>
    </row>
    <row r="2807" spans="6:6" x14ac:dyDescent="0.25">
      <c r="F2807" s="2"/>
    </row>
    <row r="2808" spans="6:6" x14ac:dyDescent="0.25">
      <c r="F2808" s="2"/>
    </row>
    <row r="2809" spans="6:6" x14ac:dyDescent="0.25">
      <c r="F2809" s="2"/>
    </row>
    <row r="2810" spans="6:6" x14ac:dyDescent="0.25">
      <c r="F2810" s="2"/>
    </row>
    <row r="2811" spans="6:6" x14ac:dyDescent="0.25">
      <c r="F2811" s="2"/>
    </row>
    <row r="2812" spans="6:6" x14ac:dyDescent="0.25">
      <c r="F2812" s="2"/>
    </row>
    <row r="2813" spans="6:6" x14ac:dyDescent="0.25">
      <c r="F2813" s="2"/>
    </row>
    <row r="2814" spans="6:6" x14ac:dyDescent="0.25">
      <c r="F2814" s="2"/>
    </row>
    <row r="2815" spans="6:6" x14ac:dyDescent="0.25">
      <c r="F2815" s="2"/>
    </row>
    <row r="2816" spans="6:6" x14ac:dyDescent="0.25">
      <c r="F2816" s="2"/>
    </row>
    <row r="2817" spans="6:6" x14ac:dyDescent="0.25">
      <c r="F2817" s="2"/>
    </row>
    <row r="2818" spans="6:6" x14ac:dyDescent="0.25">
      <c r="F2818" s="2"/>
    </row>
    <row r="2819" spans="6:6" x14ac:dyDescent="0.25">
      <c r="F2819" s="2"/>
    </row>
    <row r="2820" spans="6:6" x14ac:dyDescent="0.25">
      <c r="F2820" s="2"/>
    </row>
    <row r="2821" spans="6:6" x14ac:dyDescent="0.25">
      <c r="F2821" s="2"/>
    </row>
    <row r="2822" spans="6:6" x14ac:dyDescent="0.25">
      <c r="F2822" s="2"/>
    </row>
    <row r="2823" spans="6:6" x14ac:dyDescent="0.25">
      <c r="F2823" s="2"/>
    </row>
    <row r="2824" spans="6:6" x14ac:dyDescent="0.25">
      <c r="F2824" s="2"/>
    </row>
    <row r="2825" spans="6:6" x14ac:dyDescent="0.25">
      <c r="F2825" s="2"/>
    </row>
    <row r="2826" spans="6:6" x14ac:dyDescent="0.25">
      <c r="F2826" s="2"/>
    </row>
    <row r="2827" spans="6:6" x14ac:dyDescent="0.25">
      <c r="F2827" s="2"/>
    </row>
    <row r="2828" spans="6:6" x14ac:dyDescent="0.25">
      <c r="F2828" s="2"/>
    </row>
    <row r="2829" spans="6:6" x14ac:dyDescent="0.25">
      <c r="F2829" s="2"/>
    </row>
    <row r="2830" spans="6:6" x14ac:dyDescent="0.25">
      <c r="F2830" s="2"/>
    </row>
    <row r="2831" spans="6:6" x14ac:dyDescent="0.25">
      <c r="F2831" s="2"/>
    </row>
    <row r="2832" spans="6:6" x14ac:dyDescent="0.25">
      <c r="F2832" s="2"/>
    </row>
    <row r="2833" spans="6:6" x14ac:dyDescent="0.25">
      <c r="F2833" s="2"/>
    </row>
    <row r="2834" spans="6:6" x14ac:dyDescent="0.25">
      <c r="F2834" s="2"/>
    </row>
    <row r="2835" spans="6:6" x14ac:dyDescent="0.25">
      <c r="F2835" s="2"/>
    </row>
    <row r="2836" spans="6:6" x14ac:dyDescent="0.25">
      <c r="F2836" s="2"/>
    </row>
    <row r="2837" spans="6:6" x14ac:dyDescent="0.25">
      <c r="F2837" s="2"/>
    </row>
    <row r="2838" spans="6:6" x14ac:dyDescent="0.25">
      <c r="F2838" s="2"/>
    </row>
    <row r="2839" spans="6:6" x14ac:dyDescent="0.25">
      <c r="F2839" s="2"/>
    </row>
    <row r="2840" spans="6:6" x14ac:dyDescent="0.25">
      <c r="F2840" s="2"/>
    </row>
    <row r="2841" spans="6:6" x14ac:dyDescent="0.25">
      <c r="F2841" s="2"/>
    </row>
    <row r="2842" spans="6:6" x14ac:dyDescent="0.25">
      <c r="F2842" s="2"/>
    </row>
    <row r="2843" spans="6:6" x14ac:dyDescent="0.25">
      <c r="F2843" s="2"/>
    </row>
    <row r="2844" spans="6:6" x14ac:dyDescent="0.25">
      <c r="F2844" s="2"/>
    </row>
    <row r="2845" spans="6:6" x14ac:dyDescent="0.25">
      <c r="F2845" s="2"/>
    </row>
    <row r="2846" spans="6:6" x14ac:dyDescent="0.25">
      <c r="F2846" s="2"/>
    </row>
    <row r="2847" spans="6:6" x14ac:dyDescent="0.25">
      <c r="F2847" s="2"/>
    </row>
    <row r="2848" spans="6:6" x14ac:dyDescent="0.25">
      <c r="F2848" s="2"/>
    </row>
    <row r="2849" spans="6:6" x14ac:dyDescent="0.25">
      <c r="F2849" s="2"/>
    </row>
    <row r="2850" spans="6:6" x14ac:dyDescent="0.25">
      <c r="F2850" s="2"/>
    </row>
    <row r="2851" spans="6:6" x14ac:dyDescent="0.25">
      <c r="F2851" s="2"/>
    </row>
    <row r="2852" spans="6:6" x14ac:dyDescent="0.25">
      <c r="F2852" s="2"/>
    </row>
    <row r="2853" spans="6:6" x14ac:dyDescent="0.25">
      <c r="F2853" s="2"/>
    </row>
    <row r="2854" spans="6:6" x14ac:dyDescent="0.25">
      <c r="F2854" s="2"/>
    </row>
    <row r="2855" spans="6:6" x14ac:dyDescent="0.25">
      <c r="F2855" s="2"/>
    </row>
    <row r="2856" spans="6:6" x14ac:dyDescent="0.25">
      <c r="F2856" s="2"/>
    </row>
    <row r="2857" spans="6:6" x14ac:dyDescent="0.25">
      <c r="F2857" s="2"/>
    </row>
    <row r="2858" spans="6:6" x14ac:dyDescent="0.25">
      <c r="F2858" s="2"/>
    </row>
    <row r="2859" spans="6:6" x14ac:dyDescent="0.25">
      <c r="F2859" s="2"/>
    </row>
    <row r="2860" spans="6:6" x14ac:dyDescent="0.25">
      <c r="F2860" s="2"/>
    </row>
    <row r="2861" spans="6:6" x14ac:dyDescent="0.25">
      <c r="F2861" s="2"/>
    </row>
    <row r="2862" spans="6:6" x14ac:dyDescent="0.25">
      <c r="F2862" s="2"/>
    </row>
    <row r="2863" spans="6:6" x14ac:dyDescent="0.25">
      <c r="F2863" s="2"/>
    </row>
    <row r="2864" spans="6:6" x14ac:dyDescent="0.25">
      <c r="F2864" s="2"/>
    </row>
    <row r="2865" spans="6:6" x14ac:dyDescent="0.25">
      <c r="F2865" s="2"/>
    </row>
    <row r="2866" spans="6:6" x14ac:dyDescent="0.25">
      <c r="F2866" s="2"/>
    </row>
    <row r="2867" spans="6:6" x14ac:dyDescent="0.25">
      <c r="F2867" s="2"/>
    </row>
    <row r="2868" spans="6:6" x14ac:dyDescent="0.25">
      <c r="F2868" s="2"/>
    </row>
    <row r="2869" spans="6:6" x14ac:dyDescent="0.25">
      <c r="F2869" s="2"/>
    </row>
    <row r="2870" spans="6:6" x14ac:dyDescent="0.25">
      <c r="F2870" s="2"/>
    </row>
    <row r="2871" spans="6:6" x14ac:dyDescent="0.25">
      <c r="F2871" s="2"/>
    </row>
    <row r="2872" spans="6:6" x14ac:dyDescent="0.25">
      <c r="F2872" s="2"/>
    </row>
    <row r="2873" spans="6:6" x14ac:dyDescent="0.25">
      <c r="F2873" s="2"/>
    </row>
    <row r="2874" spans="6:6" x14ac:dyDescent="0.25">
      <c r="F2874" s="2"/>
    </row>
    <row r="2875" spans="6:6" x14ac:dyDescent="0.25">
      <c r="F2875" s="2"/>
    </row>
    <row r="2876" spans="6:6" x14ac:dyDescent="0.25">
      <c r="F2876" s="2"/>
    </row>
    <row r="2877" spans="6:6" x14ac:dyDescent="0.25">
      <c r="F2877" s="2"/>
    </row>
    <row r="2878" spans="6:6" x14ac:dyDescent="0.25">
      <c r="F2878" s="2"/>
    </row>
    <row r="2879" spans="6:6" x14ac:dyDescent="0.25">
      <c r="F2879" s="2"/>
    </row>
    <row r="2880" spans="6:6" x14ac:dyDescent="0.25">
      <c r="F2880" s="2"/>
    </row>
    <row r="2881" spans="6:6" x14ac:dyDescent="0.25">
      <c r="F2881" s="2"/>
    </row>
    <row r="2882" spans="6:6" x14ac:dyDescent="0.25">
      <c r="F2882" s="2"/>
    </row>
    <row r="2883" spans="6:6" x14ac:dyDescent="0.25">
      <c r="F2883" s="2"/>
    </row>
    <row r="2884" spans="6:6" x14ac:dyDescent="0.25">
      <c r="F2884" s="2"/>
    </row>
    <row r="2885" spans="6:6" x14ac:dyDescent="0.25">
      <c r="F2885" s="2"/>
    </row>
    <row r="2886" spans="6:6" x14ac:dyDescent="0.25">
      <c r="F2886" s="2"/>
    </row>
    <row r="2887" spans="6:6" x14ac:dyDescent="0.25">
      <c r="F2887" s="2"/>
    </row>
    <row r="2888" spans="6:6" x14ac:dyDescent="0.25">
      <c r="F2888" s="2"/>
    </row>
    <row r="2889" spans="6:6" x14ac:dyDescent="0.25">
      <c r="F2889" s="2"/>
    </row>
    <row r="2890" spans="6:6" x14ac:dyDescent="0.25">
      <c r="F2890" s="2"/>
    </row>
    <row r="2891" spans="6:6" x14ac:dyDescent="0.25">
      <c r="F2891" s="2"/>
    </row>
    <row r="2892" spans="6:6" x14ac:dyDescent="0.25">
      <c r="F2892" s="2"/>
    </row>
    <row r="2893" spans="6:6" x14ac:dyDescent="0.25">
      <c r="F2893" s="2"/>
    </row>
    <row r="2894" spans="6:6" x14ac:dyDescent="0.25">
      <c r="F2894" s="2"/>
    </row>
    <row r="2895" spans="6:6" x14ac:dyDescent="0.25">
      <c r="F2895" s="2"/>
    </row>
    <row r="2896" spans="6:6" x14ac:dyDescent="0.25">
      <c r="F2896" s="2"/>
    </row>
    <row r="2897" spans="6:6" x14ac:dyDescent="0.25">
      <c r="F2897" s="2"/>
    </row>
    <row r="2898" spans="6:6" x14ac:dyDescent="0.25">
      <c r="F2898" s="2"/>
    </row>
    <row r="2899" spans="6:6" x14ac:dyDescent="0.25">
      <c r="F2899" s="2"/>
    </row>
    <row r="2900" spans="6:6" x14ac:dyDescent="0.25">
      <c r="F2900" s="2"/>
    </row>
    <row r="2901" spans="6:6" x14ac:dyDescent="0.25">
      <c r="F2901" s="2"/>
    </row>
    <row r="2902" spans="6:6" x14ac:dyDescent="0.25">
      <c r="F2902" s="2"/>
    </row>
    <row r="2903" spans="6:6" x14ac:dyDescent="0.25">
      <c r="F2903" s="2"/>
    </row>
    <row r="2904" spans="6:6" x14ac:dyDescent="0.25">
      <c r="F2904" s="2"/>
    </row>
    <row r="2905" spans="6:6" x14ac:dyDescent="0.25">
      <c r="F2905" s="2"/>
    </row>
    <row r="2906" spans="6:6" x14ac:dyDescent="0.25">
      <c r="F2906" s="2"/>
    </row>
    <row r="2907" spans="6:6" x14ac:dyDescent="0.25">
      <c r="F2907" s="2"/>
    </row>
    <row r="2908" spans="6:6" x14ac:dyDescent="0.25">
      <c r="F2908" s="2"/>
    </row>
    <row r="2909" spans="6:6" x14ac:dyDescent="0.25">
      <c r="F2909" s="2"/>
    </row>
    <row r="2910" spans="6:6" x14ac:dyDescent="0.25">
      <c r="F2910" s="2"/>
    </row>
    <row r="2911" spans="6:6" x14ac:dyDescent="0.25">
      <c r="F2911" s="2"/>
    </row>
    <row r="2912" spans="6:6" x14ac:dyDescent="0.25">
      <c r="F2912" s="2"/>
    </row>
    <row r="2913" spans="6:6" x14ac:dyDescent="0.25">
      <c r="F2913" s="2"/>
    </row>
    <row r="2914" spans="6:6" x14ac:dyDescent="0.25">
      <c r="F2914" s="2"/>
    </row>
    <row r="2915" spans="6:6" x14ac:dyDescent="0.25">
      <c r="F2915" s="2"/>
    </row>
    <row r="2916" spans="6:6" x14ac:dyDescent="0.25">
      <c r="F2916" s="2"/>
    </row>
    <row r="2917" spans="6:6" x14ac:dyDescent="0.25">
      <c r="F2917" s="2"/>
    </row>
    <row r="2918" spans="6:6" x14ac:dyDescent="0.25">
      <c r="F2918" s="2"/>
    </row>
    <row r="2919" spans="6:6" x14ac:dyDescent="0.25">
      <c r="F2919" s="2"/>
    </row>
    <row r="2920" spans="6:6" x14ac:dyDescent="0.25">
      <c r="F2920" s="2"/>
    </row>
    <row r="2921" spans="6:6" x14ac:dyDescent="0.25">
      <c r="F2921" s="2"/>
    </row>
    <row r="2922" spans="6:6" x14ac:dyDescent="0.25">
      <c r="F2922" s="2"/>
    </row>
    <row r="2923" spans="6:6" x14ac:dyDescent="0.25">
      <c r="F2923" s="2"/>
    </row>
    <row r="2924" spans="6:6" x14ac:dyDescent="0.25">
      <c r="F2924" s="2"/>
    </row>
    <row r="2925" spans="6:6" x14ac:dyDescent="0.25">
      <c r="F2925" s="2"/>
    </row>
    <row r="2926" spans="6:6" x14ac:dyDescent="0.25">
      <c r="F2926" s="2"/>
    </row>
    <row r="2927" spans="6:6" x14ac:dyDescent="0.25">
      <c r="F2927" s="2"/>
    </row>
    <row r="2928" spans="6:6" x14ac:dyDescent="0.25">
      <c r="F2928" s="2"/>
    </row>
    <row r="2929" spans="6:6" x14ac:dyDescent="0.25">
      <c r="F2929" s="2"/>
    </row>
    <row r="2930" spans="6:6" x14ac:dyDescent="0.25">
      <c r="F2930" s="2"/>
    </row>
    <row r="2931" spans="6:6" x14ac:dyDescent="0.25">
      <c r="F2931" s="2"/>
    </row>
    <row r="2932" spans="6:6" x14ac:dyDescent="0.25">
      <c r="F2932" s="2"/>
    </row>
    <row r="2933" spans="6:6" x14ac:dyDescent="0.25">
      <c r="F2933" s="2"/>
    </row>
    <row r="2934" spans="6:6" x14ac:dyDescent="0.25">
      <c r="F2934" s="2"/>
    </row>
    <row r="2935" spans="6:6" x14ac:dyDescent="0.25">
      <c r="F2935" s="2"/>
    </row>
    <row r="2936" spans="6:6" x14ac:dyDescent="0.25">
      <c r="F2936" s="2"/>
    </row>
    <row r="2937" spans="6:6" x14ac:dyDescent="0.25">
      <c r="F2937" s="2"/>
    </row>
    <row r="2938" spans="6:6" x14ac:dyDescent="0.25">
      <c r="F2938" s="2"/>
    </row>
    <row r="2939" spans="6:6" x14ac:dyDescent="0.25">
      <c r="F2939" s="2"/>
    </row>
    <row r="2940" spans="6:6" x14ac:dyDescent="0.25">
      <c r="F2940" s="2"/>
    </row>
    <row r="2941" spans="6:6" x14ac:dyDescent="0.25">
      <c r="F2941" s="2"/>
    </row>
    <row r="2942" spans="6:6" x14ac:dyDescent="0.25">
      <c r="F2942" s="2"/>
    </row>
    <row r="2943" spans="6:6" x14ac:dyDescent="0.25">
      <c r="F2943" s="2"/>
    </row>
    <row r="2944" spans="6:6" x14ac:dyDescent="0.25">
      <c r="F2944" s="2"/>
    </row>
    <row r="2945" spans="6:6" x14ac:dyDescent="0.25">
      <c r="F2945" s="2"/>
    </row>
    <row r="2946" spans="6:6" x14ac:dyDescent="0.25">
      <c r="F2946" s="2"/>
    </row>
    <row r="2947" spans="6:6" x14ac:dyDescent="0.25">
      <c r="F2947" s="2"/>
    </row>
    <row r="2948" spans="6:6" x14ac:dyDescent="0.25">
      <c r="F2948" s="2"/>
    </row>
    <row r="2949" spans="6:6" x14ac:dyDescent="0.25">
      <c r="F2949" s="2"/>
    </row>
    <row r="2950" spans="6:6" x14ac:dyDescent="0.25">
      <c r="F2950" s="2"/>
    </row>
    <row r="2951" spans="6:6" x14ac:dyDescent="0.25">
      <c r="F2951" s="2"/>
    </row>
    <row r="2952" spans="6:6" x14ac:dyDescent="0.25">
      <c r="F2952" s="2"/>
    </row>
    <row r="2953" spans="6:6" x14ac:dyDescent="0.25">
      <c r="F2953" s="2"/>
    </row>
    <row r="2954" spans="6:6" x14ac:dyDescent="0.25">
      <c r="F2954" s="2"/>
    </row>
    <row r="2955" spans="6:6" x14ac:dyDescent="0.25">
      <c r="F2955" s="2"/>
    </row>
    <row r="2956" spans="6:6" x14ac:dyDescent="0.25">
      <c r="F2956" s="2"/>
    </row>
    <row r="2957" spans="6:6" x14ac:dyDescent="0.25">
      <c r="F2957" s="2"/>
    </row>
    <row r="2958" spans="6:6" x14ac:dyDescent="0.25">
      <c r="F2958" s="2"/>
    </row>
    <row r="2959" spans="6:6" x14ac:dyDescent="0.25">
      <c r="F2959" s="2"/>
    </row>
    <row r="2960" spans="6:6" x14ac:dyDescent="0.25">
      <c r="F2960" s="2"/>
    </row>
    <row r="2961" spans="6:6" x14ac:dyDescent="0.25">
      <c r="F2961" s="2"/>
    </row>
    <row r="2962" spans="6:6" x14ac:dyDescent="0.25">
      <c r="F2962" s="2"/>
    </row>
    <row r="2963" spans="6:6" x14ac:dyDescent="0.25">
      <c r="F2963" s="2"/>
    </row>
    <row r="2964" spans="6:6" x14ac:dyDescent="0.25">
      <c r="F2964" s="2"/>
    </row>
    <row r="2965" spans="6:6" x14ac:dyDescent="0.25">
      <c r="F2965" s="2"/>
    </row>
    <row r="2966" spans="6:6" x14ac:dyDescent="0.25">
      <c r="F2966" s="2"/>
    </row>
    <row r="2967" spans="6:6" x14ac:dyDescent="0.25">
      <c r="F2967" s="2"/>
    </row>
    <row r="2968" spans="6:6" x14ac:dyDescent="0.25">
      <c r="F2968" s="2"/>
    </row>
    <row r="2969" spans="6:6" x14ac:dyDescent="0.25">
      <c r="F2969" s="2"/>
    </row>
    <row r="2970" spans="6:6" x14ac:dyDescent="0.25">
      <c r="F2970" s="2"/>
    </row>
    <row r="2971" spans="6:6" x14ac:dyDescent="0.25">
      <c r="F2971" s="2"/>
    </row>
    <row r="2972" spans="6:6" x14ac:dyDescent="0.25">
      <c r="F2972" s="2"/>
    </row>
    <row r="2973" spans="6:6" x14ac:dyDescent="0.25">
      <c r="F2973" s="2"/>
    </row>
    <row r="2974" spans="6:6" x14ac:dyDescent="0.25">
      <c r="F2974" s="2"/>
    </row>
    <row r="2975" spans="6:6" x14ac:dyDescent="0.25">
      <c r="F2975" s="2"/>
    </row>
    <row r="2976" spans="6:6" x14ac:dyDescent="0.25">
      <c r="F2976" s="2"/>
    </row>
    <row r="2977" spans="6:6" x14ac:dyDescent="0.25">
      <c r="F2977" s="2"/>
    </row>
    <row r="2978" spans="6:6" x14ac:dyDescent="0.25">
      <c r="F2978" s="2"/>
    </row>
    <row r="2979" spans="6:6" x14ac:dyDescent="0.25">
      <c r="F2979" s="2"/>
    </row>
    <row r="2980" spans="6:6" x14ac:dyDescent="0.25">
      <c r="F2980" s="2"/>
    </row>
    <row r="2981" spans="6:6" x14ac:dyDescent="0.25">
      <c r="F2981" s="2"/>
    </row>
    <row r="2982" spans="6:6" x14ac:dyDescent="0.25">
      <c r="F2982" s="2"/>
    </row>
    <row r="2983" spans="6:6" x14ac:dyDescent="0.25">
      <c r="F2983" s="2"/>
    </row>
    <row r="2984" spans="6:6" x14ac:dyDescent="0.25">
      <c r="F2984" s="2"/>
    </row>
    <row r="2985" spans="6:6" x14ac:dyDescent="0.25">
      <c r="F2985" s="2"/>
    </row>
    <row r="2986" spans="6:6" x14ac:dyDescent="0.25">
      <c r="F2986" s="2"/>
    </row>
    <row r="2987" spans="6:6" x14ac:dyDescent="0.25">
      <c r="F2987" s="2"/>
    </row>
    <row r="2988" spans="6:6" x14ac:dyDescent="0.25">
      <c r="F2988" s="2"/>
    </row>
    <row r="2989" spans="6:6" x14ac:dyDescent="0.25">
      <c r="F2989" s="2"/>
    </row>
    <row r="2990" spans="6:6" x14ac:dyDescent="0.25">
      <c r="F2990" s="2"/>
    </row>
    <row r="2991" spans="6:6" x14ac:dyDescent="0.25">
      <c r="F2991" s="2"/>
    </row>
    <row r="2992" spans="6:6" x14ac:dyDescent="0.25">
      <c r="F2992" s="2"/>
    </row>
    <row r="2993" spans="6:6" x14ac:dyDescent="0.25">
      <c r="F2993" s="2"/>
    </row>
    <row r="2994" spans="6:6" x14ac:dyDescent="0.25">
      <c r="F2994" s="2"/>
    </row>
    <row r="2995" spans="6:6" x14ac:dyDescent="0.25">
      <c r="F2995" s="2"/>
    </row>
    <row r="2996" spans="6:6" x14ac:dyDescent="0.25">
      <c r="F2996" s="2"/>
    </row>
    <row r="2997" spans="6:6" x14ac:dyDescent="0.25">
      <c r="F2997" s="2"/>
    </row>
    <row r="2998" spans="6:6" x14ac:dyDescent="0.25">
      <c r="F2998" s="2"/>
    </row>
    <row r="2999" spans="6:6" x14ac:dyDescent="0.25">
      <c r="F2999" s="2"/>
    </row>
    <row r="3000" spans="6:6" x14ac:dyDescent="0.25">
      <c r="F3000" s="2"/>
    </row>
    <row r="3001" spans="6:6" x14ac:dyDescent="0.25">
      <c r="F3001" s="2"/>
    </row>
    <row r="3002" spans="6:6" x14ac:dyDescent="0.25">
      <c r="F3002" s="2"/>
    </row>
    <row r="3003" spans="6:6" x14ac:dyDescent="0.25">
      <c r="F3003" s="2"/>
    </row>
    <row r="3004" spans="6:6" x14ac:dyDescent="0.25">
      <c r="F3004" s="2"/>
    </row>
    <row r="3005" spans="6:6" x14ac:dyDescent="0.25">
      <c r="F3005" s="2"/>
    </row>
    <row r="3006" spans="6:6" x14ac:dyDescent="0.25">
      <c r="F3006" s="2"/>
    </row>
    <row r="3007" spans="6:6" x14ac:dyDescent="0.25">
      <c r="F3007" s="2"/>
    </row>
    <row r="3008" spans="6:6" x14ac:dyDescent="0.25">
      <c r="F3008" s="2"/>
    </row>
    <row r="3009" spans="6:6" x14ac:dyDescent="0.25">
      <c r="F3009" s="2"/>
    </row>
    <row r="3010" spans="6:6" x14ac:dyDescent="0.25">
      <c r="F3010" s="2"/>
    </row>
    <row r="3011" spans="6:6" x14ac:dyDescent="0.25">
      <c r="F3011" s="2"/>
    </row>
    <row r="3012" spans="6:6" x14ac:dyDescent="0.25">
      <c r="F3012" s="2"/>
    </row>
    <row r="3013" spans="6:6" x14ac:dyDescent="0.25">
      <c r="F3013" s="2"/>
    </row>
    <row r="3014" spans="6:6" x14ac:dyDescent="0.25">
      <c r="F3014" s="2"/>
    </row>
    <row r="3015" spans="6:6" x14ac:dyDescent="0.25">
      <c r="F3015" s="2"/>
    </row>
    <row r="3016" spans="6:6" x14ac:dyDescent="0.25">
      <c r="F3016" s="2"/>
    </row>
    <row r="3017" spans="6:6" x14ac:dyDescent="0.25">
      <c r="F3017" s="2"/>
    </row>
    <row r="3018" spans="6:6" x14ac:dyDescent="0.25">
      <c r="F3018" s="2"/>
    </row>
    <row r="3019" spans="6:6" x14ac:dyDescent="0.25">
      <c r="F3019" s="2"/>
    </row>
    <row r="3020" spans="6:6" x14ac:dyDescent="0.25">
      <c r="F3020" s="2"/>
    </row>
    <row r="3021" spans="6:6" x14ac:dyDescent="0.25">
      <c r="F3021" s="2"/>
    </row>
    <row r="3022" spans="6:6" x14ac:dyDescent="0.25">
      <c r="F3022" s="2"/>
    </row>
    <row r="3023" spans="6:6" x14ac:dyDescent="0.25">
      <c r="F3023" s="2"/>
    </row>
    <row r="3024" spans="6:6" x14ac:dyDescent="0.25">
      <c r="F3024" s="2"/>
    </row>
    <row r="3025" spans="6:6" x14ac:dyDescent="0.25">
      <c r="F3025" s="2"/>
    </row>
    <row r="3026" spans="6:6" x14ac:dyDescent="0.25">
      <c r="F3026" s="2"/>
    </row>
    <row r="3027" spans="6:6" x14ac:dyDescent="0.25">
      <c r="F3027" s="2"/>
    </row>
    <row r="3028" spans="6:6" x14ac:dyDescent="0.25">
      <c r="F3028" s="2"/>
    </row>
    <row r="3029" spans="6:6" x14ac:dyDescent="0.25">
      <c r="F3029" s="2"/>
    </row>
    <row r="3030" spans="6:6" x14ac:dyDescent="0.25">
      <c r="F3030" s="2"/>
    </row>
    <row r="3031" spans="6:6" x14ac:dyDescent="0.25">
      <c r="F3031" s="2"/>
    </row>
    <row r="3032" spans="6:6" x14ac:dyDescent="0.25">
      <c r="F3032" s="2"/>
    </row>
    <row r="3033" spans="6:6" x14ac:dyDescent="0.25">
      <c r="F3033" s="2"/>
    </row>
    <row r="3034" spans="6:6" x14ac:dyDescent="0.25">
      <c r="F3034" s="2"/>
    </row>
    <row r="3035" spans="6:6" x14ac:dyDescent="0.25">
      <c r="F3035" s="2"/>
    </row>
    <row r="3036" spans="6:6" x14ac:dyDescent="0.25">
      <c r="F3036" s="2"/>
    </row>
    <row r="3037" spans="6:6" x14ac:dyDescent="0.25">
      <c r="F3037" s="2"/>
    </row>
    <row r="3038" spans="6:6" x14ac:dyDescent="0.25">
      <c r="F3038" s="2"/>
    </row>
    <row r="3039" spans="6:6" x14ac:dyDescent="0.25">
      <c r="F3039" s="2"/>
    </row>
    <row r="3040" spans="6:6" x14ac:dyDescent="0.25">
      <c r="F3040" s="2"/>
    </row>
    <row r="3041" spans="6:6" x14ac:dyDescent="0.25">
      <c r="F3041" s="2"/>
    </row>
    <row r="3042" spans="6:6" x14ac:dyDescent="0.25">
      <c r="F3042" s="2"/>
    </row>
    <row r="3043" spans="6:6" x14ac:dyDescent="0.25">
      <c r="F3043" s="2"/>
    </row>
    <row r="3044" spans="6:6" x14ac:dyDescent="0.25">
      <c r="F3044" s="2"/>
    </row>
    <row r="3045" spans="6:6" x14ac:dyDescent="0.25">
      <c r="F3045" s="2"/>
    </row>
    <row r="3046" spans="6:6" x14ac:dyDescent="0.25">
      <c r="F3046" s="2"/>
    </row>
    <row r="3047" spans="6:6" x14ac:dyDescent="0.25">
      <c r="F3047" s="2"/>
    </row>
    <row r="3048" spans="6:6" x14ac:dyDescent="0.25">
      <c r="F3048" s="2"/>
    </row>
    <row r="3049" spans="6:6" x14ac:dyDescent="0.25">
      <c r="F3049" s="2"/>
    </row>
    <row r="3050" spans="6:6" x14ac:dyDescent="0.25">
      <c r="F3050" s="2"/>
    </row>
    <row r="3051" spans="6:6" x14ac:dyDescent="0.25">
      <c r="F3051" s="2"/>
    </row>
    <row r="3052" spans="6:6" x14ac:dyDescent="0.25">
      <c r="F3052" s="2"/>
    </row>
    <row r="3053" spans="6:6" x14ac:dyDescent="0.25">
      <c r="F3053" s="2"/>
    </row>
    <row r="3054" spans="6:6" x14ac:dyDescent="0.25">
      <c r="F3054" s="2"/>
    </row>
    <row r="3055" spans="6:6" x14ac:dyDescent="0.25">
      <c r="F3055" s="2"/>
    </row>
    <row r="3056" spans="6:6" x14ac:dyDescent="0.25">
      <c r="F3056" s="2"/>
    </row>
    <row r="3057" spans="6:6" x14ac:dyDescent="0.25">
      <c r="F3057" s="2"/>
    </row>
    <row r="3058" spans="6:6" x14ac:dyDescent="0.25">
      <c r="F3058" s="2"/>
    </row>
    <row r="3059" spans="6:6" x14ac:dyDescent="0.25">
      <c r="F3059" s="2"/>
    </row>
    <row r="3060" spans="6:6" x14ac:dyDescent="0.25">
      <c r="F3060" s="2"/>
    </row>
    <row r="3061" spans="6:6" x14ac:dyDescent="0.25">
      <c r="F3061" s="2"/>
    </row>
    <row r="3062" spans="6:6" x14ac:dyDescent="0.25">
      <c r="F3062" s="2"/>
    </row>
    <row r="3063" spans="6:6" x14ac:dyDescent="0.25">
      <c r="F3063" s="2"/>
    </row>
    <row r="3064" spans="6:6" x14ac:dyDescent="0.25">
      <c r="F3064" s="2"/>
    </row>
    <row r="3065" spans="6:6" x14ac:dyDescent="0.25">
      <c r="F3065" s="2"/>
    </row>
    <row r="3066" spans="6:6" x14ac:dyDescent="0.25">
      <c r="F3066" s="2"/>
    </row>
    <row r="3067" spans="6:6" x14ac:dyDescent="0.25">
      <c r="F3067" s="2"/>
    </row>
    <row r="3068" spans="6:6" x14ac:dyDescent="0.25">
      <c r="F3068" s="2"/>
    </row>
    <row r="3069" spans="6:6" x14ac:dyDescent="0.25">
      <c r="F3069" s="2"/>
    </row>
    <row r="3070" spans="6:6" x14ac:dyDescent="0.25">
      <c r="F3070" s="2"/>
    </row>
    <row r="3071" spans="6:6" x14ac:dyDescent="0.25">
      <c r="F3071" s="2"/>
    </row>
    <row r="3072" spans="6:6" x14ac:dyDescent="0.25">
      <c r="F3072" s="2"/>
    </row>
    <row r="3073" spans="6:6" x14ac:dyDescent="0.25">
      <c r="F3073" s="2"/>
    </row>
    <row r="3074" spans="6:6" x14ac:dyDescent="0.25">
      <c r="F3074" s="2"/>
    </row>
    <row r="3075" spans="6:6" x14ac:dyDescent="0.25">
      <c r="F3075" s="2"/>
    </row>
    <row r="3076" spans="6:6" x14ac:dyDescent="0.25">
      <c r="F3076" s="2"/>
    </row>
    <row r="3077" spans="6:6" x14ac:dyDescent="0.25">
      <c r="F3077" s="2"/>
    </row>
    <row r="3078" spans="6:6" x14ac:dyDescent="0.25">
      <c r="F3078" s="2"/>
    </row>
    <row r="3079" spans="6:6" x14ac:dyDescent="0.25">
      <c r="F3079" s="2"/>
    </row>
    <row r="3080" spans="6:6" x14ac:dyDescent="0.25">
      <c r="F3080" s="2"/>
    </row>
    <row r="3081" spans="6:6" x14ac:dyDescent="0.25">
      <c r="F3081" s="2"/>
    </row>
    <row r="3082" spans="6:6" x14ac:dyDescent="0.25">
      <c r="F3082" s="2"/>
    </row>
    <row r="3083" spans="6:6" x14ac:dyDescent="0.25">
      <c r="F3083" s="2"/>
    </row>
    <row r="3084" spans="6:6" x14ac:dyDescent="0.25">
      <c r="F3084" s="2"/>
    </row>
    <row r="3085" spans="6:6" x14ac:dyDescent="0.25">
      <c r="F3085" s="2"/>
    </row>
    <row r="3086" spans="6:6" x14ac:dyDescent="0.25">
      <c r="F3086" s="2"/>
    </row>
    <row r="3087" spans="6:6" x14ac:dyDescent="0.25">
      <c r="F3087" s="2"/>
    </row>
    <row r="3088" spans="6:6" x14ac:dyDescent="0.25">
      <c r="F3088" s="2"/>
    </row>
    <row r="3089" spans="6:6" x14ac:dyDescent="0.25">
      <c r="F3089" s="2"/>
    </row>
    <row r="3090" spans="6:6" x14ac:dyDescent="0.25">
      <c r="F3090" s="2"/>
    </row>
    <row r="3091" spans="6:6" x14ac:dyDescent="0.25">
      <c r="F3091" s="2"/>
    </row>
    <row r="3092" spans="6:6" x14ac:dyDescent="0.25">
      <c r="F3092" s="2"/>
    </row>
    <row r="3093" spans="6:6" x14ac:dyDescent="0.25">
      <c r="F3093" s="2"/>
    </row>
    <row r="3094" spans="6:6" x14ac:dyDescent="0.25">
      <c r="F3094" s="2"/>
    </row>
    <row r="3095" spans="6:6" x14ac:dyDescent="0.25">
      <c r="F3095" s="2"/>
    </row>
    <row r="3096" spans="6:6" x14ac:dyDescent="0.25">
      <c r="F3096" s="2"/>
    </row>
    <row r="3097" spans="6:6" x14ac:dyDescent="0.25">
      <c r="F3097" s="2"/>
    </row>
    <row r="3098" spans="6:6" x14ac:dyDescent="0.25">
      <c r="F3098" s="2"/>
    </row>
    <row r="3099" spans="6:6" x14ac:dyDescent="0.25">
      <c r="F3099" s="2"/>
    </row>
    <row r="3100" spans="6:6" x14ac:dyDescent="0.25">
      <c r="F3100" s="2"/>
    </row>
    <row r="3101" spans="6:6" x14ac:dyDescent="0.25">
      <c r="F3101" s="2"/>
    </row>
    <row r="3102" spans="6:6" x14ac:dyDescent="0.25">
      <c r="F3102" s="2"/>
    </row>
    <row r="3103" spans="6:6" x14ac:dyDescent="0.25">
      <c r="F3103" s="2"/>
    </row>
    <row r="3104" spans="6:6" x14ac:dyDescent="0.25">
      <c r="F3104" s="2"/>
    </row>
    <row r="3105" spans="6:6" x14ac:dyDescent="0.25">
      <c r="F3105" s="2"/>
    </row>
    <row r="3106" spans="6:6" x14ac:dyDescent="0.25">
      <c r="F3106" s="2"/>
    </row>
    <row r="3107" spans="6:6" x14ac:dyDescent="0.25">
      <c r="F3107" s="2"/>
    </row>
    <row r="3108" spans="6:6" x14ac:dyDescent="0.25">
      <c r="F3108" s="2"/>
    </row>
    <row r="3109" spans="6:6" x14ac:dyDescent="0.25">
      <c r="F3109" s="2"/>
    </row>
    <row r="3110" spans="6:6" x14ac:dyDescent="0.25">
      <c r="F3110" s="2"/>
    </row>
    <row r="3111" spans="6:6" x14ac:dyDescent="0.25">
      <c r="F3111" s="2"/>
    </row>
    <row r="3112" spans="6:6" x14ac:dyDescent="0.25">
      <c r="F3112" s="2"/>
    </row>
    <row r="3113" spans="6:6" x14ac:dyDescent="0.25">
      <c r="F3113" s="2"/>
    </row>
    <row r="3114" spans="6:6" x14ac:dyDescent="0.25">
      <c r="F3114" s="2"/>
    </row>
    <row r="3115" spans="6:6" x14ac:dyDescent="0.25">
      <c r="F3115" s="2"/>
    </row>
    <row r="3116" spans="6:6" x14ac:dyDescent="0.25">
      <c r="F3116" s="2"/>
    </row>
    <row r="3117" spans="6:6" x14ac:dyDescent="0.25">
      <c r="F3117" s="2"/>
    </row>
    <row r="3118" spans="6:6" x14ac:dyDescent="0.25">
      <c r="F3118" s="2"/>
    </row>
    <row r="3119" spans="6:6" x14ac:dyDescent="0.25">
      <c r="F3119" s="2"/>
    </row>
    <row r="3120" spans="6:6" x14ac:dyDescent="0.25">
      <c r="F3120" s="2"/>
    </row>
    <row r="3121" spans="6:6" x14ac:dyDescent="0.25">
      <c r="F3121" s="2"/>
    </row>
    <row r="3122" spans="6:6" x14ac:dyDescent="0.25">
      <c r="F3122" s="2"/>
    </row>
    <row r="3123" spans="6:6" x14ac:dyDescent="0.25">
      <c r="F3123" s="2"/>
    </row>
    <row r="3124" spans="6:6" x14ac:dyDescent="0.25">
      <c r="F3124" s="2"/>
    </row>
    <row r="3125" spans="6:6" x14ac:dyDescent="0.25">
      <c r="F3125" s="2"/>
    </row>
    <row r="3126" spans="6:6" x14ac:dyDescent="0.25">
      <c r="F3126" s="2"/>
    </row>
    <row r="3127" spans="6:6" x14ac:dyDescent="0.25">
      <c r="F3127" s="2"/>
    </row>
    <row r="3128" spans="6:6" x14ac:dyDescent="0.25">
      <c r="F3128" s="2"/>
    </row>
    <row r="3129" spans="6:6" x14ac:dyDescent="0.25">
      <c r="F3129" s="2"/>
    </row>
    <row r="3130" spans="6:6" x14ac:dyDescent="0.25">
      <c r="F3130" s="2"/>
    </row>
    <row r="3131" spans="6:6" x14ac:dyDescent="0.25">
      <c r="F3131" s="2"/>
    </row>
    <row r="3132" spans="6:6" x14ac:dyDescent="0.25">
      <c r="F3132" s="2"/>
    </row>
    <row r="3133" spans="6:6" x14ac:dyDescent="0.25">
      <c r="F3133" s="2"/>
    </row>
    <row r="3134" spans="6:6" x14ac:dyDescent="0.25">
      <c r="F3134" s="2"/>
    </row>
    <row r="3135" spans="6:6" x14ac:dyDescent="0.25">
      <c r="F3135" s="2"/>
    </row>
    <row r="3136" spans="6:6" x14ac:dyDescent="0.25">
      <c r="F3136" s="2"/>
    </row>
    <row r="3137" spans="6:6" x14ac:dyDescent="0.25">
      <c r="F3137" s="2"/>
    </row>
    <row r="3138" spans="6:6" x14ac:dyDescent="0.25">
      <c r="F3138" s="2"/>
    </row>
    <row r="3139" spans="6:6" x14ac:dyDescent="0.25">
      <c r="F3139" s="2"/>
    </row>
    <row r="3140" spans="6:6" x14ac:dyDescent="0.25">
      <c r="F3140" s="2"/>
    </row>
    <row r="3141" spans="6:6" x14ac:dyDescent="0.25">
      <c r="F3141" s="2"/>
    </row>
    <row r="3142" spans="6:6" x14ac:dyDescent="0.25">
      <c r="F3142" s="2"/>
    </row>
    <row r="3143" spans="6:6" x14ac:dyDescent="0.25">
      <c r="F3143" s="2"/>
    </row>
    <row r="3144" spans="6:6" x14ac:dyDescent="0.25">
      <c r="F3144" s="2"/>
    </row>
    <row r="3145" spans="6:6" x14ac:dyDescent="0.25">
      <c r="F3145" s="2"/>
    </row>
    <row r="3146" spans="6:6" x14ac:dyDescent="0.25">
      <c r="F3146" s="2"/>
    </row>
    <row r="3147" spans="6:6" x14ac:dyDescent="0.25">
      <c r="F3147" s="2"/>
    </row>
    <row r="3148" spans="6:6" x14ac:dyDescent="0.25">
      <c r="F3148" s="2"/>
    </row>
    <row r="3149" spans="6:6" x14ac:dyDescent="0.25">
      <c r="F3149" s="2"/>
    </row>
    <row r="3150" spans="6:6" x14ac:dyDescent="0.25">
      <c r="F3150" s="2"/>
    </row>
    <row r="3151" spans="6:6" x14ac:dyDescent="0.25">
      <c r="F3151" s="2"/>
    </row>
    <row r="3152" spans="6:6" x14ac:dyDescent="0.25">
      <c r="F3152" s="2"/>
    </row>
    <row r="3153" spans="6:6" x14ac:dyDescent="0.25">
      <c r="F3153" s="2"/>
    </row>
    <row r="3154" spans="6:6" x14ac:dyDescent="0.25">
      <c r="F3154" s="2"/>
    </row>
    <row r="3155" spans="6:6" x14ac:dyDescent="0.25">
      <c r="F3155" s="2"/>
    </row>
    <row r="3156" spans="6:6" x14ac:dyDescent="0.25">
      <c r="F3156" s="2"/>
    </row>
    <row r="3157" spans="6:6" x14ac:dyDescent="0.25">
      <c r="F3157" s="2"/>
    </row>
    <row r="3158" spans="6:6" x14ac:dyDescent="0.25">
      <c r="F3158" s="2"/>
    </row>
    <row r="3159" spans="6:6" x14ac:dyDescent="0.25">
      <c r="F3159" s="2"/>
    </row>
    <row r="3160" spans="6:6" x14ac:dyDescent="0.25">
      <c r="F3160" s="2"/>
    </row>
    <row r="3161" spans="6:6" x14ac:dyDescent="0.25">
      <c r="F3161" s="2"/>
    </row>
    <row r="3162" spans="6:6" x14ac:dyDescent="0.25">
      <c r="F3162" s="2"/>
    </row>
    <row r="3163" spans="6:6" x14ac:dyDescent="0.25">
      <c r="F3163" s="2"/>
    </row>
    <row r="3164" spans="6:6" x14ac:dyDescent="0.25">
      <c r="F3164" s="2"/>
    </row>
    <row r="3165" spans="6:6" x14ac:dyDescent="0.25">
      <c r="F3165" s="2"/>
    </row>
    <row r="3166" spans="6:6" x14ac:dyDescent="0.25">
      <c r="F3166" s="2"/>
    </row>
    <row r="3167" spans="6:6" x14ac:dyDescent="0.25">
      <c r="F3167" s="2"/>
    </row>
    <row r="3168" spans="6:6" x14ac:dyDescent="0.25">
      <c r="F3168" s="2"/>
    </row>
    <row r="3169" spans="6:6" x14ac:dyDescent="0.25">
      <c r="F3169" s="2"/>
    </row>
    <row r="3170" spans="6:6" x14ac:dyDescent="0.25">
      <c r="F3170" s="2"/>
    </row>
    <row r="3171" spans="6:6" x14ac:dyDescent="0.25">
      <c r="F3171" s="2"/>
    </row>
    <row r="3172" spans="6:6" x14ac:dyDescent="0.25">
      <c r="F3172" s="2"/>
    </row>
    <row r="3173" spans="6:6" x14ac:dyDescent="0.25">
      <c r="F3173" s="2"/>
    </row>
    <row r="3174" spans="6:6" x14ac:dyDescent="0.25">
      <c r="F3174" s="2"/>
    </row>
    <row r="3175" spans="6:6" x14ac:dyDescent="0.25">
      <c r="F3175" s="2"/>
    </row>
    <row r="3176" spans="6:6" x14ac:dyDescent="0.25">
      <c r="F3176" s="2"/>
    </row>
    <row r="3177" spans="6:6" x14ac:dyDescent="0.25">
      <c r="F3177" s="2"/>
    </row>
    <row r="3178" spans="6:6" x14ac:dyDescent="0.25">
      <c r="F3178" s="2"/>
    </row>
    <row r="3179" spans="6:6" x14ac:dyDescent="0.25">
      <c r="F3179" s="2"/>
    </row>
    <row r="3180" spans="6:6" x14ac:dyDescent="0.25">
      <c r="F3180" s="2"/>
    </row>
    <row r="3181" spans="6:6" x14ac:dyDescent="0.25">
      <c r="F3181" s="2"/>
    </row>
    <row r="3182" spans="6:6" x14ac:dyDescent="0.25">
      <c r="F3182" s="2"/>
    </row>
    <row r="3183" spans="6:6" x14ac:dyDescent="0.25">
      <c r="F3183" s="2"/>
    </row>
    <row r="3184" spans="6:6" x14ac:dyDescent="0.25">
      <c r="F3184" s="2"/>
    </row>
    <row r="3185" spans="6:6" x14ac:dyDescent="0.25">
      <c r="F3185" s="2"/>
    </row>
    <row r="3186" spans="6:6" x14ac:dyDescent="0.25">
      <c r="F3186" s="2"/>
    </row>
    <row r="3187" spans="6:6" x14ac:dyDescent="0.25">
      <c r="F3187" s="2"/>
    </row>
    <row r="3188" spans="6:6" x14ac:dyDescent="0.25">
      <c r="F3188" s="2"/>
    </row>
    <row r="3189" spans="6:6" x14ac:dyDescent="0.25">
      <c r="F3189" s="2"/>
    </row>
    <row r="3190" spans="6:6" x14ac:dyDescent="0.25">
      <c r="F3190" s="2"/>
    </row>
    <row r="3191" spans="6:6" x14ac:dyDescent="0.25">
      <c r="F3191" s="2"/>
    </row>
    <row r="3192" spans="6:6" x14ac:dyDescent="0.25">
      <c r="F3192" s="2"/>
    </row>
    <row r="3193" spans="6:6" x14ac:dyDescent="0.25">
      <c r="F3193" s="2"/>
    </row>
    <row r="3194" spans="6:6" x14ac:dyDescent="0.25">
      <c r="F3194" s="2"/>
    </row>
    <row r="3195" spans="6:6" x14ac:dyDescent="0.25">
      <c r="F3195" s="2"/>
    </row>
    <row r="3196" spans="6:6" x14ac:dyDescent="0.25">
      <c r="F3196" s="2"/>
    </row>
    <row r="3197" spans="6:6" x14ac:dyDescent="0.25">
      <c r="F3197" s="2"/>
    </row>
    <row r="3198" spans="6:6" x14ac:dyDescent="0.25">
      <c r="F3198" s="2"/>
    </row>
    <row r="3199" spans="6:6" x14ac:dyDescent="0.25">
      <c r="F3199" s="2"/>
    </row>
    <row r="3200" spans="6:6" x14ac:dyDescent="0.25">
      <c r="F3200" s="2"/>
    </row>
    <row r="3201" spans="6:6" x14ac:dyDescent="0.25">
      <c r="F3201" s="2"/>
    </row>
    <row r="3202" spans="6:6" x14ac:dyDescent="0.25">
      <c r="F3202" s="2"/>
    </row>
    <row r="3203" spans="6:6" x14ac:dyDescent="0.25">
      <c r="F3203" s="2"/>
    </row>
    <row r="3204" spans="6:6" x14ac:dyDescent="0.25">
      <c r="F3204" s="2"/>
    </row>
    <row r="3205" spans="6:6" x14ac:dyDescent="0.25">
      <c r="F3205" s="2"/>
    </row>
    <row r="3206" spans="6:6" x14ac:dyDescent="0.25">
      <c r="F3206" s="2"/>
    </row>
    <row r="3207" spans="6:6" x14ac:dyDescent="0.25">
      <c r="F3207" s="2"/>
    </row>
    <row r="3208" spans="6:6" x14ac:dyDescent="0.25">
      <c r="F3208" s="2"/>
    </row>
    <row r="3209" spans="6:6" x14ac:dyDescent="0.25">
      <c r="F3209" s="2"/>
    </row>
    <row r="3210" spans="6:6" x14ac:dyDescent="0.25">
      <c r="F3210" s="2"/>
    </row>
    <row r="3211" spans="6:6" x14ac:dyDescent="0.25">
      <c r="F3211" s="2"/>
    </row>
    <row r="3212" spans="6:6" x14ac:dyDescent="0.25">
      <c r="F3212" s="2"/>
    </row>
    <row r="3213" spans="6:6" x14ac:dyDescent="0.25">
      <c r="F3213" s="2"/>
    </row>
    <row r="3214" spans="6:6" x14ac:dyDescent="0.25">
      <c r="F3214" s="2"/>
    </row>
    <row r="3215" spans="6:6" x14ac:dyDescent="0.25">
      <c r="F3215" s="2"/>
    </row>
    <row r="3216" spans="6:6" x14ac:dyDescent="0.25">
      <c r="F3216" s="2"/>
    </row>
    <row r="3217" spans="6:6" x14ac:dyDescent="0.25">
      <c r="F3217" s="2"/>
    </row>
    <row r="3218" spans="6:6" x14ac:dyDescent="0.25">
      <c r="F3218" s="2"/>
    </row>
    <row r="3219" spans="6:6" x14ac:dyDescent="0.25">
      <c r="F3219" s="2"/>
    </row>
    <row r="3220" spans="6:6" x14ac:dyDescent="0.25">
      <c r="F3220" s="2"/>
    </row>
    <row r="3221" spans="6:6" x14ac:dyDescent="0.25">
      <c r="F3221" s="2"/>
    </row>
    <row r="3222" spans="6:6" x14ac:dyDescent="0.25">
      <c r="F3222" s="2"/>
    </row>
    <row r="3223" spans="6:6" x14ac:dyDescent="0.25">
      <c r="F3223" s="2"/>
    </row>
    <row r="3224" spans="6:6" x14ac:dyDescent="0.25">
      <c r="F3224" s="2"/>
    </row>
    <row r="3225" spans="6:6" x14ac:dyDescent="0.25">
      <c r="F3225" s="2"/>
    </row>
    <row r="3226" spans="6:6" x14ac:dyDescent="0.25">
      <c r="F3226" s="2"/>
    </row>
    <row r="3227" spans="6:6" x14ac:dyDescent="0.25">
      <c r="F3227" s="2"/>
    </row>
    <row r="3228" spans="6:6" x14ac:dyDescent="0.25">
      <c r="F3228" s="2"/>
    </row>
    <row r="3229" spans="6:6" x14ac:dyDescent="0.25">
      <c r="F3229" s="2"/>
    </row>
    <row r="3230" spans="6:6" x14ac:dyDescent="0.25">
      <c r="F3230" s="2"/>
    </row>
    <row r="3231" spans="6:6" x14ac:dyDescent="0.25">
      <c r="F3231" s="2"/>
    </row>
    <row r="3232" spans="6:6" x14ac:dyDescent="0.25">
      <c r="F3232" s="2"/>
    </row>
    <row r="3233" spans="6:6" x14ac:dyDescent="0.25">
      <c r="F3233" s="2"/>
    </row>
    <row r="3234" spans="6:6" x14ac:dyDescent="0.25">
      <c r="F3234" s="2"/>
    </row>
    <row r="3235" spans="6:6" x14ac:dyDescent="0.25">
      <c r="F3235" s="2"/>
    </row>
    <row r="3236" spans="6:6" x14ac:dyDescent="0.25">
      <c r="F3236" s="2"/>
    </row>
    <row r="3237" spans="6:6" x14ac:dyDescent="0.25">
      <c r="F3237" s="2"/>
    </row>
    <row r="3238" spans="6:6" x14ac:dyDescent="0.25">
      <c r="F3238" s="2"/>
    </row>
    <row r="3239" spans="6:6" x14ac:dyDescent="0.25">
      <c r="F3239" s="2"/>
    </row>
    <row r="3240" spans="6:6" x14ac:dyDescent="0.25">
      <c r="F3240" s="2"/>
    </row>
    <row r="3241" spans="6:6" x14ac:dyDescent="0.25">
      <c r="F3241" s="2"/>
    </row>
    <row r="3242" spans="6:6" x14ac:dyDescent="0.25">
      <c r="F3242" s="2"/>
    </row>
    <row r="3243" spans="6:6" x14ac:dyDescent="0.25">
      <c r="F3243" s="2"/>
    </row>
    <row r="3244" spans="6:6" x14ac:dyDescent="0.25">
      <c r="F3244" s="2"/>
    </row>
    <row r="3245" spans="6:6" x14ac:dyDescent="0.25">
      <c r="F3245" s="2"/>
    </row>
    <row r="3246" spans="6:6" x14ac:dyDescent="0.25">
      <c r="F3246" s="2"/>
    </row>
    <row r="3247" spans="6:6" x14ac:dyDescent="0.25">
      <c r="F3247" s="2"/>
    </row>
    <row r="3248" spans="6:6" x14ac:dyDescent="0.25">
      <c r="F3248" s="2"/>
    </row>
    <row r="3249" spans="6:6" x14ac:dyDescent="0.25">
      <c r="F3249" s="2"/>
    </row>
    <row r="3250" spans="6:6" x14ac:dyDescent="0.25">
      <c r="F3250" s="2"/>
    </row>
    <row r="3251" spans="6:6" x14ac:dyDescent="0.25">
      <c r="F3251" s="2"/>
    </row>
    <row r="3252" spans="6:6" x14ac:dyDescent="0.25">
      <c r="F3252" s="2"/>
    </row>
    <row r="3253" spans="6:6" x14ac:dyDescent="0.25">
      <c r="F3253" s="2"/>
    </row>
    <row r="3254" spans="6:6" x14ac:dyDescent="0.25">
      <c r="F3254" s="2"/>
    </row>
    <row r="3255" spans="6:6" x14ac:dyDescent="0.25">
      <c r="F3255" s="2"/>
    </row>
    <row r="3256" spans="6:6" x14ac:dyDescent="0.25">
      <c r="F3256" s="2"/>
    </row>
    <row r="3257" spans="6:6" x14ac:dyDescent="0.25">
      <c r="F3257" s="2"/>
    </row>
    <row r="3258" spans="6:6" x14ac:dyDescent="0.25">
      <c r="F3258" s="2"/>
    </row>
    <row r="3259" spans="6:6" x14ac:dyDescent="0.25">
      <c r="F3259" s="2"/>
    </row>
    <row r="3260" spans="6:6" x14ac:dyDescent="0.25">
      <c r="F3260" s="2"/>
    </row>
    <row r="3261" spans="6:6" x14ac:dyDescent="0.25">
      <c r="F3261" s="2"/>
    </row>
    <row r="3262" spans="6:6" x14ac:dyDescent="0.25">
      <c r="F3262" s="2"/>
    </row>
    <row r="3263" spans="6:6" x14ac:dyDescent="0.25">
      <c r="F3263" s="2"/>
    </row>
    <row r="3264" spans="6:6" x14ac:dyDescent="0.25">
      <c r="F3264" s="2"/>
    </row>
    <row r="3265" spans="6:6" x14ac:dyDescent="0.25">
      <c r="F3265" s="2"/>
    </row>
    <row r="3266" spans="6:6" x14ac:dyDescent="0.25">
      <c r="F3266" s="2"/>
    </row>
    <row r="3267" spans="6:6" x14ac:dyDescent="0.25">
      <c r="F3267" s="2"/>
    </row>
    <row r="3268" spans="6:6" x14ac:dyDescent="0.25">
      <c r="F3268" s="2"/>
    </row>
    <row r="3269" spans="6:6" x14ac:dyDescent="0.25">
      <c r="F3269" s="2"/>
    </row>
    <row r="3270" spans="6:6" x14ac:dyDescent="0.25">
      <c r="F3270" s="2"/>
    </row>
    <row r="3271" spans="6:6" x14ac:dyDescent="0.25">
      <c r="F3271" s="2"/>
    </row>
    <row r="3272" spans="6:6" x14ac:dyDescent="0.25">
      <c r="F3272" s="2"/>
    </row>
    <row r="3273" spans="6:6" x14ac:dyDescent="0.25">
      <c r="F3273" s="2"/>
    </row>
    <row r="3274" spans="6:6" x14ac:dyDescent="0.25">
      <c r="F3274" s="2"/>
    </row>
    <row r="3275" spans="6:6" x14ac:dyDescent="0.25">
      <c r="F3275" s="2"/>
    </row>
    <row r="3276" spans="6:6" x14ac:dyDescent="0.25">
      <c r="F3276" s="2"/>
    </row>
    <row r="3277" spans="6:6" x14ac:dyDescent="0.25">
      <c r="F3277" s="2"/>
    </row>
    <row r="3278" spans="6:6" x14ac:dyDescent="0.25">
      <c r="F3278" s="2"/>
    </row>
    <row r="3279" spans="6:6" x14ac:dyDescent="0.25">
      <c r="F3279" s="2"/>
    </row>
    <row r="3280" spans="6:6" x14ac:dyDescent="0.25">
      <c r="F3280" s="2"/>
    </row>
    <row r="3281" spans="6:6" x14ac:dyDescent="0.25">
      <c r="F3281" s="2"/>
    </row>
    <row r="3282" spans="6:6" x14ac:dyDescent="0.25">
      <c r="F3282" s="2"/>
    </row>
    <row r="3283" spans="6:6" x14ac:dyDescent="0.25">
      <c r="F3283" s="2"/>
    </row>
    <row r="3284" spans="6:6" x14ac:dyDescent="0.25">
      <c r="F3284" s="2"/>
    </row>
    <row r="3285" spans="6:6" x14ac:dyDescent="0.25">
      <c r="F3285" s="2"/>
    </row>
    <row r="3286" spans="6:6" x14ac:dyDescent="0.25">
      <c r="F3286" s="2"/>
    </row>
    <row r="3287" spans="6:6" x14ac:dyDescent="0.25">
      <c r="F3287" s="2"/>
    </row>
    <row r="3288" spans="6:6" x14ac:dyDescent="0.25">
      <c r="F3288" s="2"/>
    </row>
    <row r="3289" spans="6:6" x14ac:dyDescent="0.25">
      <c r="F3289" s="2"/>
    </row>
    <row r="3290" spans="6:6" x14ac:dyDescent="0.25">
      <c r="F3290" s="2"/>
    </row>
    <row r="3291" spans="6:6" x14ac:dyDescent="0.25">
      <c r="F3291" s="2"/>
    </row>
    <row r="3292" spans="6:6" x14ac:dyDescent="0.25">
      <c r="F3292" s="2"/>
    </row>
    <row r="3293" spans="6:6" x14ac:dyDescent="0.25">
      <c r="F3293" s="2"/>
    </row>
    <row r="3294" spans="6:6" x14ac:dyDescent="0.25">
      <c r="F3294" s="2"/>
    </row>
    <row r="3295" spans="6:6" x14ac:dyDescent="0.25">
      <c r="F3295" s="2"/>
    </row>
    <row r="3296" spans="6:6" x14ac:dyDescent="0.25">
      <c r="F3296" s="2"/>
    </row>
    <row r="3297" spans="6:6" x14ac:dyDescent="0.25">
      <c r="F3297" s="2"/>
    </row>
    <row r="3298" spans="6:6" x14ac:dyDescent="0.25">
      <c r="F3298" s="2"/>
    </row>
    <row r="3299" spans="6:6" x14ac:dyDescent="0.25">
      <c r="F3299" s="2"/>
    </row>
    <row r="3300" spans="6:6" x14ac:dyDescent="0.25">
      <c r="F3300" s="2"/>
    </row>
    <row r="3301" spans="6:6" x14ac:dyDescent="0.25">
      <c r="F3301" s="2"/>
    </row>
    <row r="3302" spans="6:6" x14ac:dyDescent="0.25">
      <c r="F3302" s="2"/>
    </row>
    <row r="3303" spans="6:6" x14ac:dyDescent="0.25">
      <c r="F3303" s="2"/>
    </row>
    <row r="3304" spans="6:6" x14ac:dyDescent="0.25">
      <c r="F3304" s="2"/>
    </row>
    <row r="3305" spans="6:6" x14ac:dyDescent="0.25">
      <c r="F3305" s="2"/>
    </row>
    <row r="3306" spans="6:6" x14ac:dyDescent="0.25">
      <c r="F3306" s="2"/>
    </row>
    <row r="3307" spans="6:6" x14ac:dyDescent="0.25">
      <c r="F3307" s="2"/>
    </row>
    <row r="3308" spans="6:6" x14ac:dyDescent="0.25">
      <c r="F3308" s="2"/>
    </row>
    <row r="3309" spans="6:6" x14ac:dyDescent="0.25">
      <c r="F3309" s="2"/>
    </row>
    <row r="3310" spans="6:6" x14ac:dyDescent="0.25">
      <c r="F3310" s="2"/>
    </row>
    <row r="3311" spans="6:6" x14ac:dyDescent="0.25">
      <c r="F3311" s="2"/>
    </row>
    <row r="3312" spans="6:6" x14ac:dyDescent="0.25">
      <c r="F3312" s="2"/>
    </row>
    <row r="3313" spans="6:6" x14ac:dyDescent="0.25">
      <c r="F3313" s="2"/>
    </row>
    <row r="3314" spans="6:6" x14ac:dyDescent="0.25">
      <c r="F3314" s="2"/>
    </row>
    <row r="3315" spans="6:6" x14ac:dyDescent="0.25">
      <c r="F3315" s="2"/>
    </row>
    <row r="3316" spans="6:6" x14ac:dyDescent="0.25">
      <c r="F3316" s="2"/>
    </row>
    <row r="3317" spans="6:6" x14ac:dyDescent="0.25">
      <c r="F3317" s="2"/>
    </row>
    <row r="3318" spans="6:6" x14ac:dyDescent="0.25">
      <c r="F3318" s="2"/>
    </row>
    <row r="3319" spans="6:6" x14ac:dyDescent="0.25">
      <c r="F3319" s="2"/>
    </row>
    <row r="3320" spans="6:6" x14ac:dyDescent="0.25">
      <c r="F3320" s="2"/>
    </row>
    <row r="3321" spans="6:6" x14ac:dyDescent="0.25">
      <c r="F3321" s="2"/>
    </row>
    <row r="3322" spans="6:6" x14ac:dyDescent="0.25">
      <c r="F3322" s="2"/>
    </row>
    <row r="3323" spans="6:6" x14ac:dyDescent="0.25">
      <c r="F3323" s="2"/>
    </row>
    <row r="3324" spans="6:6" x14ac:dyDescent="0.25">
      <c r="F3324" s="2"/>
    </row>
    <row r="3325" spans="6:6" x14ac:dyDescent="0.25">
      <c r="F3325" s="2"/>
    </row>
    <row r="3326" spans="6:6" x14ac:dyDescent="0.25">
      <c r="F3326" s="2"/>
    </row>
    <row r="3327" spans="6:6" x14ac:dyDescent="0.25">
      <c r="F3327" s="2"/>
    </row>
    <row r="3328" spans="6:6" x14ac:dyDescent="0.25">
      <c r="F3328" s="2"/>
    </row>
    <row r="3329" spans="6:6" x14ac:dyDescent="0.25">
      <c r="F3329" s="2"/>
    </row>
    <row r="3330" spans="6:6" x14ac:dyDescent="0.25">
      <c r="F3330" s="2"/>
    </row>
    <row r="3331" spans="6:6" x14ac:dyDescent="0.25">
      <c r="F3331" s="2"/>
    </row>
    <row r="3332" spans="6:6" x14ac:dyDescent="0.25">
      <c r="F3332" s="2"/>
    </row>
    <row r="3333" spans="6:6" x14ac:dyDescent="0.25">
      <c r="F3333" s="2"/>
    </row>
    <row r="3334" spans="6:6" x14ac:dyDescent="0.25">
      <c r="F3334" s="2"/>
    </row>
    <row r="3335" spans="6:6" x14ac:dyDescent="0.25">
      <c r="F3335" s="2"/>
    </row>
    <row r="3336" spans="6:6" x14ac:dyDescent="0.25">
      <c r="F3336" s="2"/>
    </row>
    <row r="3337" spans="6:6" x14ac:dyDescent="0.25">
      <c r="F3337" s="2"/>
    </row>
    <row r="3338" spans="6:6" x14ac:dyDescent="0.25">
      <c r="F3338" s="2"/>
    </row>
    <row r="3339" spans="6:6" x14ac:dyDescent="0.25">
      <c r="F3339" s="2"/>
    </row>
    <row r="3340" spans="6:6" x14ac:dyDescent="0.25">
      <c r="F3340" s="2"/>
    </row>
    <row r="3341" spans="6:6" x14ac:dyDescent="0.25">
      <c r="F3341" s="2"/>
    </row>
    <row r="3342" spans="6:6" x14ac:dyDescent="0.25">
      <c r="F3342" s="2"/>
    </row>
    <row r="3343" spans="6:6" x14ac:dyDescent="0.25">
      <c r="F3343" s="2"/>
    </row>
    <row r="3344" spans="6:6" x14ac:dyDescent="0.25">
      <c r="F3344" s="2"/>
    </row>
    <row r="3345" spans="6:6" x14ac:dyDescent="0.25">
      <c r="F3345" s="2"/>
    </row>
    <row r="3346" spans="6:6" x14ac:dyDescent="0.25">
      <c r="F3346" s="2"/>
    </row>
    <row r="3347" spans="6:6" x14ac:dyDescent="0.25">
      <c r="F3347" s="2"/>
    </row>
    <row r="3348" spans="6:6" x14ac:dyDescent="0.25">
      <c r="F3348" s="2"/>
    </row>
    <row r="3349" spans="6:6" x14ac:dyDescent="0.25">
      <c r="F3349" s="2"/>
    </row>
    <row r="3350" spans="6:6" x14ac:dyDescent="0.25">
      <c r="F3350" s="2"/>
    </row>
    <row r="3351" spans="6:6" x14ac:dyDescent="0.25">
      <c r="F3351" s="2"/>
    </row>
    <row r="3352" spans="6:6" x14ac:dyDescent="0.25">
      <c r="F3352" s="2"/>
    </row>
    <row r="3353" spans="6:6" x14ac:dyDescent="0.25">
      <c r="F3353" s="2"/>
    </row>
    <row r="3354" spans="6:6" x14ac:dyDescent="0.25">
      <c r="F3354" s="2"/>
    </row>
    <row r="3355" spans="6:6" x14ac:dyDescent="0.25">
      <c r="F3355" s="2"/>
    </row>
    <row r="3356" spans="6:6" x14ac:dyDescent="0.25">
      <c r="F3356" s="2"/>
    </row>
    <row r="3357" spans="6:6" x14ac:dyDescent="0.25">
      <c r="F3357" s="2"/>
    </row>
    <row r="3358" spans="6:6" x14ac:dyDescent="0.25">
      <c r="F3358" s="2"/>
    </row>
    <row r="3359" spans="6:6" x14ac:dyDescent="0.25">
      <c r="F3359" s="2"/>
    </row>
    <row r="3360" spans="6:6" x14ac:dyDescent="0.25">
      <c r="F3360" s="2"/>
    </row>
    <row r="3361" spans="6:6" x14ac:dyDescent="0.25">
      <c r="F3361" s="2"/>
    </row>
    <row r="3362" spans="6:6" x14ac:dyDescent="0.25">
      <c r="F3362" s="2"/>
    </row>
    <row r="3363" spans="6:6" x14ac:dyDescent="0.25">
      <c r="F3363" s="2"/>
    </row>
    <row r="3364" spans="6:6" x14ac:dyDescent="0.25">
      <c r="F3364" s="2"/>
    </row>
    <row r="3365" spans="6:6" x14ac:dyDescent="0.25">
      <c r="F3365" s="2"/>
    </row>
    <row r="3366" spans="6:6" x14ac:dyDescent="0.25">
      <c r="F3366" s="2"/>
    </row>
    <row r="3367" spans="6:6" x14ac:dyDescent="0.25">
      <c r="F3367" s="2"/>
    </row>
    <row r="3368" spans="6:6" x14ac:dyDescent="0.25">
      <c r="F3368" s="2"/>
    </row>
    <row r="3369" spans="6:6" x14ac:dyDescent="0.25">
      <c r="F3369" s="2"/>
    </row>
    <row r="3370" spans="6:6" x14ac:dyDescent="0.25">
      <c r="F3370" s="2"/>
    </row>
    <row r="3371" spans="6:6" x14ac:dyDescent="0.25">
      <c r="F3371" s="2"/>
    </row>
    <row r="3372" spans="6:6" x14ac:dyDescent="0.25">
      <c r="F3372" s="2"/>
    </row>
    <row r="3373" spans="6:6" x14ac:dyDescent="0.25">
      <c r="F3373" s="2"/>
    </row>
    <row r="3374" spans="6:6" x14ac:dyDescent="0.25">
      <c r="F3374" s="2"/>
    </row>
    <row r="3375" spans="6:6" x14ac:dyDescent="0.25">
      <c r="F3375" s="2"/>
    </row>
    <row r="3376" spans="6:6" x14ac:dyDescent="0.25">
      <c r="F3376" s="2"/>
    </row>
    <row r="3377" spans="6:6" x14ac:dyDescent="0.25">
      <c r="F3377" s="2"/>
    </row>
    <row r="3378" spans="6:6" x14ac:dyDescent="0.25">
      <c r="F3378" s="2"/>
    </row>
    <row r="3379" spans="6:6" x14ac:dyDescent="0.25">
      <c r="F3379" s="2"/>
    </row>
    <row r="3380" spans="6:6" x14ac:dyDescent="0.25">
      <c r="F3380" s="2"/>
    </row>
    <row r="3381" spans="6:6" x14ac:dyDescent="0.25">
      <c r="F3381" s="2"/>
    </row>
    <row r="3382" spans="6:6" x14ac:dyDescent="0.25">
      <c r="F3382" s="2"/>
    </row>
    <row r="3383" spans="6:6" x14ac:dyDescent="0.25">
      <c r="F3383" s="2"/>
    </row>
    <row r="3384" spans="6:6" x14ac:dyDescent="0.25">
      <c r="F3384" s="2"/>
    </row>
    <row r="3385" spans="6:6" x14ac:dyDescent="0.25">
      <c r="F3385" s="2"/>
    </row>
    <row r="3386" spans="6:6" x14ac:dyDescent="0.25">
      <c r="F3386" s="2"/>
    </row>
    <row r="3387" spans="6:6" x14ac:dyDescent="0.25">
      <c r="F3387" s="2"/>
    </row>
    <row r="3388" spans="6:6" x14ac:dyDescent="0.25">
      <c r="F3388" s="2"/>
    </row>
    <row r="3389" spans="6:6" x14ac:dyDescent="0.25">
      <c r="F3389" s="2"/>
    </row>
    <row r="3390" spans="6:6" x14ac:dyDescent="0.25">
      <c r="F3390" s="2"/>
    </row>
    <row r="3391" spans="6:6" x14ac:dyDescent="0.25">
      <c r="F3391" s="2"/>
    </row>
    <row r="3392" spans="6:6" x14ac:dyDescent="0.25">
      <c r="F3392" s="2"/>
    </row>
    <row r="3393" spans="6:6" x14ac:dyDescent="0.25">
      <c r="F3393" s="2"/>
    </row>
    <row r="3394" spans="6:6" x14ac:dyDescent="0.25">
      <c r="F3394" s="2"/>
    </row>
    <row r="3395" spans="6:6" x14ac:dyDescent="0.25">
      <c r="F3395" s="2"/>
    </row>
    <row r="3396" spans="6:6" x14ac:dyDescent="0.25">
      <c r="F3396" s="2"/>
    </row>
    <row r="3397" spans="6:6" x14ac:dyDescent="0.25">
      <c r="F3397" s="2"/>
    </row>
    <row r="3398" spans="6:6" x14ac:dyDescent="0.25">
      <c r="F3398" s="2"/>
    </row>
    <row r="3399" spans="6:6" x14ac:dyDescent="0.25">
      <c r="F3399" s="2"/>
    </row>
    <row r="3400" spans="6:6" x14ac:dyDescent="0.25">
      <c r="F3400" s="2"/>
    </row>
    <row r="3401" spans="6:6" x14ac:dyDescent="0.25">
      <c r="F3401" s="2"/>
    </row>
    <row r="3402" spans="6:6" x14ac:dyDescent="0.25">
      <c r="F3402" s="2"/>
    </row>
    <row r="3403" spans="6:6" x14ac:dyDescent="0.25">
      <c r="F3403" s="2"/>
    </row>
    <row r="3404" spans="6:6" x14ac:dyDescent="0.25">
      <c r="F3404" s="2"/>
    </row>
    <row r="3405" spans="6:6" x14ac:dyDescent="0.25">
      <c r="F3405" s="2"/>
    </row>
    <row r="3406" spans="6:6" x14ac:dyDescent="0.25">
      <c r="F3406" s="2"/>
    </row>
    <row r="3407" spans="6:6" x14ac:dyDescent="0.25">
      <c r="F3407" s="2"/>
    </row>
    <row r="3408" spans="6:6" x14ac:dyDescent="0.25">
      <c r="F3408" s="2"/>
    </row>
    <row r="3409" spans="6:6" x14ac:dyDescent="0.25">
      <c r="F3409" s="2"/>
    </row>
    <row r="3410" spans="6:6" x14ac:dyDescent="0.25">
      <c r="F3410" s="2"/>
    </row>
    <row r="3411" spans="6:6" x14ac:dyDescent="0.25">
      <c r="F3411" s="2"/>
    </row>
    <row r="3412" spans="6:6" x14ac:dyDescent="0.25">
      <c r="F3412" s="2"/>
    </row>
    <row r="3413" spans="6:6" x14ac:dyDescent="0.25">
      <c r="F3413" s="2"/>
    </row>
    <row r="3414" spans="6:6" x14ac:dyDescent="0.25">
      <c r="F3414" s="2"/>
    </row>
    <row r="3415" spans="6:6" x14ac:dyDescent="0.25">
      <c r="F3415" s="2"/>
    </row>
    <row r="3416" spans="6:6" x14ac:dyDescent="0.25">
      <c r="F3416" s="2"/>
    </row>
    <row r="3417" spans="6:6" x14ac:dyDescent="0.25">
      <c r="F3417" s="2"/>
    </row>
    <row r="3418" spans="6:6" x14ac:dyDescent="0.25">
      <c r="F3418" s="2"/>
    </row>
    <row r="3419" spans="6:6" x14ac:dyDescent="0.25">
      <c r="F3419" s="2"/>
    </row>
    <row r="3420" spans="6:6" x14ac:dyDescent="0.25">
      <c r="F3420" s="2"/>
    </row>
    <row r="3421" spans="6:6" x14ac:dyDescent="0.25">
      <c r="F3421" s="2"/>
    </row>
    <row r="3422" spans="6:6" x14ac:dyDescent="0.25">
      <c r="F3422" s="2"/>
    </row>
    <row r="3423" spans="6:6" x14ac:dyDescent="0.25">
      <c r="F3423" s="2"/>
    </row>
    <row r="3424" spans="6:6" x14ac:dyDescent="0.25">
      <c r="F3424" s="2"/>
    </row>
    <row r="3425" spans="6:6" x14ac:dyDescent="0.25">
      <c r="F3425" s="2"/>
    </row>
    <row r="3426" spans="6:6" x14ac:dyDescent="0.25">
      <c r="F3426" s="2"/>
    </row>
    <row r="3427" spans="6:6" x14ac:dyDescent="0.25">
      <c r="F3427" s="2"/>
    </row>
    <row r="3428" spans="6:6" x14ac:dyDescent="0.25">
      <c r="F3428" s="2"/>
    </row>
    <row r="3429" spans="6:6" x14ac:dyDescent="0.25">
      <c r="F3429" s="2"/>
    </row>
    <row r="3430" spans="6:6" x14ac:dyDescent="0.25">
      <c r="F3430" s="2"/>
    </row>
    <row r="3431" spans="6:6" x14ac:dyDescent="0.25">
      <c r="F3431" s="2"/>
    </row>
    <row r="3432" spans="6:6" x14ac:dyDescent="0.25">
      <c r="F3432" s="2"/>
    </row>
    <row r="3433" spans="6:6" x14ac:dyDescent="0.25">
      <c r="F3433" s="2"/>
    </row>
    <row r="3434" spans="6:6" x14ac:dyDescent="0.25">
      <c r="F3434" s="2"/>
    </row>
    <row r="3435" spans="6:6" x14ac:dyDescent="0.25">
      <c r="F3435" s="2"/>
    </row>
    <row r="3436" spans="6:6" x14ac:dyDescent="0.25">
      <c r="F3436" s="2"/>
    </row>
    <row r="3437" spans="6:6" x14ac:dyDescent="0.25">
      <c r="F3437" s="2"/>
    </row>
    <row r="3438" spans="6:6" x14ac:dyDescent="0.25">
      <c r="F3438" s="2"/>
    </row>
    <row r="3439" spans="6:6" x14ac:dyDescent="0.25">
      <c r="F3439" s="2"/>
    </row>
    <row r="3440" spans="6:6" x14ac:dyDescent="0.25">
      <c r="F3440" s="2"/>
    </row>
    <row r="3441" spans="6:6" x14ac:dyDescent="0.25">
      <c r="F3441" s="2"/>
    </row>
    <row r="3442" spans="6:6" x14ac:dyDescent="0.25">
      <c r="F3442" s="2"/>
    </row>
    <row r="3443" spans="6:6" x14ac:dyDescent="0.25">
      <c r="F3443" s="2"/>
    </row>
    <row r="3444" spans="6:6" x14ac:dyDescent="0.25">
      <c r="F3444" s="2"/>
    </row>
    <row r="3445" spans="6:6" x14ac:dyDescent="0.25">
      <c r="F3445" s="2"/>
    </row>
    <row r="3446" spans="6:6" x14ac:dyDescent="0.25">
      <c r="F3446" s="2"/>
    </row>
    <row r="3447" spans="6:6" x14ac:dyDescent="0.25">
      <c r="F3447" s="2"/>
    </row>
    <row r="3448" spans="6:6" x14ac:dyDescent="0.25">
      <c r="F3448" s="2"/>
    </row>
    <row r="3449" spans="6:6" x14ac:dyDescent="0.25">
      <c r="F3449" s="2"/>
    </row>
    <row r="3450" spans="6:6" x14ac:dyDescent="0.25">
      <c r="F3450" s="2"/>
    </row>
    <row r="3451" spans="6:6" x14ac:dyDescent="0.25">
      <c r="F3451" s="2"/>
    </row>
    <row r="3452" spans="6:6" x14ac:dyDescent="0.25">
      <c r="F3452" s="2"/>
    </row>
    <row r="3453" spans="6:6" x14ac:dyDescent="0.25">
      <c r="F3453" s="2"/>
    </row>
    <row r="3454" spans="6:6" x14ac:dyDescent="0.25">
      <c r="F3454" s="2"/>
    </row>
    <row r="3455" spans="6:6" x14ac:dyDescent="0.25">
      <c r="F3455" s="2"/>
    </row>
    <row r="3456" spans="6:6" x14ac:dyDescent="0.25">
      <c r="F3456" s="2"/>
    </row>
    <row r="3457" spans="6:6" x14ac:dyDescent="0.25">
      <c r="F3457" s="2"/>
    </row>
    <row r="3458" spans="6:6" x14ac:dyDescent="0.25">
      <c r="F3458" s="2"/>
    </row>
    <row r="3459" spans="6:6" x14ac:dyDescent="0.25">
      <c r="F3459" s="2"/>
    </row>
    <row r="3460" spans="6:6" x14ac:dyDescent="0.25">
      <c r="F3460" s="2"/>
    </row>
    <row r="3461" spans="6:6" x14ac:dyDescent="0.25">
      <c r="F3461" s="2"/>
    </row>
    <row r="3462" spans="6:6" x14ac:dyDescent="0.25">
      <c r="F3462" s="2"/>
    </row>
    <row r="3463" spans="6:6" x14ac:dyDescent="0.25">
      <c r="F3463" s="2"/>
    </row>
    <row r="3464" spans="6:6" x14ac:dyDescent="0.25">
      <c r="F3464" s="2"/>
    </row>
    <row r="3465" spans="6:6" x14ac:dyDescent="0.25">
      <c r="F3465" s="2"/>
    </row>
    <row r="3466" spans="6:6" x14ac:dyDescent="0.25">
      <c r="F3466" s="2"/>
    </row>
    <row r="3467" spans="6:6" x14ac:dyDescent="0.25">
      <c r="F3467" s="2"/>
    </row>
    <row r="3468" spans="6:6" x14ac:dyDescent="0.25">
      <c r="F3468" s="2"/>
    </row>
    <row r="3469" spans="6:6" x14ac:dyDescent="0.25">
      <c r="F3469" s="2"/>
    </row>
    <row r="3470" spans="6:6" x14ac:dyDescent="0.25">
      <c r="F3470" s="2"/>
    </row>
    <row r="3471" spans="6:6" x14ac:dyDescent="0.25">
      <c r="F3471" s="2"/>
    </row>
    <row r="3472" spans="6:6" x14ac:dyDescent="0.25">
      <c r="F3472" s="2"/>
    </row>
    <row r="3473" spans="6:6" x14ac:dyDescent="0.25">
      <c r="F3473" s="2"/>
    </row>
    <row r="3474" spans="6:6" x14ac:dyDescent="0.25">
      <c r="F3474" s="2"/>
    </row>
    <row r="3475" spans="6:6" x14ac:dyDescent="0.25">
      <c r="F3475" s="2"/>
    </row>
    <row r="3476" spans="6:6" x14ac:dyDescent="0.25">
      <c r="F3476" s="2"/>
    </row>
    <row r="3477" spans="6:6" x14ac:dyDescent="0.25">
      <c r="F3477" s="2"/>
    </row>
    <row r="3478" spans="6:6" x14ac:dyDescent="0.25">
      <c r="F3478" s="2"/>
    </row>
    <row r="3479" spans="6:6" x14ac:dyDescent="0.25">
      <c r="F3479" s="2"/>
    </row>
    <row r="3480" spans="6:6" x14ac:dyDescent="0.25">
      <c r="F3480" s="2"/>
    </row>
    <row r="3481" spans="6:6" x14ac:dyDescent="0.25">
      <c r="F3481" s="2"/>
    </row>
    <row r="3482" spans="6:6" x14ac:dyDescent="0.25">
      <c r="F3482" s="2"/>
    </row>
    <row r="3483" spans="6:6" x14ac:dyDescent="0.25">
      <c r="F3483" s="2"/>
    </row>
    <row r="3484" spans="6:6" x14ac:dyDescent="0.25">
      <c r="F3484" s="2"/>
    </row>
    <row r="3485" spans="6:6" x14ac:dyDescent="0.25">
      <c r="F3485" s="2"/>
    </row>
    <row r="3486" spans="6:6" x14ac:dyDescent="0.25">
      <c r="F3486" s="2"/>
    </row>
    <row r="3487" spans="6:6" x14ac:dyDescent="0.25">
      <c r="F3487" s="2"/>
    </row>
    <row r="3488" spans="6:6" x14ac:dyDescent="0.25">
      <c r="F3488" s="2"/>
    </row>
    <row r="3489" spans="6:6" x14ac:dyDescent="0.25">
      <c r="F3489" s="2"/>
    </row>
    <row r="3490" spans="6:6" x14ac:dyDescent="0.25">
      <c r="F3490" s="2"/>
    </row>
    <row r="3491" spans="6:6" x14ac:dyDescent="0.25">
      <c r="F3491" s="2"/>
    </row>
    <row r="3492" spans="6:6" x14ac:dyDescent="0.25">
      <c r="F3492" s="2"/>
    </row>
    <row r="3493" spans="6:6" x14ac:dyDescent="0.25">
      <c r="F3493" s="2"/>
    </row>
    <row r="3494" spans="6:6" x14ac:dyDescent="0.25">
      <c r="F3494" s="2"/>
    </row>
    <row r="3495" spans="6:6" x14ac:dyDescent="0.25">
      <c r="F3495" s="2"/>
    </row>
    <row r="3496" spans="6:6" x14ac:dyDescent="0.25">
      <c r="F3496" s="2"/>
    </row>
    <row r="3497" spans="6:6" x14ac:dyDescent="0.25">
      <c r="F3497" s="2"/>
    </row>
    <row r="3498" spans="6:6" x14ac:dyDescent="0.25">
      <c r="F3498" s="2"/>
    </row>
    <row r="3499" spans="6:6" x14ac:dyDescent="0.25">
      <c r="F3499" s="2"/>
    </row>
    <row r="3500" spans="6:6" x14ac:dyDescent="0.25">
      <c r="F3500" s="2"/>
    </row>
    <row r="3501" spans="6:6" x14ac:dyDescent="0.25">
      <c r="F3501" s="2"/>
    </row>
    <row r="3502" spans="6:6" x14ac:dyDescent="0.25">
      <c r="F3502" s="2"/>
    </row>
    <row r="3503" spans="6:6" x14ac:dyDescent="0.25">
      <c r="F3503" s="2"/>
    </row>
    <row r="3504" spans="6:6" x14ac:dyDescent="0.25">
      <c r="F3504" s="2"/>
    </row>
    <row r="3505" spans="6:6" x14ac:dyDescent="0.25">
      <c r="F3505" s="2"/>
    </row>
    <row r="3506" spans="6:6" x14ac:dyDescent="0.25">
      <c r="F3506" s="2"/>
    </row>
    <row r="3507" spans="6:6" x14ac:dyDescent="0.25">
      <c r="F3507" s="2"/>
    </row>
    <row r="3508" spans="6:6" x14ac:dyDescent="0.25">
      <c r="F3508" s="2"/>
    </row>
    <row r="3509" spans="6:6" x14ac:dyDescent="0.25">
      <c r="F3509" s="2"/>
    </row>
    <row r="3510" spans="6:6" x14ac:dyDescent="0.25">
      <c r="F3510" s="2"/>
    </row>
    <row r="3511" spans="6:6" x14ac:dyDescent="0.25">
      <c r="F3511" s="2"/>
    </row>
    <row r="3512" spans="6:6" x14ac:dyDescent="0.25">
      <c r="F3512" s="2"/>
    </row>
    <row r="3513" spans="6:6" x14ac:dyDescent="0.25">
      <c r="F3513" s="2"/>
    </row>
    <row r="3514" spans="6:6" x14ac:dyDescent="0.25">
      <c r="F3514" s="2"/>
    </row>
    <row r="3515" spans="6:6" x14ac:dyDescent="0.25">
      <c r="F3515" s="2"/>
    </row>
    <row r="3516" spans="6:6" x14ac:dyDescent="0.25">
      <c r="F3516" s="2"/>
    </row>
    <row r="3517" spans="6:6" x14ac:dyDescent="0.25">
      <c r="F3517" s="2"/>
    </row>
    <row r="3518" spans="6:6" x14ac:dyDescent="0.25">
      <c r="F3518" s="2"/>
    </row>
    <row r="3519" spans="6:6" x14ac:dyDescent="0.25">
      <c r="F3519" s="2"/>
    </row>
    <row r="3520" spans="6:6" x14ac:dyDescent="0.25">
      <c r="F3520" s="2"/>
    </row>
    <row r="3521" spans="6:6" x14ac:dyDescent="0.25">
      <c r="F3521" s="2"/>
    </row>
    <row r="3522" spans="6:6" x14ac:dyDescent="0.25">
      <c r="F3522" s="2"/>
    </row>
    <row r="3523" spans="6:6" x14ac:dyDescent="0.25">
      <c r="F3523" s="2"/>
    </row>
    <row r="3524" spans="6:6" x14ac:dyDescent="0.25">
      <c r="F3524" s="2"/>
    </row>
    <row r="3525" spans="6:6" x14ac:dyDescent="0.25">
      <c r="F3525" s="2"/>
    </row>
    <row r="3526" spans="6:6" x14ac:dyDescent="0.25">
      <c r="F3526" s="2"/>
    </row>
    <row r="3527" spans="6:6" x14ac:dyDescent="0.25">
      <c r="F3527" s="2"/>
    </row>
    <row r="3528" spans="6:6" x14ac:dyDescent="0.25">
      <c r="F3528" s="2"/>
    </row>
    <row r="3529" spans="6:6" x14ac:dyDescent="0.25">
      <c r="F3529" s="2"/>
    </row>
    <row r="3530" spans="6:6" x14ac:dyDescent="0.25">
      <c r="F3530" s="2"/>
    </row>
    <row r="3531" spans="6:6" x14ac:dyDescent="0.25">
      <c r="F3531" s="2"/>
    </row>
    <row r="3532" spans="6:6" x14ac:dyDescent="0.25">
      <c r="F3532" s="2"/>
    </row>
    <row r="3533" spans="6:6" x14ac:dyDescent="0.25">
      <c r="F3533" s="2"/>
    </row>
    <row r="3534" spans="6:6" x14ac:dyDescent="0.25">
      <c r="F3534" s="2"/>
    </row>
    <row r="3535" spans="6:6" x14ac:dyDescent="0.25">
      <c r="F3535" s="2"/>
    </row>
    <row r="3536" spans="6:6" x14ac:dyDescent="0.25">
      <c r="F3536" s="2"/>
    </row>
    <row r="3537" spans="6:6" x14ac:dyDescent="0.25">
      <c r="F3537" s="2"/>
    </row>
    <row r="3538" spans="6:6" x14ac:dyDescent="0.25">
      <c r="F3538" s="2"/>
    </row>
    <row r="3539" spans="6:6" x14ac:dyDescent="0.25">
      <c r="F3539" s="2"/>
    </row>
    <row r="3540" spans="6:6" x14ac:dyDescent="0.25">
      <c r="F3540" s="2"/>
    </row>
    <row r="3541" spans="6:6" x14ac:dyDescent="0.25">
      <c r="F3541" s="2"/>
    </row>
    <row r="3542" spans="6:6" x14ac:dyDescent="0.25">
      <c r="F3542" s="2"/>
    </row>
    <row r="3543" spans="6:6" x14ac:dyDescent="0.25">
      <c r="F3543" s="2"/>
    </row>
    <row r="3544" spans="6:6" x14ac:dyDescent="0.25">
      <c r="F3544" s="2"/>
    </row>
    <row r="3545" spans="6:6" x14ac:dyDescent="0.25">
      <c r="F3545" s="2"/>
    </row>
    <row r="3546" spans="6:6" x14ac:dyDescent="0.25">
      <c r="F3546" s="2"/>
    </row>
    <row r="3547" spans="6:6" x14ac:dyDescent="0.25">
      <c r="F3547" s="2"/>
    </row>
    <row r="3548" spans="6:6" x14ac:dyDescent="0.25">
      <c r="F3548" s="2"/>
    </row>
    <row r="3549" spans="6:6" x14ac:dyDescent="0.25">
      <c r="F3549" s="2"/>
    </row>
    <row r="3550" spans="6:6" x14ac:dyDescent="0.25">
      <c r="F3550" s="2"/>
    </row>
    <row r="3551" spans="6:6" x14ac:dyDescent="0.25">
      <c r="F3551" s="2"/>
    </row>
    <row r="3552" spans="6:6" x14ac:dyDescent="0.25">
      <c r="F3552" s="2"/>
    </row>
    <row r="3553" spans="6:6" x14ac:dyDescent="0.25">
      <c r="F3553" s="2"/>
    </row>
    <row r="3554" spans="6:6" x14ac:dyDescent="0.25">
      <c r="F3554" s="2"/>
    </row>
    <row r="3555" spans="6:6" x14ac:dyDescent="0.25">
      <c r="F3555" s="2"/>
    </row>
    <row r="3556" spans="6:6" x14ac:dyDescent="0.25">
      <c r="F3556" s="2"/>
    </row>
    <row r="3557" spans="6:6" x14ac:dyDescent="0.25">
      <c r="F3557" s="2"/>
    </row>
    <row r="3558" spans="6:6" x14ac:dyDescent="0.25">
      <c r="F3558" s="2"/>
    </row>
    <row r="3559" spans="6:6" x14ac:dyDescent="0.25">
      <c r="F3559" s="2"/>
    </row>
    <row r="3560" spans="6:6" x14ac:dyDescent="0.25">
      <c r="F3560" s="2"/>
    </row>
    <row r="3561" spans="6:6" x14ac:dyDescent="0.25">
      <c r="F3561" s="2"/>
    </row>
    <row r="3562" spans="6:6" x14ac:dyDescent="0.25">
      <c r="F3562" s="2"/>
    </row>
    <row r="3563" spans="6:6" x14ac:dyDescent="0.25">
      <c r="F3563" s="2"/>
    </row>
    <row r="3564" spans="6:6" x14ac:dyDescent="0.25">
      <c r="F3564" s="2"/>
    </row>
    <row r="3565" spans="6:6" x14ac:dyDescent="0.25">
      <c r="F3565" s="2"/>
    </row>
    <row r="3566" spans="6:6" x14ac:dyDescent="0.25">
      <c r="F3566" s="2"/>
    </row>
    <row r="3567" spans="6:6" x14ac:dyDescent="0.25">
      <c r="F3567" s="2"/>
    </row>
    <row r="3568" spans="6:6" x14ac:dyDescent="0.25">
      <c r="F3568" s="2"/>
    </row>
    <row r="3569" spans="6:6" x14ac:dyDescent="0.25">
      <c r="F3569" s="2"/>
    </row>
    <row r="3570" spans="6:6" x14ac:dyDescent="0.25">
      <c r="F3570" s="2"/>
    </row>
    <row r="3571" spans="6:6" x14ac:dyDescent="0.25">
      <c r="F3571" s="2"/>
    </row>
    <row r="3572" spans="6:6" x14ac:dyDescent="0.25">
      <c r="F3572" s="2"/>
    </row>
    <row r="3573" spans="6:6" x14ac:dyDescent="0.25">
      <c r="F3573" s="2"/>
    </row>
    <row r="3574" spans="6:6" x14ac:dyDescent="0.25">
      <c r="F3574" s="2"/>
    </row>
    <row r="3575" spans="6:6" x14ac:dyDescent="0.25">
      <c r="F3575" s="2"/>
    </row>
    <row r="3576" spans="6:6" x14ac:dyDescent="0.25">
      <c r="F3576" s="2"/>
    </row>
    <row r="3577" spans="6:6" x14ac:dyDescent="0.25">
      <c r="F3577" s="2"/>
    </row>
    <row r="3578" spans="6:6" x14ac:dyDescent="0.25">
      <c r="F3578" s="2"/>
    </row>
    <row r="3579" spans="6:6" x14ac:dyDescent="0.25">
      <c r="F3579" s="2"/>
    </row>
    <row r="3580" spans="6:6" x14ac:dyDescent="0.25">
      <c r="F3580" s="2"/>
    </row>
    <row r="3581" spans="6:6" x14ac:dyDescent="0.25">
      <c r="F3581" s="2"/>
    </row>
    <row r="3582" spans="6:6" x14ac:dyDescent="0.25">
      <c r="F3582" s="2"/>
    </row>
    <row r="3583" spans="6:6" x14ac:dyDescent="0.25">
      <c r="F3583" s="2"/>
    </row>
    <row r="3584" spans="6:6" x14ac:dyDescent="0.25">
      <c r="F3584" s="2"/>
    </row>
    <row r="3585" spans="6:6" x14ac:dyDescent="0.25">
      <c r="F3585" s="2"/>
    </row>
    <row r="3586" spans="6:6" x14ac:dyDescent="0.25">
      <c r="F3586" s="2"/>
    </row>
    <row r="3587" spans="6:6" x14ac:dyDescent="0.25">
      <c r="F3587" s="2"/>
    </row>
    <row r="3588" spans="6:6" x14ac:dyDescent="0.25">
      <c r="F3588" s="2"/>
    </row>
    <row r="3589" spans="6:6" x14ac:dyDescent="0.25">
      <c r="F3589" s="2"/>
    </row>
    <row r="3590" spans="6:6" x14ac:dyDescent="0.25">
      <c r="F3590" s="2"/>
    </row>
    <row r="3591" spans="6:6" x14ac:dyDescent="0.25">
      <c r="F3591" s="2"/>
    </row>
    <row r="3592" spans="6:6" x14ac:dyDescent="0.25">
      <c r="F3592" s="2"/>
    </row>
    <row r="3593" spans="6:6" x14ac:dyDescent="0.25">
      <c r="F3593" s="2"/>
    </row>
    <row r="3594" spans="6:6" x14ac:dyDescent="0.25">
      <c r="F3594" s="2"/>
    </row>
    <row r="3595" spans="6:6" x14ac:dyDescent="0.25">
      <c r="F3595" s="2"/>
    </row>
    <row r="3596" spans="6:6" x14ac:dyDescent="0.25">
      <c r="F3596" s="2"/>
    </row>
    <row r="3597" spans="6:6" x14ac:dyDescent="0.25">
      <c r="F3597" s="2"/>
    </row>
    <row r="3598" spans="6:6" x14ac:dyDescent="0.25">
      <c r="F3598" s="2"/>
    </row>
    <row r="3599" spans="6:6" x14ac:dyDescent="0.25">
      <c r="F3599" s="2"/>
    </row>
    <row r="3600" spans="6:6" x14ac:dyDescent="0.25">
      <c r="F3600" s="2"/>
    </row>
    <row r="3601" spans="6:6" x14ac:dyDescent="0.25">
      <c r="F3601" s="2"/>
    </row>
    <row r="3602" spans="6:6" x14ac:dyDescent="0.25">
      <c r="F3602" s="2"/>
    </row>
    <row r="3603" spans="6:6" x14ac:dyDescent="0.25">
      <c r="F3603" s="2"/>
    </row>
    <row r="3604" spans="6:6" x14ac:dyDescent="0.25">
      <c r="F3604" s="2"/>
    </row>
    <row r="3605" spans="6:6" x14ac:dyDescent="0.25">
      <c r="F3605" s="2"/>
    </row>
    <row r="3606" spans="6:6" x14ac:dyDescent="0.25">
      <c r="F3606" s="2"/>
    </row>
    <row r="3607" spans="6:6" x14ac:dyDescent="0.25">
      <c r="F3607" s="2"/>
    </row>
    <row r="3608" spans="6:6" x14ac:dyDescent="0.25">
      <c r="F3608" s="2"/>
    </row>
    <row r="3609" spans="6:6" x14ac:dyDescent="0.25">
      <c r="F3609" s="2"/>
    </row>
    <row r="3610" spans="6:6" x14ac:dyDescent="0.25">
      <c r="F3610" s="2"/>
    </row>
    <row r="3611" spans="6:6" x14ac:dyDescent="0.25">
      <c r="F3611" s="2"/>
    </row>
    <row r="3612" spans="6:6" x14ac:dyDescent="0.25">
      <c r="F3612" s="2"/>
    </row>
    <row r="3613" spans="6:6" x14ac:dyDescent="0.25">
      <c r="F3613" s="2"/>
    </row>
    <row r="3614" spans="6:6" x14ac:dyDescent="0.25">
      <c r="F3614" s="2"/>
    </row>
    <row r="3615" spans="6:6" x14ac:dyDescent="0.25">
      <c r="F3615" s="2"/>
    </row>
    <row r="3616" spans="6:6" x14ac:dyDescent="0.25">
      <c r="F3616" s="2"/>
    </row>
    <row r="3617" spans="6:6" x14ac:dyDescent="0.25">
      <c r="F3617" s="2"/>
    </row>
    <row r="3618" spans="6:6" x14ac:dyDescent="0.25">
      <c r="F3618" s="2"/>
    </row>
    <row r="3619" spans="6:6" x14ac:dyDescent="0.25">
      <c r="F3619" s="2"/>
    </row>
    <row r="3620" spans="6:6" x14ac:dyDescent="0.25">
      <c r="F3620" s="2"/>
    </row>
    <row r="3621" spans="6:6" x14ac:dyDescent="0.25">
      <c r="F3621" s="2"/>
    </row>
    <row r="3622" spans="6:6" x14ac:dyDescent="0.25">
      <c r="F3622" s="2"/>
    </row>
    <row r="3623" spans="6:6" x14ac:dyDescent="0.25">
      <c r="F3623" s="2"/>
    </row>
    <row r="3624" spans="6:6" x14ac:dyDescent="0.25">
      <c r="F3624" s="2"/>
    </row>
    <row r="3625" spans="6:6" x14ac:dyDescent="0.25">
      <c r="F3625" s="2"/>
    </row>
    <row r="3626" spans="6:6" x14ac:dyDescent="0.25">
      <c r="F3626" s="2"/>
    </row>
    <row r="3627" spans="6:6" x14ac:dyDescent="0.25">
      <c r="F3627" s="2"/>
    </row>
    <row r="3628" spans="6:6" x14ac:dyDescent="0.25">
      <c r="F3628" s="2"/>
    </row>
    <row r="3629" spans="6:6" x14ac:dyDescent="0.25">
      <c r="F3629" s="2"/>
    </row>
    <row r="3630" spans="6:6" x14ac:dyDescent="0.25">
      <c r="F3630" s="2"/>
    </row>
    <row r="3631" spans="6:6" x14ac:dyDescent="0.25">
      <c r="F3631" s="2"/>
    </row>
    <row r="3632" spans="6:6" x14ac:dyDescent="0.25">
      <c r="F3632" s="2"/>
    </row>
    <row r="3633" spans="6:6" x14ac:dyDescent="0.25">
      <c r="F3633" s="2"/>
    </row>
    <row r="3634" spans="6:6" x14ac:dyDescent="0.25">
      <c r="F3634" s="2"/>
    </row>
    <row r="3635" spans="6:6" x14ac:dyDescent="0.25">
      <c r="F3635" s="2"/>
    </row>
    <row r="3636" spans="6:6" x14ac:dyDescent="0.25">
      <c r="F3636" s="2"/>
    </row>
    <row r="3637" spans="6:6" x14ac:dyDescent="0.25">
      <c r="F3637" s="2"/>
    </row>
    <row r="3638" spans="6:6" x14ac:dyDescent="0.25">
      <c r="F3638" s="2"/>
    </row>
    <row r="3639" spans="6:6" x14ac:dyDescent="0.25">
      <c r="F3639" s="2"/>
    </row>
    <row r="3640" spans="6:6" x14ac:dyDescent="0.25">
      <c r="F3640" s="2"/>
    </row>
    <row r="3641" spans="6:6" x14ac:dyDescent="0.25">
      <c r="F3641" s="2"/>
    </row>
    <row r="3642" spans="6:6" x14ac:dyDescent="0.25">
      <c r="F3642" s="2"/>
    </row>
    <row r="3643" spans="6:6" x14ac:dyDescent="0.25">
      <c r="F3643" s="2"/>
    </row>
    <row r="3644" spans="6:6" x14ac:dyDescent="0.25">
      <c r="F3644" s="2"/>
    </row>
    <row r="3645" spans="6:6" x14ac:dyDescent="0.25">
      <c r="F3645" s="2"/>
    </row>
    <row r="3646" spans="6:6" x14ac:dyDescent="0.25">
      <c r="F3646" s="2"/>
    </row>
    <row r="3647" spans="6:6" x14ac:dyDescent="0.25">
      <c r="F3647" s="2"/>
    </row>
    <row r="3648" spans="6:6" x14ac:dyDescent="0.25">
      <c r="F3648" s="2"/>
    </row>
    <row r="3649" spans="6:6" x14ac:dyDescent="0.25">
      <c r="F3649" s="2"/>
    </row>
    <row r="3650" spans="6:6" x14ac:dyDescent="0.25">
      <c r="F3650" s="2"/>
    </row>
    <row r="3651" spans="6:6" x14ac:dyDescent="0.25">
      <c r="F3651" s="2"/>
    </row>
    <row r="3652" spans="6:6" x14ac:dyDescent="0.25">
      <c r="F3652" s="2"/>
    </row>
    <row r="3653" spans="6:6" x14ac:dyDescent="0.25">
      <c r="F3653" s="2"/>
    </row>
    <row r="3654" spans="6:6" x14ac:dyDescent="0.25">
      <c r="F3654" s="2"/>
    </row>
    <row r="3655" spans="6:6" x14ac:dyDescent="0.25">
      <c r="F3655" s="2"/>
    </row>
    <row r="3656" spans="6:6" x14ac:dyDescent="0.25">
      <c r="F3656" s="2"/>
    </row>
    <row r="3657" spans="6:6" x14ac:dyDescent="0.25">
      <c r="F3657" s="2"/>
    </row>
    <row r="3658" spans="6:6" x14ac:dyDescent="0.25">
      <c r="F3658" s="2"/>
    </row>
    <row r="3659" spans="6:6" x14ac:dyDescent="0.25">
      <c r="F3659" s="2"/>
    </row>
    <row r="3660" spans="6:6" x14ac:dyDescent="0.25">
      <c r="F3660" s="2"/>
    </row>
    <row r="3661" spans="6:6" x14ac:dyDescent="0.25">
      <c r="F3661" s="2"/>
    </row>
    <row r="3662" spans="6:6" x14ac:dyDescent="0.25">
      <c r="F3662" s="2"/>
    </row>
    <row r="3663" spans="6:6" x14ac:dyDescent="0.25">
      <c r="F3663" s="2"/>
    </row>
    <row r="3664" spans="6:6" x14ac:dyDescent="0.25">
      <c r="F3664" s="2"/>
    </row>
    <row r="3665" spans="6:6" x14ac:dyDescent="0.25">
      <c r="F3665" s="2"/>
    </row>
    <row r="3666" spans="6:6" x14ac:dyDescent="0.25">
      <c r="F3666" s="2"/>
    </row>
    <row r="3667" spans="6:6" x14ac:dyDescent="0.25">
      <c r="F3667" s="2"/>
    </row>
    <row r="3668" spans="6:6" x14ac:dyDescent="0.25">
      <c r="F3668" s="2"/>
    </row>
    <row r="3669" spans="6:6" x14ac:dyDescent="0.25">
      <c r="F3669" s="2"/>
    </row>
    <row r="3670" spans="6:6" x14ac:dyDescent="0.25">
      <c r="F3670" s="2"/>
    </row>
    <row r="3671" spans="6:6" x14ac:dyDescent="0.25">
      <c r="F3671" s="2"/>
    </row>
    <row r="3672" spans="6:6" x14ac:dyDescent="0.25">
      <c r="F3672" s="2"/>
    </row>
    <row r="3673" spans="6:6" x14ac:dyDescent="0.25">
      <c r="F3673" s="2"/>
    </row>
    <row r="3674" spans="6:6" x14ac:dyDescent="0.25">
      <c r="F3674" s="2"/>
    </row>
    <row r="3675" spans="6:6" x14ac:dyDescent="0.25">
      <c r="F3675" s="2"/>
    </row>
    <row r="3676" spans="6:6" x14ac:dyDescent="0.25">
      <c r="F3676" s="2"/>
    </row>
    <row r="3677" spans="6:6" x14ac:dyDescent="0.25">
      <c r="F3677" s="2"/>
    </row>
    <row r="3678" spans="6:6" x14ac:dyDescent="0.25">
      <c r="F3678" s="2"/>
    </row>
    <row r="3679" spans="6:6" x14ac:dyDescent="0.25">
      <c r="F3679" s="2"/>
    </row>
    <row r="3680" spans="6:6" x14ac:dyDescent="0.25">
      <c r="F3680" s="2"/>
    </row>
    <row r="3681" spans="6:6" x14ac:dyDescent="0.25">
      <c r="F3681" s="2"/>
    </row>
    <row r="3682" spans="6:6" x14ac:dyDescent="0.25">
      <c r="F3682" s="2"/>
    </row>
    <row r="3683" spans="6:6" x14ac:dyDescent="0.25">
      <c r="F3683" s="2"/>
    </row>
    <row r="3684" spans="6:6" x14ac:dyDescent="0.25">
      <c r="F3684" s="2"/>
    </row>
    <row r="3685" spans="6:6" x14ac:dyDescent="0.25">
      <c r="F3685" s="2"/>
    </row>
    <row r="3686" spans="6:6" x14ac:dyDescent="0.25">
      <c r="F3686" s="2"/>
    </row>
    <row r="3687" spans="6:6" x14ac:dyDescent="0.25">
      <c r="F3687" s="2"/>
    </row>
    <row r="3688" spans="6:6" x14ac:dyDescent="0.25">
      <c r="F3688" s="2"/>
    </row>
    <row r="3689" spans="6:6" x14ac:dyDescent="0.25">
      <c r="F3689" s="2"/>
    </row>
    <row r="3690" spans="6:6" x14ac:dyDescent="0.25">
      <c r="F3690" s="2"/>
    </row>
    <row r="3691" spans="6:6" x14ac:dyDescent="0.25">
      <c r="F3691" s="2"/>
    </row>
    <row r="3692" spans="6:6" x14ac:dyDescent="0.25">
      <c r="F3692" s="2"/>
    </row>
    <row r="3693" spans="6:6" x14ac:dyDescent="0.25">
      <c r="F3693" s="2"/>
    </row>
    <row r="3694" spans="6:6" x14ac:dyDescent="0.25">
      <c r="F3694" s="2"/>
    </row>
    <row r="3695" spans="6:6" x14ac:dyDescent="0.25">
      <c r="F3695" s="2"/>
    </row>
    <row r="3696" spans="6:6" x14ac:dyDescent="0.25">
      <c r="F3696" s="2"/>
    </row>
    <row r="3697" spans="6:6" x14ac:dyDescent="0.25">
      <c r="F3697" s="2"/>
    </row>
    <row r="3698" spans="6:6" x14ac:dyDescent="0.25">
      <c r="F3698" s="2"/>
    </row>
    <row r="3699" spans="6:6" x14ac:dyDescent="0.25">
      <c r="F3699" s="2"/>
    </row>
    <row r="3700" spans="6:6" x14ac:dyDescent="0.25">
      <c r="F3700" s="2"/>
    </row>
    <row r="3701" spans="6:6" x14ac:dyDescent="0.25">
      <c r="F3701" s="2"/>
    </row>
    <row r="3702" spans="6:6" x14ac:dyDescent="0.25">
      <c r="F3702" s="2"/>
    </row>
    <row r="3703" spans="6:6" x14ac:dyDescent="0.25">
      <c r="F3703" s="2"/>
    </row>
    <row r="3704" spans="6:6" x14ac:dyDescent="0.25">
      <c r="F3704" s="2"/>
    </row>
    <row r="3705" spans="6:6" x14ac:dyDescent="0.25">
      <c r="F3705" s="2"/>
    </row>
    <row r="3706" spans="6:6" x14ac:dyDescent="0.25">
      <c r="F3706" s="2"/>
    </row>
    <row r="3707" spans="6:6" x14ac:dyDescent="0.25">
      <c r="F3707" s="2"/>
    </row>
    <row r="3708" spans="6:6" x14ac:dyDescent="0.25">
      <c r="F3708" s="2"/>
    </row>
    <row r="3709" spans="6:6" x14ac:dyDescent="0.25">
      <c r="F3709" s="2"/>
    </row>
    <row r="3710" spans="6:6" x14ac:dyDescent="0.25">
      <c r="F3710" s="2"/>
    </row>
    <row r="3711" spans="6:6" x14ac:dyDescent="0.25">
      <c r="F3711" s="2"/>
    </row>
    <row r="3712" spans="6:6" x14ac:dyDescent="0.25">
      <c r="F3712" s="2"/>
    </row>
    <row r="3713" spans="6:6" x14ac:dyDescent="0.25">
      <c r="F3713" s="2"/>
    </row>
    <row r="3714" spans="6:6" x14ac:dyDescent="0.25">
      <c r="F3714" s="2"/>
    </row>
    <row r="3715" spans="6:6" x14ac:dyDescent="0.25">
      <c r="F3715" s="2"/>
    </row>
    <row r="3716" spans="6:6" x14ac:dyDescent="0.25">
      <c r="F3716" s="2"/>
    </row>
    <row r="3717" spans="6:6" x14ac:dyDescent="0.25">
      <c r="F3717" s="2"/>
    </row>
    <row r="3718" spans="6:6" x14ac:dyDescent="0.25">
      <c r="F3718" s="2"/>
    </row>
    <row r="3719" spans="6:6" x14ac:dyDescent="0.25">
      <c r="F3719" s="2"/>
    </row>
    <row r="3720" spans="6:6" x14ac:dyDescent="0.25">
      <c r="F3720" s="2"/>
    </row>
    <row r="3721" spans="6:6" x14ac:dyDescent="0.25">
      <c r="F3721" s="2"/>
    </row>
    <row r="3722" spans="6:6" x14ac:dyDescent="0.25">
      <c r="F3722" s="2"/>
    </row>
    <row r="3723" spans="6:6" x14ac:dyDescent="0.25">
      <c r="F3723" s="2"/>
    </row>
    <row r="3724" spans="6:6" x14ac:dyDescent="0.25">
      <c r="F3724" s="2"/>
    </row>
    <row r="3725" spans="6:6" x14ac:dyDescent="0.25">
      <c r="F3725" s="2"/>
    </row>
    <row r="3726" spans="6:6" x14ac:dyDescent="0.25">
      <c r="F3726" s="2"/>
    </row>
    <row r="3727" spans="6:6" x14ac:dyDescent="0.25">
      <c r="F3727" s="2"/>
    </row>
    <row r="3728" spans="6:6" x14ac:dyDescent="0.25">
      <c r="F3728" s="2"/>
    </row>
    <row r="3729" spans="6:6" x14ac:dyDescent="0.25">
      <c r="F3729" s="2"/>
    </row>
    <row r="3730" spans="6:6" x14ac:dyDescent="0.25">
      <c r="F3730" s="2"/>
    </row>
    <row r="3731" spans="6:6" x14ac:dyDescent="0.25">
      <c r="F3731" s="2"/>
    </row>
    <row r="3732" spans="6:6" x14ac:dyDescent="0.25">
      <c r="F3732" s="2"/>
    </row>
    <row r="3733" spans="6:6" x14ac:dyDescent="0.25">
      <c r="F3733" s="2"/>
    </row>
    <row r="3734" spans="6:6" x14ac:dyDescent="0.25">
      <c r="F3734" s="2"/>
    </row>
    <row r="3735" spans="6:6" x14ac:dyDescent="0.25">
      <c r="F3735" s="2"/>
    </row>
    <row r="3736" spans="6:6" x14ac:dyDescent="0.25">
      <c r="F3736" s="2"/>
    </row>
    <row r="3737" spans="6:6" x14ac:dyDescent="0.25">
      <c r="F3737" s="2"/>
    </row>
    <row r="3738" spans="6:6" x14ac:dyDescent="0.25">
      <c r="F3738" s="2"/>
    </row>
    <row r="3739" spans="6:6" x14ac:dyDescent="0.25">
      <c r="F3739" s="2"/>
    </row>
    <row r="3740" spans="6:6" x14ac:dyDescent="0.25">
      <c r="F3740" s="2"/>
    </row>
    <row r="3741" spans="6:6" x14ac:dyDescent="0.25">
      <c r="F3741" s="2"/>
    </row>
    <row r="3742" spans="6:6" x14ac:dyDescent="0.25">
      <c r="F3742" s="2"/>
    </row>
    <row r="3743" spans="6:6" x14ac:dyDescent="0.25">
      <c r="F3743" s="2"/>
    </row>
    <row r="3744" spans="6:6" x14ac:dyDescent="0.25">
      <c r="F3744" s="2"/>
    </row>
    <row r="3745" spans="6:6" x14ac:dyDescent="0.25">
      <c r="F3745" s="2"/>
    </row>
    <row r="3746" spans="6:6" x14ac:dyDescent="0.25">
      <c r="F3746" s="2"/>
    </row>
    <row r="3747" spans="6:6" x14ac:dyDescent="0.25">
      <c r="F3747" s="2"/>
    </row>
    <row r="3748" spans="6:6" x14ac:dyDescent="0.25">
      <c r="F3748" s="2"/>
    </row>
    <row r="3749" spans="6:6" x14ac:dyDescent="0.25">
      <c r="F3749" s="2"/>
    </row>
    <row r="3750" spans="6:6" x14ac:dyDescent="0.25">
      <c r="F3750" s="2"/>
    </row>
    <row r="3751" spans="6:6" x14ac:dyDescent="0.25">
      <c r="F3751" s="2"/>
    </row>
    <row r="3752" spans="6:6" x14ac:dyDescent="0.25">
      <c r="F3752" s="2"/>
    </row>
    <row r="3753" spans="6:6" x14ac:dyDescent="0.25">
      <c r="F3753" s="2"/>
    </row>
    <row r="3754" spans="6:6" x14ac:dyDescent="0.25">
      <c r="F3754" s="2"/>
    </row>
    <row r="3755" spans="6:6" x14ac:dyDescent="0.25">
      <c r="F3755" s="2"/>
    </row>
    <row r="3756" spans="6:6" x14ac:dyDescent="0.25">
      <c r="F3756" s="2"/>
    </row>
    <row r="3757" spans="6:6" x14ac:dyDescent="0.25">
      <c r="F3757" s="2"/>
    </row>
    <row r="3758" spans="6:6" x14ac:dyDescent="0.25">
      <c r="F3758" s="2"/>
    </row>
    <row r="3759" spans="6:6" x14ac:dyDescent="0.25">
      <c r="F3759" s="2"/>
    </row>
    <row r="3760" spans="6:6" x14ac:dyDescent="0.25">
      <c r="F3760" s="2"/>
    </row>
    <row r="3761" spans="6:6" x14ac:dyDescent="0.25">
      <c r="F3761" s="2"/>
    </row>
    <row r="3762" spans="6:6" x14ac:dyDescent="0.25">
      <c r="F3762" s="2"/>
    </row>
    <row r="3763" spans="6:6" x14ac:dyDescent="0.25">
      <c r="F3763" s="2"/>
    </row>
    <row r="3764" spans="6:6" x14ac:dyDescent="0.25">
      <c r="F3764" s="2"/>
    </row>
    <row r="3765" spans="6:6" x14ac:dyDescent="0.25">
      <c r="F3765" s="2"/>
    </row>
    <row r="3766" spans="6:6" x14ac:dyDescent="0.25">
      <c r="F3766" s="2"/>
    </row>
    <row r="3767" spans="6:6" x14ac:dyDescent="0.25">
      <c r="F3767" s="2"/>
    </row>
    <row r="3768" spans="6:6" x14ac:dyDescent="0.25">
      <c r="F3768" s="2"/>
    </row>
    <row r="3769" spans="6:6" x14ac:dyDescent="0.25">
      <c r="F3769" s="2"/>
    </row>
    <row r="3770" spans="6:6" x14ac:dyDescent="0.25">
      <c r="F3770" s="2"/>
    </row>
    <row r="3771" spans="6:6" x14ac:dyDescent="0.25">
      <c r="F3771" s="2"/>
    </row>
    <row r="3772" spans="6:6" x14ac:dyDescent="0.25">
      <c r="F3772" s="2"/>
    </row>
    <row r="3773" spans="6:6" x14ac:dyDescent="0.25">
      <c r="F3773" s="2"/>
    </row>
    <row r="3774" spans="6:6" x14ac:dyDescent="0.25">
      <c r="F3774" s="2"/>
    </row>
    <row r="3775" spans="6:6" x14ac:dyDescent="0.25">
      <c r="F3775" s="2"/>
    </row>
    <row r="3776" spans="6:6" x14ac:dyDescent="0.25">
      <c r="F3776" s="2"/>
    </row>
    <row r="3777" spans="6:6" x14ac:dyDescent="0.25">
      <c r="F3777" s="2"/>
    </row>
    <row r="3778" spans="6:6" x14ac:dyDescent="0.25">
      <c r="F3778" s="2"/>
    </row>
    <row r="3779" spans="6:6" x14ac:dyDescent="0.25">
      <c r="F3779" s="2"/>
    </row>
    <row r="3780" spans="6:6" x14ac:dyDescent="0.25">
      <c r="F3780" s="2"/>
    </row>
    <row r="3781" spans="6:6" x14ac:dyDescent="0.25">
      <c r="F3781" s="2"/>
    </row>
    <row r="3782" spans="6:6" x14ac:dyDescent="0.25">
      <c r="F3782" s="2"/>
    </row>
    <row r="3783" spans="6:6" x14ac:dyDescent="0.25">
      <c r="F3783" s="2"/>
    </row>
    <row r="3784" spans="6:6" x14ac:dyDescent="0.25">
      <c r="F3784" s="2"/>
    </row>
    <row r="3785" spans="6:6" x14ac:dyDescent="0.25">
      <c r="F3785" s="2"/>
    </row>
    <row r="3786" spans="6:6" x14ac:dyDescent="0.25">
      <c r="F3786" s="2"/>
    </row>
    <row r="3787" spans="6:6" x14ac:dyDescent="0.25">
      <c r="F3787" s="2"/>
    </row>
    <row r="3788" spans="6:6" x14ac:dyDescent="0.25">
      <c r="F3788" s="2"/>
    </row>
    <row r="3789" spans="6:6" x14ac:dyDescent="0.25">
      <c r="F3789" s="2"/>
    </row>
    <row r="3790" spans="6:6" x14ac:dyDescent="0.25">
      <c r="F3790" s="2"/>
    </row>
    <row r="3791" spans="6:6" x14ac:dyDescent="0.25">
      <c r="F3791" s="2"/>
    </row>
    <row r="3792" spans="6:6" x14ac:dyDescent="0.25">
      <c r="F3792" s="2"/>
    </row>
    <row r="3793" spans="6:6" x14ac:dyDescent="0.25">
      <c r="F3793" s="2"/>
    </row>
    <row r="3794" spans="6:6" x14ac:dyDescent="0.25">
      <c r="F3794" s="2"/>
    </row>
    <row r="3795" spans="6:6" x14ac:dyDescent="0.25">
      <c r="F3795" s="2"/>
    </row>
    <row r="3796" spans="6:6" x14ac:dyDescent="0.25">
      <c r="F3796" s="2"/>
    </row>
    <row r="3797" spans="6:6" x14ac:dyDescent="0.25">
      <c r="F3797" s="2"/>
    </row>
    <row r="3798" spans="6:6" x14ac:dyDescent="0.25">
      <c r="F3798" s="2"/>
    </row>
    <row r="3799" spans="6:6" x14ac:dyDescent="0.25">
      <c r="F3799" s="2"/>
    </row>
    <row r="3800" spans="6:6" x14ac:dyDescent="0.25">
      <c r="F3800" s="2"/>
    </row>
    <row r="3801" spans="6:6" x14ac:dyDescent="0.25">
      <c r="F3801" s="2"/>
    </row>
    <row r="3802" spans="6:6" x14ac:dyDescent="0.25">
      <c r="F3802" s="2"/>
    </row>
    <row r="3803" spans="6:6" x14ac:dyDescent="0.25">
      <c r="F3803" s="2"/>
    </row>
    <row r="3804" spans="6:6" x14ac:dyDescent="0.25">
      <c r="F3804" s="2"/>
    </row>
    <row r="3805" spans="6:6" x14ac:dyDescent="0.25">
      <c r="F3805" s="2"/>
    </row>
    <row r="3806" spans="6:6" x14ac:dyDescent="0.25">
      <c r="F3806" s="2"/>
    </row>
    <row r="3807" spans="6:6" x14ac:dyDescent="0.25">
      <c r="F3807" s="2"/>
    </row>
    <row r="3808" spans="6:6" x14ac:dyDescent="0.25">
      <c r="F3808" s="2"/>
    </row>
    <row r="3809" spans="6:6" x14ac:dyDescent="0.25">
      <c r="F3809" s="2"/>
    </row>
    <row r="3810" spans="6:6" x14ac:dyDescent="0.25">
      <c r="F3810" s="2"/>
    </row>
    <row r="3811" spans="6:6" x14ac:dyDescent="0.25">
      <c r="F3811" s="2"/>
    </row>
    <row r="3812" spans="6:6" x14ac:dyDescent="0.25">
      <c r="F3812" s="2"/>
    </row>
    <row r="3813" spans="6:6" x14ac:dyDescent="0.25">
      <c r="F3813" s="2"/>
    </row>
    <row r="3814" spans="6:6" x14ac:dyDescent="0.25">
      <c r="F3814" s="2"/>
    </row>
    <row r="3815" spans="6:6" x14ac:dyDescent="0.25">
      <c r="F3815" s="2"/>
    </row>
    <row r="3816" spans="6:6" x14ac:dyDescent="0.25">
      <c r="F3816" s="2"/>
    </row>
    <row r="3817" spans="6:6" x14ac:dyDescent="0.25">
      <c r="F3817" s="2"/>
    </row>
    <row r="3818" spans="6:6" x14ac:dyDescent="0.25">
      <c r="F3818" s="2"/>
    </row>
    <row r="3819" spans="6:6" x14ac:dyDescent="0.25">
      <c r="F3819" s="2"/>
    </row>
    <row r="3820" spans="6:6" x14ac:dyDescent="0.25">
      <c r="F3820" s="2"/>
    </row>
    <row r="3821" spans="6:6" x14ac:dyDescent="0.25">
      <c r="F3821" s="2"/>
    </row>
    <row r="3822" spans="6:6" x14ac:dyDescent="0.25">
      <c r="F3822" s="2"/>
    </row>
    <row r="3823" spans="6:6" x14ac:dyDescent="0.25">
      <c r="F3823" s="2"/>
    </row>
    <row r="3824" spans="6:6" x14ac:dyDescent="0.25">
      <c r="F3824" s="2"/>
    </row>
    <row r="3825" spans="6:6" x14ac:dyDescent="0.25">
      <c r="F3825" s="2"/>
    </row>
    <row r="3826" spans="6:6" x14ac:dyDescent="0.25">
      <c r="F3826" s="2"/>
    </row>
    <row r="3827" spans="6:6" x14ac:dyDescent="0.25">
      <c r="F3827" s="2"/>
    </row>
    <row r="3828" spans="6:6" x14ac:dyDescent="0.25">
      <c r="F3828" s="2"/>
    </row>
    <row r="3829" spans="6:6" x14ac:dyDescent="0.25">
      <c r="F3829" s="2"/>
    </row>
    <row r="3830" spans="6:6" x14ac:dyDescent="0.25">
      <c r="F3830" s="2"/>
    </row>
    <row r="3831" spans="6:6" x14ac:dyDescent="0.25">
      <c r="F3831" s="2"/>
    </row>
    <row r="3832" spans="6:6" x14ac:dyDescent="0.25">
      <c r="F3832" s="2"/>
    </row>
    <row r="3833" spans="6:6" x14ac:dyDescent="0.25">
      <c r="F3833" s="2"/>
    </row>
    <row r="3834" spans="6:6" x14ac:dyDescent="0.25">
      <c r="F3834" s="2"/>
    </row>
    <row r="3835" spans="6:6" x14ac:dyDescent="0.25">
      <c r="F3835" s="2"/>
    </row>
    <row r="3836" spans="6:6" x14ac:dyDescent="0.25">
      <c r="F3836" s="2"/>
    </row>
    <row r="3837" spans="6:6" x14ac:dyDescent="0.25">
      <c r="F3837" s="2"/>
    </row>
    <row r="3838" spans="6:6" x14ac:dyDescent="0.25">
      <c r="F3838" s="2"/>
    </row>
    <row r="3839" spans="6:6" x14ac:dyDescent="0.25">
      <c r="F3839" s="2"/>
    </row>
    <row r="3840" spans="6:6" x14ac:dyDescent="0.25">
      <c r="F3840" s="2"/>
    </row>
    <row r="3841" spans="6:6" x14ac:dyDescent="0.25">
      <c r="F3841" s="2"/>
    </row>
    <row r="3842" spans="6:6" x14ac:dyDescent="0.25">
      <c r="F3842" s="2"/>
    </row>
    <row r="3843" spans="6:6" x14ac:dyDescent="0.25">
      <c r="F3843" s="2"/>
    </row>
    <row r="3844" spans="6:6" x14ac:dyDescent="0.25">
      <c r="F3844" s="2"/>
    </row>
    <row r="3845" spans="6:6" x14ac:dyDescent="0.25">
      <c r="F3845" s="2"/>
    </row>
    <row r="3846" spans="6:6" x14ac:dyDescent="0.25">
      <c r="F3846" s="2"/>
    </row>
    <row r="3847" spans="6:6" x14ac:dyDescent="0.25">
      <c r="F3847" s="2"/>
    </row>
    <row r="3848" spans="6:6" x14ac:dyDescent="0.25">
      <c r="F3848" s="2"/>
    </row>
    <row r="3849" spans="6:6" x14ac:dyDescent="0.25">
      <c r="F3849" s="2"/>
    </row>
    <row r="3850" spans="6:6" x14ac:dyDescent="0.25">
      <c r="F3850" s="2"/>
    </row>
    <row r="3851" spans="6:6" x14ac:dyDescent="0.25">
      <c r="F3851" s="2"/>
    </row>
    <row r="3852" spans="6:6" x14ac:dyDescent="0.25">
      <c r="F3852" s="2"/>
    </row>
    <row r="3853" spans="6:6" x14ac:dyDescent="0.25">
      <c r="F3853" s="2"/>
    </row>
    <row r="3854" spans="6:6" x14ac:dyDescent="0.25">
      <c r="F3854" s="2"/>
    </row>
    <row r="3855" spans="6:6" x14ac:dyDescent="0.25">
      <c r="F3855" s="2"/>
    </row>
    <row r="3856" spans="6:6" x14ac:dyDescent="0.25">
      <c r="F3856" s="2"/>
    </row>
    <row r="3857" spans="6:6" x14ac:dyDescent="0.25">
      <c r="F3857" s="2"/>
    </row>
    <row r="3858" spans="6:6" x14ac:dyDescent="0.25">
      <c r="F3858" s="2"/>
    </row>
    <row r="3859" spans="6:6" x14ac:dyDescent="0.25">
      <c r="F3859" s="2"/>
    </row>
    <row r="3860" spans="6:6" x14ac:dyDescent="0.25">
      <c r="F3860" s="2"/>
    </row>
    <row r="3861" spans="6:6" x14ac:dyDescent="0.25">
      <c r="F3861" s="2"/>
    </row>
    <row r="3862" spans="6:6" x14ac:dyDescent="0.25">
      <c r="F3862" s="2"/>
    </row>
    <row r="3863" spans="6:6" x14ac:dyDescent="0.25">
      <c r="F3863" s="2"/>
    </row>
    <row r="3864" spans="6:6" x14ac:dyDescent="0.25">
      <c r="F3864" s="2"/>
    </row>
    <row r="3865" spans="6:6" x14ac:dyDescent="0.25">
      <c r="F3865" s="2"/>
    </row>
    <row r="3866" spans="6:6" x14ac:dyDescent="0.25">
      <c r="F3866" s="2"/>
    </row>
    <row r="3867" spans="6:6" x14ac:dyDescent="0.25">
      <c r="F3867" s="2"/>
    </row>
    <row r="3868" spans="6:6" x14ac:dyDescent="0.25">
      <c r="F3868" s="2"/>
    </row>
    <row r="3869" spans="6:6" x14ac:dyDescent="0.25">
      <c r="F3869" s="2"/>
    </row>
    <row r="3870" spans="6:6" x14ac:dyDescent="0.25">
      <c r="F3870" s="2"/>
    </row>
    <row r="3871" spans="6:6" x14ac:dyDescent="0.25">
      <c r="F3871" s="2"/>
    </row>
    <row r="3872" spans="6:6" x14ac:dyDescent="0.25">
      <c r="F3872" s="2"/>
    </row>
    <row r="3873" spans="6:6" x14ac:dyDescent="0.25">
      <c r="F3873" s="2"/>
    </row>
    <row r="3874" spans="6:6" x14ac:dyDescent="0.25">
      <c r="F3874" s="2"/>
    </row>
    <row r="3875" spans="6:6" x14ac:dyDescent="0.25">
      <c r="F3875" s="2"/>
    </row>
    <row r="3876" spans="6:6" x14ac:dyDescent="0.25">
      <c r="F3876" s="2"/>
    </row>
    <row r="3877" spans="6:6" x14ac:dyDescent="0.25">
      <c r="F3877" s="2"/>
    </row>
    <row r="3878" spans="6:6" x14ac:dyDescent="0.25">
      <c r="F3878" s="2"/>
    </row>
    <row r="3879" spans="6:6" x14ac:dyDescent="0.25">
      <c r="F3879" s="2"/>
    </row>
    <row r="3880" spans="6:6" x14ac:dyDescent="0.25">
      <c r="F3880" s="2"/>
    </row>
    <row r="3881" spans="6:6" x14ac:dyDescent="0.25">
      <c r="F3881" s="2"/>
    </row>
    <row r="3882" spans="6:6" x14ac:dyDescent="0.25">
      <c r="F3882" s="2"/>
    </row>
    <row r="3883" spans="6:6" x14ac:dyDescent="0.25">
      <c r="F3883" s="2"/>
    </row>
    <row r="3884" spans="6:6" x14ac:dyDescent="0.25">
      <c r="F3884" s="2"/>
    </row>
    <row r="3885" spans="6:6" x14ac:dyDescent="0.25">
      <c r="F3885" s="2"/>
    </row>
    <row r="3886" spans="6:6" x14ac:dyDescent="0.25">
      <c r="F3886" s="2"/>
    </row>
    <row r="3887" spans="6:6" x14ac:dyDescent="0.25">
      <c r="F3887" s="2"/>
    </row>
    <row r="3888" spans="6:6" x14ac:dyDescent="0.25">
      <c r="F3888" s="2"/>
    </row>
    <row r="3889" spans="6:6" x14ac:dyDescent="0.25">
      <c r="F3889" s="2"/>
    </row>
    <row r="3890" spans="6:6" x14ac:dyDescent="0.25">
      <c r="F3890" s="2"/>
    </row>
    <row r="3891" spans="6:6" x14ac:dyDescent="0.25">
      <c r="F3891" s="2"/>
    </row>
    <row r="3892" spans="6:6" x14ac:dyDescent="0.25">
      <c r="F3892" s="2"/>
    </row>
    <row r="3893" spans="6:6" x14ac:dyDescent="0.25">
      <c r="F3893" s="2"/>
    </row>
    <row r="3894" spans="6:6" x14ac:dyDescent="0.25">
      <c r="F3894" s="2"/>
    </row>
    <row r="3895" spans="6:6" x14ac:dyDescent="0.25">
      <c r="F3895" s="2"/>
    </row>
    <row r="3896" spans="6:6" x14ac:dyDescent="0.25">
      <c r="F3896" s="2"/>
    </row>
    <row r="3897" spans="6:6" x14ac:dyDescent="0.25">
      <c r="F3897" s="2"/>
    </row>
    <row r="3898" spans="6:6" x14ac:dyDescent="0.25">
      <c r="F3898" s="2"/>
    </row>
    <row r="3899" spans="6:6" x14ac:dyDescent="0.25">
      <c r="F3899" s="2"/>
    </row>
    <row r="3900" spans="6:6" x14ac:dyDescent="0.25">
      <c r="F3900" s="2"/>
    </row>
    <row r="3901" spans="6:6" x14ac:dyDescent="0.25">
      <c r="F3901" s="2"/>
    </row>
    <row r="3902" spans="6:6" x14ac:dyDescent="0.25">
      <c r="F3902" s="2"/>
    </row>
    <row r="3903" spans="6:6" x14ac:dyDescent="0.25">
      <c r="F3903" s="2"/>
    </row>
    <row r="3904" spans="6:6" x14ac:dyDescent="0.25">
      <c r="F3904" s="2"/>
    </row>
    <row r="3905" spans="6:6" x14ac:dyDescent="0.25">
      <c r="F3905" s="2"/>
    </row>
    <row r="3906" spans="6:6" x14ac:dyDescent="0.25">
      <c r="F3906" s="2"/>
    </row>
    <row r="3907" spans="6:6" x14ac:dyDescent="0.25">
      <c r="F3907" s="2"/>
    </row>
    <row r="3908" spans="6:6" x14ac:dyDescent="0.25">
      <c r="F3908" s="2"/>
    </row>
    <row r="3909" spans="6:6" x14ac:dyDescent="0.25">
      <c r="F3909" s="2"/>
    </row>
    <row r="3910" spans="6:6" x14ac:dyDescent="0.25">
      <c r="F3910" s="2"/>
    </row>
    <row r="3911" spans="6:6" x14ac:dyDescent="0.25">
      <c r="F3911" s="2"/>
    </row>
    <row r="3912" spans="6:6" x14ac:dyDescent="0.25">
      <c r="F3912" s="2"/>
    </row>
    <row r="3913" spans="6:6" x14ac:dyDescent="0.25">
      <c r="F3913" s="2"/>
    </row>
    <row r="3914" spans="6:6" x14ac:dyDescent="0.25">
      <c r="F3914" s="2"/>
    </row>
    <row r="3915" spans="6:6" x14ac:dyDescent="0.25">
      <c r="F3915" s="2"/>
    </row>
    <row r="3916" spans="6:6" x14ac:dyDescent="0.25">
      <c r="F3916" s="2"/>
    </row>
    <row r="3917" spans="6:6" x14ac:dyDescent="0.25">
      <c r="F3917" s="2"/>
    </row>
    <row r="3918" spans="6:6" x14ac:dyDescent="0.25">
      <c r="F3918" s="2"/>
    </row>
    <row r="3919" spans="6:6" x14ac:dyDescent="0.25">
      <c r="F3919" s="2"/>
    </row>
    <row r="3920" spans="6:6" x14ac:dyDescent="0.25">
      <c r="F3920" s="2"/>
    </row>
    <row r="3921" spans="6:6" x14ac:dyDescent="0.25">
      <c r="F3921" s="2"/>
    </row>
    <row r="3922" spans="6:6" x14ac:dyDescent="0.25">
      <c r="F3922" s="2"/>
    </row>
    <row r="3923" spans="6:6" x14ac:dyDescent="0.25">
      <c r="F3923" s="2"/>
    </row>
    <row r="3924" spans="6:6" x14ac:dyDescent="0.25">
      <c r="F3924" s="2"/>
    </row>
    <row r="3925" spans="6:6" x14ac:dyDescent="0.25">
      <c r="F3925" s="2"/>
    </row>
    <row r="3926" spans="6:6" x14ac:dyDescent="0.25">
      <c r="F3926" s="2"/>
    </row>
    <row r="3927" spans="6:6" x14ac:dyDescent="0.25">
      <c r="F3927" s="2"/>
    </row>
    <row r="3928" spans="6:6" x14ac:dyDescent="0.25">
      <c r="F3928" s="2"/>
    </row>
    <row r="3929" spans="6:6" x14ac:dyDescent="0.25">
      <c r="F3929" s="2"/>
    </row>
    <row r="3930" spans="6:6" x14ac:dyDescent="0.25">
      <c r="F3930" s="2"/>
    </row>
    <row r="3931" spans="6:6" x14ac:dyDescent="0.25">
      <c r="F3931" s="2"/>
    </row>
    <row r="3932" spans="6:6" x14ac:dyDescent="0.25">
      <c r="F3932" s="2"/>
    </row>
    <row r="3933" spans="6:6" x14ac:dyDescent="0.25">
      <c r="F3933" s="2"/>
    </row>
    <row r="3934" spans="6:6" x14ac:dyDescent="0.25">
      <c r="F3934" s="2"/>
    </row>
    <row r="3935" spans="6:6" x14ac:dyDescent="0.25">
      <c r="F3935" s="2"/>
    </row>
    <row r="3936" spans="6:6" x14ac:dyDescent="0.25">
      <c r="F3936" s="2"/>
    </row>
    <row r="3937" spans="6:6" x14ac:dyDescent="0.25">
      <c r="F3937" s="2"/>
    </row>
    <row r="3938" spans="6:6" x14ac:dyDescent="0.25">
      <c r="F3938" s="2"/>
    </row>
    <row r="3939" spans="6:6" x14ac:dyDescent="0.25">
      <c r="F3939" s="2"/>
    </row>
    <row r="3940" spans="6:6" x14ac:dyDescent="0.25">
      <c r="F3940" s="2"/>
    </row>
    <row r="3941" spans="6:6" x14ac:dyDescent="0.25">
      <c r="F3941" s="2"/>
    </row>
    <row r="3942" spans="6:6" x14ac:dyDescent="0.25">
      <c r="F3942" s="2"/>
    </row>
    <row r="3943" spans="6:6" x14ac:dyDescent="0.25">
      <c r="F3943" s="2"/>
    </row>
    <row r="3944" spans="6:6" x14ac:dyDescent="0.25">
      <c r="F3944" s="2"/>
    </row>
    <row r="3945" spans="6:6" x14ac:dyDescent="0.25">
      <c r="F3945" s="2"/>
    </row>
    <row r="3946" spans="6:6" x14ac:dyDescent="0.25">
      <c r="F3946" s="2"/>
    </row>
    <row r="3947" spans="6:6" x14ac:dyDescent="0.25">
      <c r="F3947" s="2"/>
    </row>
    <row r="3948" spans="6:6" x14ac:dyDescent="0.25">
      <c r="F3948" s="2"/>
    </row>
    <row r="3949" spans="6:6" x14ac:dyDescent="0.25">
      <c r="F3949" s="2"/>
    </row>
    <row r="3950" spans="6:6" x14ac:dyDescent="0.25">
      <c r="F3950" s="2"/>
    </row>
    <row r="3951" spans="6:6" x14ac:dyDescent="0.25">
      <c r="F3951" s="2"/>
    </row>
    <row r="3952" spans="6:6" x14ac:dyDescent="0.25">
      <c r="F3952" s="2"/>
    </row>
    <row r="3953" spans="6:6" x14ac:dyDescent="0.25">
      <c r="F3953" s="2"/>
    </row>
    <row r="3954" spans="6:6" x14ac:dyDescent="0.25">
      <c r="F3954" s="2"/>
    </row>
    <row r="3955" spans="6:6" x14ac:dyDescent="0.25">
      <c r="F3955" s="2"/>
    </row>
    <row r="3956" spans="6:6" x14ac:dyDescent="0.25">
      <c r="F3956" s="2"/>
    </row>
    <row r="3957" spans="6:6" x14ac:dyDescent="0.25">
      <c r="F3957" s="2"/>
    </row>
    <row r="3958" spans="6:6" x14ac:dyDescent="0.25">
      <c r="F3958" s="2"/>
    </row>
    <row r="3959" spans="6:6" x14ac:dyDescent="0.25">
      <c r="F3959" s="2"/>
    </row>
    <row r="3960" spans="6:6" x14ac:dyDescent="0.25">
      <c r="F3960" s="2"/>
    </row>
    <row r="3961" spans="6:6" x14ac:dyDescent="0.25">
      <c r="F3961" s="2"/>
    </row>
    <row r="3962" spans="6:6" x14ac:dyDescent="0.25">
      <c r="F3962" s="2"/>
    </row>
    <row r="3963" spans="6:6" x14ac:dyDescent="0.25">
      <c r="F3963" s="2"/>
    </row>
    <row r="3964" spans="6:6" x14ac:dyDescent="0.25">
      <c r="F3964" s="2"/>
    </row>
    <row r="3965" spans="6:6" x14ac:dyDescent="0.25">
      <c r="F3965" s="2"/>
    </row>
    <row r="3966" spans="6:6" x14ac:dyDescent="0.25">
      <c r="F3966" s="2"/>
    </row>
    <row r="3967" spans="6:6" x14ac:dyDescent="0.25">
      <c r="F3967" s="2"/>
    </row>
    <row r="3968" spans="6:6" x14ac:dyDescent="0.25">
      <c r="F3968" s="2"/>
    </row>
    <row r="3969" spans="6:6" x14ac:dyDescent="0.25">
      <c r="F3969" s="2"/>
    </row>
    <row r="3970" spans="6:6" x14ac:dyDescent="0.25">
      <c r="F3970" s="2"/>
    </row>
    <row r="3971" spans="6:6" x14ac:dyDescent="0.25">
      <c r="F3971" s="2"/>
    </row>
    <row r="3972" spans="6:6" x14ac:dyDescent="0.25">
      <c r="F3972" s="2"/>
    </row>
    <row r="3973" spans="6:6" x14ac:dyDescent="0.25">
      <c r="F3973" s="2"/>
    </row>
    <row r="3974" spans="6:6" x14ac:dyDescent="0.25">
      <c r="F3974" s="2"/>
    </row>
    <row r="3975" spans="6:6" x14ac:dyDescent="0.25">
      <c r="F3975" s="2"/>
    </row>
    <row r="3976" spans="6:6" x14ac:dyDescent="0.25">
      <c r="F3976" s="2"/>
    </row>
    <row r="3977" spans="6:6" x14ac:dyDescent="0.25">
      <c r="F3977" s="2"/>
    </row>
    <row r="3978" spans="6:6" x14ac:dyDescent="0.25">
      <c r="F3978" s="2"/>
    </row>
    <row r="3979" spans="6:6" x14ac:dyDescent="0.25">
      <c r="F3979" s="2"/>
    </row>
    <row r="3980" spans="6:6" x14ac:dyDescent="0.25">
      <c r="F3980" s="2"/>
    </row>
    <row r="3981" spans="6:6" x14ac:dyDescent="0.25">
      <c r="F3981" s="2"/>
    </row>
    <row r="3982" spans="6:6" x14ac:dyDescent="0.25">
      <c r="F3982" s="2"/>
    </row>
    <row r="3983" spans="6:6" x14ac:dyDescent="0.25">
      <c r="F3983" s="2"/>
    </row>
    <row r="3984" spans="6:6" x14ac:dyDescent="0.25">
      <c r="F3984" s="2"/>
    </row>
    <row r="3985" spans="6:6" x14ac:dyDescent="0.25">
      <c r="F3985" s="2"/>
    </row>
    <row r="3986" spans="6:6" x14ac:dyDescent="0.25">
      <c r="F3986" s="2"/>
    </row>
    <row r="3987" spans="6:6" x14ac:dyDescent="0.25">
      <c r="F3987" s="2"/>
    </row>
    <row r="3988" spans="6:6" x14ac:dyDescent="0.25">
      <c r="F3988" s="2"/>
    </row>
    <row r="3989" spans="6:6" x14ac:dyDescent="0.25">
      <c r="F3989" s="2"/>
    </row>
    <row r="3990" spans="6:6" x14ac:dyDescent="0.25">
      <c r="F3990" s="2"/>
    </row>
    <row r="3991" spans="6:6" x14ac:dyDescent="0.25">
      <c r="F3991" s="2"/>
    </row>
    <row r="3992" spans="6:6" x14ac:dyDescent="0.25">
      <c r="F3992" s="2"/>
    </row>
    <row r="3993" spans="6:6" x14ac:dyDescent="0.25">
      <c r="F3993" s="2"/>
    </row>
    <row r="3994" spans="6:6" x14ac:dyDescent="0.25">
      <c r="F3994" s="2"/>
    </row>
    <row r="3995" spans="6:6" x14ac:dyDescent="0.25">
      <c r="F3995" s="2"/>
    </row>
    <row r="3996" spans="6:6" x14ac:dyDescent="0.25">
      <c r="F3996" s="2"/>
    </row>
    <row r="3997" spans="6:6" x14ac:dyDescent="0.25">
      <c r="F3997" s="2"/>
    </row>
    <row r="3998" spans="6:6" x14ac:dyDescent="0.25">
      <c r="F3998" s="2"/>
    </row>
    <row r="3999" spans="6:6" x14ac:dyDescent="0.25">
      <c r="F3999" s="2"/>
    </row>
    <row r="4000" spans="6:6" x14ac:dyDescent="0.25">
      <c r="F4000" s="2"/>
    </row>
    <row r="4001" spans="6:6" x14ac:dyDescent="0.25">
      <c r="F4001" s="2"/>
    </row>
    <row r="4002" spans="6:6" x14ac:dyDescent="0.25">
      <c r="F4002" s="2"/>
    </row>
    <row r="4003" spans="6:6" x14ac:dyDescent="0.25">
      <c r="F4003" s="2"/>
    </row>
    <row r="4004" spans="6:6" x14ac:dyDescent="0.25">
      <c r="F4004" s="2"/>
    </row>
    <row r="4005" spans="6:6" x14ac:dyDescent="0.25">
      <c r="F4005" s="2"/>
    </row>
    <row r="4006" spans="6:6" x14ac:dyDescent="0.25">
      <c r="F4006" s="2"/>
    </row>
    <row r="4007" spans="6:6" x14ac:dyDescent="0.25">
      <c r="F4007" s="2"/>
    </row>
    <row r="4008" spans="6:6" x14ac:dyDescent="0.25">
      <c r="F4008" s="2"/>
    </row>
    <row r="4009" spans="6:6" x14ac:dyDescent="0.25">
      <c r="F4009" s="2"/>
    </row>
    <row r="4010" spans="6:6" x14ac:dyDescent="0.25">
      <c r="F4010" s="2"/>
    </row>
    <row r="4011" spans="6:6" x14ac:dyDescent="0.25">
      <c r="F4011" s="2"/>
    </row>
    <row r="4012" spans="6:6" x14ac:dyDescent="0.25">
      <c r="F4012" s="2"/>
    </row>
    <row r="4013" spans="6:6" x14ac:dyDescent="0.25">
      <c r="F4013" s="2"/>
    </row>
    <row r="4014" spans="6:6" x14ac:dyDescent="0.25">
      <c r="F4014" s="2"/>
    </row>
    <row r="4015" spans="6:6" x14ac:dyDescent="0.25">
      <c r="F4015" s="2"/>
    </row>
    <row r="4016" spans="6:6" x14ac:dyDescent="0.25">
      <c r="F4016" s="2"/>
    </row>
    <row r="4017" spans="6:6" x14ac:dyDescent="0.25">
      <c r="F4017" s="2"/>
    </row>
    <row r="4018" spans="6:6" x14ac:dyDescent="0.25">
      <c r="F4018" s="2"/>
    </row>
    <row r="4019" spans="6:6" x14ac:dyDescent="0.25">
      <c r="F4019" s="2"/>
    </row>
    <row r="4020" spans="6:6" x14ac:dyDescent="0.25">
      <c r="F4020" s="2"/>
    </row>
    <row r="4021" spans="6:6" x14ac:dyDescent="0.25">
      <c r="F4021" s="2"/>
    </row>
    <row r="4022" spans="6:6" x14ac:dyDescent="0.25">
      <c r="F4022" s="2"/>
    </row>
    <row r="4023" spans="6:6" x14ac:dyDescent="0.25">
      <c r="F4023" s="2"/>
    </row>
    <row r="4024" spans="6:6" x14ac:dyDescent="0.25">
      <c r="F4024" s="2"/>
    </row>
    <row r="4025" spans="6:6" x14ac:dyDescent="0.25">
      <c r="F4025" s="2"/>
    </row>
    <row r="4026" spans="6:6" x14ac:dyDescent="0.25">
      <c r="F4026" s="2"/>
    </row>
    <row r="4027" spans="6:6" x14ac:dyDescent="0.25">
      <c r="F4027" s="2"/>
    </row>
    <row r="4028" spans="6:6" x14ac:dyDescent="0.25">
      <c r="F4028" s="2"/>
    </row>
    <row r="4029" spans="6:6" x14ac:dyDescent="0.25">
      <c r="F4029" s="2"/>
    </row>
    <row r="4030" spans="6:6" x14ac:dyDescent="0.25">
      <c r="F4030" s="2"/>
    </row>
    <row r="4031" spans="6:6" x14ac:dyDescent="0.25">
      <c r="F4031" s="2"/>
    </row>
    <row r="4032" spans="6:6" x14ac:dyDescent="0.25">
      <c r="F4032" s="2"/>
    </row>
    <row r="4033" spans="6:6" x14ac:dyDescent="0.25">
      <c r="F4033" s="2"/>
    </row>
    <row r="4034" spans="6:6" x14ac:dyDescent="0.25">
      <c r="F4034" s="2"/>
    </row>
    <row r="4035" spans="6:6" x14ac:dyDescent="0.25">
      <c r="F4035" s="2"/>
    </row>
    <row r="4036" spans="6:6" x14ac:dyDescent="0.25">
      <c r="F4036" s="2"/>
    </row>
    <row r="4037" spans="6:6" x14ac:dyDescent="0.25">
      <c r="F4037" s="2"/>
    </row>
    <row r="4038" spans="6:6" x14ac:dyDescent="0.25">
      <c r="F4038" s="2"/>
    </row>
    <row r="4039" spans="6:6" x14ac:dyDescent="0.25">
      <c r="F4039" s="2"/>
    </row>
    <row r="4040" spans="6:6" x14ac:dyDescent="0.25">
      <c r="F4040" s="2"/>
    </row>
    <row r="4041" spans="6:6" x14ac:dyDescent="0.25">
      <c r="F4041" s="2"/>
    </row>
    <row r="4042" spans="6:6" x14ac:dyDescent="0.25">
      <c r="F4042" s="2"/>
    </row>
    <row r="4043" spans="6:6" x14ac:dyDescent="0.25">
      <c r="F4043" s="2"/>
    </row>
    <row r="4044" spans="6:6" x14ac:dyDescent="0.25">
      <c r="F4044" s="2"/>
    </row>
    <row r="4045" spans="6:6" x14ac:dyDescent="0.25">
      <c r="F4045" s="2"/>
    </row>
    <row r="4046" spans="6:6" x14ac:dyDescent="0.25">
      <c r="F4046" s="2"/>
    </row>
    <row r="4047" spans="6:6" x14ac:dyDescent="0.25">
      <c r="F4047" s="2"/>
    </row>
    <row r="4048" spans="6:6" x14ac:dyDescent="0.25">
      <c r="F4048" s="2"/>
    </row>
    <row r="4049" spans="6:6" x14ac:dyDescent="0.25">
      <c r="F4049" s="2"/>
    </row>
    <row r="4050" spans="6:6" x14ac:dyDescent="0.25">
      <c r="F4050" s="2"/>
    </row>
    <row r="4051" spans="6:6" x14ac:dyDescent="0.25">
      <c r="F4051" s="2"/>
    </row>
    <row r="4052" spans="6:6" x14ac:dyDescent="0.25">
      <c r="F4052" s="2"/>
    </row>
    <row r="4053" spans="6:6" x14ac:dyDescent="0.25">
      <c r="F4053" s="2"/>
    </row>
    <row r="4054" spans="6:6" x14ac:dyDescent="0.25">
      <c r="F4054" s="2"/>
    </row>
    <row r="4055" spans="6:6" x14ac:dyDescent="0.25">
      <c r="F4055" s="2"/>
    </row>
    <row r="4056" spans="6:6" x14ac:dyDescent="0.25">
      <c r="F4056" s="2"/>
    </row>
    <row r="4057" spans="6:6" x14ac:dyDescent="0.25">
      <c r="F4057" s="2"/>
    </row>
    <row r="4058" spans="6:6" x14ac:dyDescent="0.25">
      <c r="F4058" s="2"/>
    </row>
    <row r="4059" spans="6:6" x14ac:dyDescent="0.25">
      <c r="F4059" s="2"/>
    </row>
    <row r="4060" spans="6:6" x14ac:dyDescent="0.25">
      <c r="F4060" s="2"/>
    </row>
    <row r="4061" spans="6:6" x14ac:dyDescent="0.25">
      <c r="F4061" s="2"/>
    </row>
    <row r="4062" spans="6:6" x14ac:dyDescent="0.25">
      <c r="F4062" s="2"/>
    </row>
    <row r="4063" spans="6:6" x14ac:dyDescent="0.25">
      <c r="F4063" s="2"/>
    </row>
    <row r="4064" spans="6:6" x14ac:dyDescent="0.25">
      <c r="F4064" s="2"/>
    </row>
    <row r="4065" spans="6:6" x14ac:dyDescent="0.25">
      <c r="F4065" s="2"/>
    </row>
    <row r="4066" spans="6:6" x14ac:dyDescent="0.25">
      <c r="F4066" s="2"/>
    </row>
    <row r="4067" spans="6:6" x14ac:dyDescent="0.25">
      <c r="F4067" s="2"/>
    </row>
    <row r="4068" spans="6:6" x14ac:dyDescent="0.25">
      <c r="F4068" s="2"/>
    </row>
    <row r="4069" spans="6:6" x14ac:dyDescent="0.25">
      <c r="F4069" s="2"/>
    </row>
    <row r="4070" spans="6:6" x14ac:dyDescent="0.25">
      <c r="F4070" s="2"/>
    </row>
    <row r="4071" spans="6:6" x14ac:dyDescent="0.25">
      <c r="F4071" s="2"/>
    </row>
    <row r="4072" spans="6:6" x14ac:dyDescent="0.25">
      <c r="F4072" s="2"/>
    </row>
    <row r="4073" spans="6:6" x14ac:dyDescent="0.25">
      <c r="F4073" s="2"/>
    </row>
    <row r="4074" spans="6:6" x14ac:dyDescent="0.25">
      <c r="F4074" s="2"/>
    </row>
    <row r="4075" spans="6:6" x14ac:dyDescent="0.25">
      <c r="F4075" s="2"/>
    </row>
    <row r="4076" spans="6:6" x14ac:dyDescent="0.25">
      <c r="F4076" s="2"/>
    </row>
    <row r="4077" spans="6:6" x14ac:dyDescent="0.25">
      <c r="F4077" s="2"/>
    </row>
    <row r="4078" spans="6:6" x14ac:dyDescent="0.25">
      <c r="F4078" s="2"/>
    </row>
    <row r="4079" spans="6:6" x14ac:dyDescent="0.25">
      <c r="F4079" s="2"/>
    </row>
    <row r="4080" spans="6:6" x14ac:dyDescent="0.25">
      <c r="F4080" s="2"/>
    </row>
    <row r="4081" spans="6:6" x14ac:dyDescent="0.25">
      <c r="F4081" s="2"/>
    </row>
    <row r="4082" spans="6:6" x14ac:dyDescent="0.25">
      <c r="F4082" s="2"/>
    </row>
    <row r="4083" spans="6:6" x14ac:dyDescent="0.25">
      <c r="F4083" s="2"/>
    </row>
    <row r="4084" spans="6:6" x14ac:dyDescent="0.25">
      <c r="F4084" s="2"/>
    </row>
    <row r="4085" spans="6:6" x14ac:dyDescent="0.25">
      <c r="F4085" s="2"/>
    </row>
    <row r="4086" spans="6:6" x14ac:dyDescent="0.25">
      <c r="F4086" s="2"/>
    </row>
    <row r="4087" spans="6:6" x14ac:dyDescent="0.25">
      <c r="F4087" s="2"/>
    </row>
    <row r="4088" spans="6:6" x14ac:dyDescent="0.25">
      <c r="F4088" s="2"/>
    </row>
    <row r="4089" spans="6:6" x14ac:dyDescent="0.25">
      <c r="F4089" s="2"/>
    </row>
    <row r="4090" spans="6:6" x14ac:dyDescent="0.25">
      <c r="F4090" s="2"/>
    </row>
    <row r="4091" spans="6:6" x14ac:dyDescent="0.25">
      <c r="F4091" s="2"/>
    </row>
    <row r="4092" spans="6:6" x14ac:dyDescent="0.25">
      <c r="F4092" s="2"/>
    </row>
    <row r="4093" spans="6:6" x14ac:dyDescent="0.25">
      <c r="F4093" s="2"/>
    </row>
    <row r="4094" spans="6:6" x14ac:dyDescent="0.25">
      <c r="F4094" s="2"/>
    </row>
    <row r="4095" spans="6:6" x14ac:dyDescent="0.25">
      <c r="F4095" s="2"/>
    </row>
    <row r="4096" spans="6:6" x14ac:dyDescent="0.25">
      <c r="F4096" s="2"/>
    </row>
    <row r="4097" spans="6:6" x14ac:dyDescent="0.25">
      <c r="F4097" s="2"/>
    </row>
    <row r="4098" spans="6:6" x14ac:dyDescent="0.25">
      <c r="F4098" s="2"/>
    </row>
    <row r="4099" spans="6:6" x14ac:dyDescent="0.25">
      <c r="F4099" s="2"/>
    </row>
    <row r="4100" spans="6:6" x14ac:dyDescent="0.25">
      <c r="F4100" s="2"/>
    </row>
    <row r="4101" spans="6:6" x14ac:dyDescent="0.25">
      <c r="F4101" s="2"/>
    </row>
    <row r="4102" spans="6:6" x14ac:dyDescent="0.25">
      <c r="F4102" s="2"/>
    </row>
    <row r="4103" spans="6:6" x14ac:dyDescent="0.25">
      <c r="F4103" s="2"/>
    </row>
    <row r="4104" spans="6:6" x14ac:dyDescent="0.25">
      <c r="F4104" s="2"/>
    </row>
    <row r="4105" spans="6:6" x14ac:dyDescent="0.25">
      <c r="F4105" s="2"/>
    </row>
    <row r="4106" spans="6:6" x14ac:dyDescent="0.25">
      <c r="F4106" s="2"/>
    </row>
    <row r="4107" spans="6:6" x14ac:dyDescent="0.25">
      <c r="F4107" s="2"/>
    </row>
    <row r="4108" spans="6:6" x14ac:dyDescent="0.25">
      <c r="F4108" s="2"/>
    </row>
    <row r="4109" spans="6:6" x14ac:dyDescent="0.25">
      <c r="F4109" s="2"/>
    </row>
    <row r="4110" spans="6:6" x14ac:dyDescent="0.25">
      <c r="F4110" s="2"/>
    </row>
    <row r="4111" spans="6:6" x14ac:dyDescent="0.25">
      <c r="F4111" s="2"/>
    </row>
    <row r="4112" spans="6:6" x14ac:dyDescent="0.25">
      <c r="F4112" s="2"/>
    </row>
    <row r="4113" spans="6:6" x14ac:dyDescent="0.25">
      <c r="F4113" s="2"/>
    </row>
    <row r="4114" spans="6:6" x14ac:dyDescent="0.25">
      <c r="F4114" s="2"/>
    </row>
    <row r="4115" spans="6:6" x14ac:dyDescent="0.25">
      <c r="F4115" s="2"/>
    </row>
    <row r="4116" spans="6:6" x14ac:dyDescent="0.25">
      <c r="F4116" s="2"/>
    </row>
    <row r="4117" spans="6:6" x14ac:dyDescent="0.25">
      <c r="F4117" s="2"/>
    </row>
    <row r="4118" spans="6:6" x14ac:dyDescent="0.25">
      <c r="F4118" s="2"/>
    </row>
    <row r="4119" spans="6:6" x14ac:dyDescent="0.25">
      <c r="F4119" s="2"/>
    </row>
    <row r="4120" spans="6:6" x14ac:dyDescent="0.25">
      <c r="F4120" s="2"/>
    </row>
    <row r="4121" spans="6:6" x14ac:dyDescent="0.25">
      <c r="F4121" s="2"/>
    </row>
    <row r="4122" spans="6:6" x14ac:dyDescent="0.25">
      <c r="F4122" s="2"/>
    </row>
    <row r="4123" spans="6:6" x14ac:dyDescent="0.25">
      <c r="F4123" s="2"/>
    </row>
    <row r="4124" spans="6:6" x14ac:dyDescent="0.25">
      <c r="F4124" s="2"/>
    </row>
    <row r="4125" spans="6:6" x14ac:dyDescent="0.25">
      <c r="F4125" s="2"/>
    </row>
    <row r="4126" spans="6:6" x14ac:dyDescent="0.25">
      <c r="F4126" s="2"/>
    </row>
    <row r="4127" spans="6:6" x14ac:dyDescent="0.25">
      <c r="F4127" s="2"/>
    </row>
    <row r="4128" spans="6:6" x14ac:dyDescent="0.25">
      <c r="F4128" s="2"/>
    </row>
    <row r="4129" spans="6:6" x14ac:dyDescent="0.25">
      <c r="F4129" s="2"/>
    </row>
    <row r="4130" spans="6:6" x14ac:dyDescent="0.25">
      <c r="F4130" s="2"/>
    </row>
    <row r="4131" spans="6:6" x14ac:dyDescent="0.25">
      <c r="F4131" s="2"/>
    </row>
    <row r="4132" spans="6:6" x14ac:dyDescent="0.25">
      <c r="F4132" s="2"/>
    </row>
    <row r="4133" spans="6:6" x14ac:dyDescent="0.25">
      <c r="F4133" s="2"/>
    </row>
    <row r="4134" spans="6:6" x14ac:dyDescent="0.25">
      <c r="F4134" s="2"/>
    </row>
    <row r="4135" spans="6:6" x14ac:dyDescent="0.25">
      <c r="F4135" s="2"/>
    </row>
    <row r="4136" spans="6:6" x14ac:dyDescent="0.25">
      <c r="F4136" s="2"/>
    </row>
    <row r="4137" spans="6:6" x14ac:dyDescent="0.25">
      <c r="F4137" s="2"/>
    </row>
    <row r="4138" spans="6:6" x14ac:dyDescent="0.25">
      <c r="F4138" s="2"/>
    </row>
    <row r="4139" spans="6:6" x14ac:dyDescent="0.25">
      <c r="F4139" s="2"/>
    </row>
    <row r="4140" spans="6:6" x14ac:dyDescent="0.25">
      <c r="F4140" s="2"/>
    </row>
    <row r="4141" spans="6:6" x14ac:dyDescent="0.25">
      <c r="F4141" s="2"/>
    </row>
    <row r="4142" spans="6:6" x14ac:dyDescent="0.25">
      <c r="F4142" s="2"/>
    </row>
    <row r="4143" spans="6:6" x14ac:dyDescent="0.25">
      <c r="F4143" s="2"/>
    </row>
    <row r="4144" spans="6:6" x14ac:dyDescent="0.25">
      <c r="F4144" s="2"/>
    </row>
    <row r="4145" spans="6:6" x14ac:dyDescent="0.25">
      <c r="F4145" s="2"/>
    </row>
    <row r="4146" spans="6:6" x14ac:dyDescent="0.25">
      <c r="F4146" s="2"/>
    </row>
    <row r="4147" spans="6:6" x14ac:dyDescent="0.25">
      <c r="F4147" s="2"/>
    </row>
    <row r="4148" spans="6:6" x14ac:dyDescent="0.25">
      <c r="F4148" s="2"/>
    </row>
    <row r="4149" spans="6:6" x14ac:dyDescent="0.25">
      <c r="F4149" s="2"/>
    </row>
    <row r="4150" spans="6:6" x14ac:dyDescent="0.25">
      <c r="F4150" s="2"/>
    </row>
    <row r="4151" spans="6:6" x14ac:dyDescent="0.25">
      <c r="F4151" s="2"/>
    </row>
    <row r="4152" spans="6:6" x14ac:dyDescent="0.25">
      <c r="F4152" s="2"/>
    </row>
    <row r="4153" spans="6:6" x14ac:dyDescent="0.25">
      <c r="F4153" s="2"/>
    </row>
    <row r="4154" spans="6:6" x14ac:dyDescent="0.25">
      <c r="F4154" s="2"/>
    </row>
    <row r="4155" spans="6:6" x14ac:dyDescent="0.25">
      <c r="F4155" s="2"/>
    </row>
    <row r="4156" spans="6:6" x14ac:dyDescent="0.25">
      <c r="F4156" s="2"/>
    </row>
    <row r="4157" spans="6:6" x14ac:dyDescent="0.25">
      <c r="F4157" s="2"/>
    </row>
    <row r="4158" spans="6:6" x14ac:dyDescent="0.25">
      <c r="F4158" s="2"/>
    </row>
    <row r="4159" spans="6:6" x14ac:dyDescent="0.25">
      <c r="F4159" s="2"/>
    </row>
    <row r="4160" spans="6:6" x14ac:dyDescent="0.25">
      <c r="F4160" s="2"/>
    </row>
    <row r="4161" spans="6:6" x14ac:dyDescent="0.25">
      <c r="F4161" s="2"/>
    </row>
    <row r="4162" spans="6:6" x14ac:dyDescent="0.25">
      <c r="F4162" s="2"/>
    </row>
    <row r="4163" spans="6:6" x14ac:dyDescent="0.25">
      <c r="F4163" s="2"/>
    </row>
    <row r="4164" spans="6:6" x14ac:dyDescent="0.25">
      <c r="F4164" s="2"/>
    </row>
    <row r="4165" spans="6:6" x14ac:dyDescent="0.25">
      <c r="F4165" s="2"/>
    </row>
    <row r="4166" spans="6:6" x14ac:dyDescent="0.25">
      <c r="F4166" s="2"/>
    </row>
    <row r="4167" spans="6:6" x14ac:dyDescent="0.25">
      <c r="F4167" s="2"/>
    </row>
    <row r="4168" spans="6:6" x14ac:dyDescent="0.25">
      <c r="F4168" s="2"/>
    </row>
    <row r="4169" spans="6:6" x14ac:dyDescent="0.25">
      <c r="F4169" s="2"/>
    </row>
    <row r="4170" spans="6:6" x14ac:dyDescent="0.25">
      <c r="F4170" s="2"/>
    </row>
    <row r="4171" spans="6:6" x14ac:dyDescent="0.25">
      <c r="F4171" s="2"/>
    </row>
    <row r="4172" spans="6:6" x14ac:dyDescent="0.25">
      <c r="F4172" s="2"/>
    </row>
    <row r="4173" spans="6:6" x14ac:dyDescent="0.25">
      <c r="F4173" s="2"/>
    </row>
    <row r="4174" spans="6:6" x14ac:dyDescent="0.25">
      <c r="F4174" s="2"/>
    </row>
    <row r="4175" spans="6:6" x14ac:dyDescent="0.25">
      <c r="F4175" s="2"/>
    </row>
    <row r="4176" spans="6:6" x14ac:dyDescent="0.25">
      <c r="F4176" s="2"/>
    </row>
    <row r="4177" spans="6:6" x14ac:dyDescent="0.25">
      <c r="F4177" s="2"/>
    </row>
    <row r="4178" spans="6:6" x14ac:dyDescent="0.25">
      <c r="F4178" s="2"/>
    </row>
    <row r="4179" spans="6:6" x14ac:dyDescent="0.25">
      <c r="F4179" s="2"/>
    </row>
    <row r="4180" spans="6:6" x14ac:dyDescent="0.25">
      <c r="F4180" s="2"/>
    </row>
    <row r="4181" spans="6:6" x14ac:dyDescent="0.25">
      <c r="F4181" s="2"/>
    </row>
    <row r="4182" spans="6:6" x14ac:dyDescent="0.25">
      <c r="F4182" s="2"/>
    </row>
    <row r="4183" spans="6:6" x14ac:dyDescent="0.25">
      <c r="F4183" s="2"/>
    </row>
    <row r="4184" spans="6:6" x14ac:dyDescent="0.25">
      <c r="F4184" s="2"/>
    </row>
    <row r="4185" spans="6:6" x14ac:dyDescent="0.25">
      <c r="F4185" s="2"/>
    </row>
    <row r="4186" spans="6:6" x14ac:dyDescent="0.25">
      <c r="F4186" s="2"/>
    </row>
    <row r="4187" spans="6:6" x14ac:dyDescent="0.25">
      <c r="F4187" s="2"/>
    </row>
    <row r="4188" spans="6:6" x14ac:dyDescent="0.25">
      <c r="F4188" s="2"/>
    </row>
    <row r="4189" spans="6:6" x14ac:dyDescent="0.25">
      <c r="F4189" s="2"/>
    </row>
    <row r="4190" spans="6:6" x14ac:dyDescent="0.25">
      <c r="F4190" s="2"/>
    </row>
    <row r="4191" spans="6:6" x14ac:dyDescent="0.25">
      <c r="F4191" s="2"/>
    </row>
    <row r="4192" spans="6:6" x14ac:dyDescent="0.25">
      <c r="F4192" s="2"/>
    </row>
    <row r="4193" spans="6:6" x14ac:dyDescent="0.25">
      <c r="F4193" s="2"/>
    </row>
    <row r="4194" spans="6:6" x14ac:dyDescent="0.25">
      <c r="F4194" s="2"/>
    </row>
    <row r="4195" spans="6:6" x14ac:dyDescent="0.25">
      <c r="F4195" s="2"/>
    </row>
    <row r="4196" spans="6:6" x14ac:dyDescent="0.25">
      <c r="F4196" s="2"/>
    </row>
    <row r="4197" spans="6:6" x14ac:dyDescent="0.25">
      <c r="F4197" s="2"/>
    </row>
    <row r="4198" spans="6:6" x14ac:dyDescent="0.25">
      <c r="F4198" s="2"/>
    </row>
    <row r="4199" spans="6:6" x14ac:dyDescent="0.25">
      <c r="F4199" s="2"/>
    </row>
    <row r="4200" spans="6:6" x14ac:dyDescent="0.25">
      <c r="F4200" s="2"/>
    </row>
    <row r="4201" spans="6:6" x14ac:dyDescent="0.25">
      <c r="F4201" s="2"/>
    </row>
    <row r="4202" spans="6:6" x14ac:dyDescent="0.25">
      <c r="F4202" s="2"/>
    </row>
    <row r="4203" spans="6:6" x14ac:dyDescent="0.25">
      <c r="F4203" s="2"/>
    </row>
    <row r="4204" spans="6:6" x14ac:dyDescent="0.25">
      <c r="F4204" s="2"/>
    </row>
    <row r="4205" spans="6:6" x14ac:dyDescent="0.25">
      <c r="F4205" s="2"/>
    </row>
    <row r="4206" spans="6:6" x14ac:dyDescent="0.25">
      <c r="F4206" s="2"/>
    </row>
    <row r="4207" spans="6:6" x14ac:dyDescent="0.25">
      <c r="F4207" s="2"/>
    </row>
    <row r="4208" spans="6:6" x14ac:dyDescent="0.25">
      <c r="F4208" s="2"/>
    </row>
    <row r="4209" spans="6:6" x14ac:dyDescent="0.25">
      <c r="F4209" s="2"/>
    </row>
    <row r="4210" spans="6:6" x14ac:dyDescent="0.25">
      <c r="F4210" s="2"/>
    </row>
    <row r="4211" spans="6:6" x14ac:dyDescent="0.25">
      <c r="F4211" s="2"/>
    </row>
    <row r="4212" spans="6:6" x14ac:dyDescent="0.25">
      <c r="F4212" s="2"/>
    </row>
    <row r="4213" spans="6:6" x14ac:dyDescent="0.25">
      <c r="F4213" s="2"/>
    </row>
    <row r="4214" spans="6:6" x14ac:dyDescent="0.25">
      <c r="F4214" s="2"/>
    </row>
    <row r="4215" spans="6:6" x14ac:dyDescent="0.25">
      <c r="F4215" s="2"/>
    </row>
    <row r="4216" spans="6:6" x14ac:dyDescent="0.25">
      <c r="F4216" s="2"/>
    </row>
    <row r="4217" spans="6:6" x14ac:dyDescent="0.25">
      <c r="F4217" s="2"/>
    </row>
    <row r="4218" spans="6:6" x14ac:dyDescent="0.25">
      <c r="F4218" s="2"/>
    </row>
    <row r="4219" spans="6:6" x14ac:dyDescent="0.25">
      <c r="F4219" s="2"/>
    </row>
    <row r="4220" spans="6:6" x14ac:dyDescent="0.25">
      <c r="F4220" s="2"/>
    </row>
    <row r="4221" spans="6:6" x14ac:dyDescent="0.25">
      <c r="F4221" s="2"/>
    </row>
    <row r="4222" spans="6:6" x14ac:dyDescent="0.25">
      <c r="F4222" s="2"/>
    </row>
    <row r="4223" spans="6:6" x14ac:dyDescent="0.25">
      <c r="F4223" s="2"/>
    </row>
    <row r="4224" spans="6:6" x14ac:dyDescent="0.25">
      <c r="F4224" s="2"/>
    </row>
    <row r="4225" spans="6:6" x14ac:dyDescent="0.25">
      <c r="F4225" s="2"/>
    </row>
    <row r="4226" spans="6:6" x14ac:dyDescent="0.25">
      <c r="F4226" s="2"/>
    </row>
    <row r="4227" spans="6:6" x14ac:dyDescent="0.25">
      <c r="F4227" s="2"/>
    </row>
    <row r="4228" spans="6:6" x14ac:dyDescent="0.25">
      <c r="F4228" s="2"/>
    </row>
    <row r="4229" spans="6:6" x14ac:dyDescent="0.25">
      <c r="F4229" s="2"/>
    </row>
    <row r="4230" spans="6:6" x14ac:dyDescent="0.25">
      <c r="F4230" s="2"/>
    </row>
    <row r="4231" spans="6:6" x14ac:dyDescent="0.25">
      <c r="F4231" s="2"/>
    </row>
    <row r="4232" spans="6:6" x14ac:dyDescent="0.25">
      <c r="F4232" s="2"/>
    </row>
    <row r="4233" spans="6:6" x14ac:dyDescent="0.25">
      <c r="F4233" s="2"/>
    </row>
    <row r="4234" spans="6:6" x14ac:dyDescent="0.25">
      <c r="F4234" s="2"/>
    </row>
    <row r="4235" spans="6:6" x14ac:dyDescent="0.25">
      <c r="F4235" s="2"/>
    </row>
    <row r="4236" spans="6:6" x14ac:dyDescent="0.25">
      <c r="F4236" s="2"/>
    </row>
    <row r="4237" spans="6:6" x14ac:dyDescent="0.25">
      <c r="F4237" s="2"/>
    </row>
    <row r="4238" spans="6:6" x14ac:dyDescent="0.25">
      <c r="F4238" s="2"/>
    </row>
    <row r="4239" spans="6:6" x14ac:dyDescent="0.25">
      <c r="F4239" s="2"/>
    </row>
    <row r="4240" spans="6:6" x14ac:dyDescent="0.25">
      <c r="F4240" s="2"/>
    </row>
    <row r="4241" spans="6:6" x14ac:dyDescent="0.25">
      <c r="F4241" s="2"/>
    </row>
    <row r="4242" spans="6:6" x14ac:dyDescent="0.25">
      <c r="F4242" s="2"/>
    </row>
    <row r="4243" spans="6:6" x14ac:dyDescent="0.25">
      <c r="F4243" s="2"/>
    </row>
    <row r="4244" spans="6:6" x14ac:dyDescent="0.25">
      <c r="F4244" s="2"/>
    </row>
    <row r="4245" spans="6:6" x14ac:dyDescent="0.25">
      <c r="F4245" s="2"/>
    </row>
    <row r="4246" spans="6:6" x14ac:dyDescent="0.25">
      <c r="F4246" s="2"/>
    </row>
    <row r="4247" spans="6:6" x14ac:dyDescent="0.25">
      <c r="F4247" s="2"/>
    </row>
    <row r="4248" spans="6:6" x14ac:dyDescent="0.25">
      <c r="F4248" s="2"/>
    </row>
    <row r="4249" spans="6:6" x14ac:dyDescent="0.25">
      <c r="F4249" s="2"/>
    </row>
    <row r="4250" spans="6:6" x14ac:dyDescent="0.25">
      <c r="F4250" s="2"/>
    </row>
    <row r="4251" spans="6:6" x14ac:dyDescent="0.25">
      <c r="F4251" s="2"/>
    </row>
    <row r="4252" spans="6:6" x14ac:dyDescent="0.25">
      <c r="F4252" s="2"/>
    </row>
    <row r="4253" spans="6:6" x14ac:dyDescent="0.25">
      <c r="F4253" s="2"/>
    </row>
    <row r="4254" spans="6:6" x14ac:dyDescent="0.25">
      <c r="F4254" s="2"/>
    </row>
    <row r="4255" spans="6:6" x14ac:dyDescent="0.25">
      <c r="F4255" s="2"/>
    </row>
    <row r="4256" spans="6:6" x14ac:dyDescent="0.25">
      <c r="F4256" s="2"/>
    </row>
    <row r="4257" spans="6:6" x14ac:dyDescent="0.25">
      <c r="F4257" s="2"/>
    </row>
    <row r="4258" spans="6:6" x14ac:dyDescent="0.25">
      <c r="F4258" s="2"/>
    </row>
    <row r="4259" spans="6:6" x14ac:dyDescent="0.25">
      <c r="F4259" s="2"/>
    </row>
    <row r="4260" spans="6:6" x14ac:dyDescent="0.25">
      <c r="F4260" s="2"/>
    </row>
    <row r="4261" spans="6:6" x14ac:dyDescent="0.25">
      <c r="F4261" s="2"/>
    </row>
    <row r="4262" spans="6:6" x14ac:dyDescent="0.25">
      <c r="F4262" s="2"/>
    </row>
    <row r="4263" spans="6:6" x14ac:dyDescent="0.25">
      <c r="F4263" s="2"/>
    </row>
    <row r="4264" spans="6:6" x14ac:dyDescent="0.25">
      <c r="F4264" s="2"/>
    </row>
    <row r="4265" spans="6:6" x14ac:dyDescent="0.25">
      <c r="F4265" s="2"/>
    </row>
    <row r="4266" spans="6:6" x14ac:dyDescent="0.25">
      <c r="F4266" s="2"/>
    </row>
    <row r="4267" spans="6:6" x14ac:dyDescent="0.25">
      <c r="F4267" s="2"/>
    </row>
    <row r="4268" spans="6:6" x14ac:dyDescent="0.25">
      <c r="F4268" s="2"/>
    </row>
    <row r="4269" spans="6:6" x14ac:dyDescent="0.25">
      <c r="F4269" s="2"/>
    </row>
    <row r="4270" spans="6:6" x14ac:dyDescent="0.25">
      <c r="F4270" s="2"/>
    </row>
    <row r="4271" spans="6:6" x14ac:dyDescent="0.25">
      <c r="F4271" s="2"/>
    </row>
    <row r="4272" spans="6:6" x14ac:dyDescent="0.25">
      <c r="F4272" s="2"/>
    </row>
    <row r="4273" spans="6:6" x14ac:dyDescent="0.25">
      <c r="F4273" s="2"/>
    </row>
    <row r="4274" spans="6:6" x14ac:dyDescent="0.25">
      <c r="F4274" s="2"/>
    </row>
    <row r="4275" spans="6:6" x14ac:dyDescent="0.25">
      <c r="F4275" s="2"/>
    </row>
    <row r="4276" spans="6:6" x14ac:dyDescent="0.25">
      <c r="F4276" s="2"/>
    </row>
    <row r="4277" spans="6:6" x14ac:dyDescent="0.25">
      <c r="F4277" s="2"/>
    </row>
    <row r="4278" spans="6:6" x14ac:dyDescent="0.25">
      <c r="F4278" s="2"/>
    </row>
    <row r="4279" spans="6:6" x14ac:dyDescent="0.25">
      <c r="F4279" s="2"/>
    </row>
    <row r="4280" spans="6:6" x14ac:dyDescent="0.25">
      <c r="F4280" s="2"/>
    </row>
    <row r="4281" spans="6:6" x14ac:dyDescent="0.25">
      <c r="F4281" s="2"/>
    </row>
    <row r="4282" spans="6:6" x14ac:dyDescent="0.25">
      <c r="F4282" s="2"/>
    </row>
    <row r="4283" spans="6:6" x14ac:dyDescent="0.25">
      <c r="F4283" s="2"/>
    </row>
    <row r="4284" spans="6:6" x14ac:dyDescent="0.25">
      <c r="F4284" s="2"/>
    </row>
    <row r="4285" spans="6:6" x14ac:dyDescent="0.25">
      <c r="F4285" s="2"/>
    </row>
    <row r="4286" spans="6:6" x14ac:dyDescent="0.25">
      <c r="F4286" s="2"/>
    </row>
    <row r="4287" spans="6:6" x14ac:dyDescent="0.25">
      <c r="F4287" s="2"/>
    </row>
    <row r="4288" spans="6:6" x14ac:dyDescent="0.25">
      <c r="F4288" s="2"/>
    </row>
    <row r="4289" spans="6:6" x14ac:dyDescent="0.25">
      <c r="F4289" s="2"/>
    </row>
    <row r="4290" spans="6:6" x14ac:dyDescent="0.25">
      <c r="F4290" s="2"/>
    </row>
    <row r="4291" spans="6:6" x14ac:dyDescent="0.25">
      <c r="F4291" s="2"/>
    </row>
    <row r="4292" spans="6:6" x14ac:dyDescent="0.25">
      <c r="F4292" s="2"/>
    </row>
    <row r="4293" spans="6:6" x14ac:dyDescent="0.25">
      <c r="F4293" s="2"/>
    </row>
    <row r="4294" spans="6:6" x14ac:dyDescent="0.25">
      <c r="F4294" s="2"/>
    </row>
    <row r="4295" spans="6:6" x14ac:dyDescent="0.25">
      <c r="F4295" s="2"/>
    </row>
    <row r="4296" spans="6:6" x14ac:dyDescent="0.25">
      <c r="F4296" s="2"/>
    </row>
    <row r="4297" spans="6:6" x14ac:dyDescent="0.25">
      <c r="F4297" s="2"/>
    </row>
    <row r="4298" spans="6:6" x14ac:dyDescent="0.25">
      <c r="F4298" s="2"/>
    </row>
    <row r="4299" spans="6:6" x14ac:dyDescent="0.25">
      <c r="F4299" s="2"/>
    </row>
    <row r="4300" spans="6:6" x14ac:dyDescent="0.25">
      <c r="F4300" s="2"/>
    </row>
    <row r="4301" spans="6:6" x14ac:dyDescent="0.25">
      <c r="F4301" s="2"/>
    </row>
    <row r="4302" spans="6:6" x14ac:dyDescent="0.25">
      <c r="F4302" s="2"/>
    </row>
    <row r="4303" spans="6:6" x14ac:dyDescent="0.25">
      <c r="F4303" s="2"/>
    </row>
    <row r="4304" spans="6:6" x14ac:dyDescent="0.25">
      <c r="F4304" s="2"/>
    </row>
    <row r="4305" spans="6:6" x14ac:dyDescent="0.25">
      <c r="F4305" s="2"/>
    </row>
    <row r="4306" spans="6:6" x14ac:dyDescent="0.25">
      <c r="F4306" s="2"/>
    </row>
    <row r="4307" spans="6:6" x14ac:dyDescent="0.25">
      <c r="F4307" s="2"/>
    </row>
    <row r="4308" spans="6:6" x14ac:dyDescent="0.25">
      <c r="F4308" s="2"/>
    </row>
    <row r="4309" spans="6:6" x14ac:dyDescent="0.25">
      <c r="F4309" s="2"/>
    </row>
    <row r="4310" spans="6:6" x14ac:dyDescent="0.25">
      <c r="F4310" s="2"/>
    </row>
    <row r="4311" spans="6:6" x14ac:dyDescent="0.25">
      <c r="F4311" s="2"/>
    </row>
    <row r="4312" spans="6:6" x14ac:dyDescent="0.25">
      <c r="F4312" s="2"/>
    </row>
    <row r="4313" spans="6:6" x14ac:dyDescent="0.25">
      <c r="F4313" s="2"/>
    </row>
    <row r="4314" spans="6:6" x14ac:dyDescent="0.25">
      <c r="F4314" s="2"/>
    </row>
    <row r="4315" spans="6:6" x14ac:dyDescent="0.25">
      <c r="F4315" s="2"/>
    </row>
    <row r="4316" spans="6:6" x14ac:dyDescent="0.25">
      <c r="F4316" s="2"/>
    </row>
    <row r="4317" spans="6:6" x14ac:dyDescent="0.25">
      <c r="F4317" s="2"/>
    </row>
    <row r="4318" spans="6:6" x14ac:dyDescent="0.25">
      <c r="F4318" s="2"/>
    </row>
    <row r="4319" spans="6:6" x14ac:dyDescent="0.25">
      <c r="F4319" s="2"/>
    </row>
    <row r="4320" spans="6:6" x14ac:dyDescent="0.25">
      <c r="F4320" s="2"/>
    </row>
    <row r="4321" spans="6:6" x14ac:dyDescent="0.25">
      <c r="F4321" s="2"/>
    </row>
    <row r="4322" spans="6:6" x14ac:dyDescent="0.25">
      <c r="F4322" s="2"/>
    </row>
    <row r="4323" spans="6:6" x14ac:dyDescent="0.25">
      <c r="F4323" s="2"/>
    </row>
    <row r="4324" spans="6:6" x14ac:dyDescent="0.25">
      <c r="F4324" s="2"/>
    </row>
    <row r="4325" spans="6:6" x14ac:dyDescent="0.25">
      <c r="F4325" s="2"/>
    </row>
    <row r="4326" spans="6:6" x14ac:dyDescent="0.25">
      <c r="F4326" s="2"/>
    </row>
    <row r="4327" spans="6:6" x14ac:dyDescent="0.25">
      <c r="F4327" s="2"/>
    </row>
    <row r="4328" spans="6:6" x14ac:dyDescent="0.25">
      <c r="F4328" s="2"/>
    </row>
    <row r="4329" spans="6:6" x14ac:dyDescent="0.25">
      <c r="F4329" s="2"/>
    </row>
    <row r="4330" spans="6:6" x14ac:dyDescent="0.25">
      <c r="F4330" s="2"/>
    </row>
    <row r="4331" spans="6:6" x14ac:dyDescent="0.25">
      <c r="F4331" s="2"/>
    </row>
    <row r="4332" spans="6:6" x14ac:dyDescent="0.25">
      <c r="F4332" s="2"/>
    </row>
    <row r="4333" spans="6:6" x14ac:dyDescent="0.25">
      <c r="F4333" s="2"/>
    </row>
    <row r="4334" spans="6:6" x14ac:dyDescent="0.25">
      <c r="F4334" s="2"/>
    </row>
    <row r="4335" spans="6:6" x14ac:dyDescent="0.25">
      <c r="F4335" s="2"/>
    </row>
    <row r="4336" spans="6:6" x14ac:dyDescent="0.25">
      <c r="F4336" s="2"/>
    </row>
    <row r="4337" spans="6:6" x14ac:dyDescent="0.25">
      <c r="F4337" s="2"/>
    </row>
    <row r="4338" spans="6:6" x14ac:dyDescent="0.25">
      <c r="F4338" s="2"/>
    </row>
    <row r="4339" spans="6:6" x14ac:dyDescent="0.25">
      <c r="F4339" s="2"/>
    </row>
    <row r="4340" spans="6:6" x14ac:dyDescent="0.25">
      <c r="F4340" s="2"/>
    </row>
    <row r="4341" spans="6:6" x14ac:dyDescent="0.25">
      <c r="F4341" s="2"/>
    </row>
    <row r="4342" spans="6:6" x14ac:dyDescent="0.25">
      <c r="F4342" s="2"/>
    </row>
    <row r="4343" spans="6:6" x14ac:dyDescent="0.25">
      <c r="F4343" s="2"/>
    </row>
    <row r="4344" spans="6:6" x14ac:dyDescent="0.25">
      <c r="F4344" s="2"/>
    </row>
    <row r="4345" spans="6:6" x14ac:dyDescent="0.25">
      <c r="F4345" s="2"/>
    </row>
    <row r="4346" spans="6:6" x14ac:dyDescent="0.25">
      <c r="F4346" s="2"/>
    </row>
    <row r="4347" spans="6:6" x14ac:dyDescent="0.25">
      <c r="F4347" s="2"/>
    </row>
    <row r="4348" spans="6:6" x14ac:dyDescent="0.25">
      <c r="F4348" s="2"/>
    </row>
    <row r="4349" spans="6:6" x14ac:dyDescent="0.25">
      <c r="F4349" s="2"/>
    </row>
    <row r="4350" spans="6:6" x14ac:dyDescent="0.25">
      <c r="F4350" s="2"/>
    </row>
    <row r="4351" spans="6:6" x14ac:dyDescent="0.25">
      <c r="F4351" s="2"/>
    </row>
    <row r="4352" spans="6:6" x14ac:dyDescent="0.25">
      <c r="F4352" s="2"/>
    </row>
    <row r="4353" spans="6:6" x14ac:dyDescent="0.25">
      <c r="F4353" s="2"/>
    </row>
    <row r="4354" spans="6:6" x14ac:dyDescent="0.25">
      <c r="F4354" s="2"/>
    </row>
    <row r="4355" spans="6:6" x14ac:dyDescent="0.25">
      <c r="F4355" s="2"/>
    </row>
    <row r="4356" spans="6:6" x14ac:dyDescent="0.25">
      <c r="F4356" s="2"/>
    </row>
    <row r="4357" spans="6:6" x14ac:dyDescent="0.25">
      <c r="F4357" s="2"/>
    </row>
    <row r="4358" spans="6:6" x14ac:dyDescent="0.25">
      <c r="F4358" s="2"/>
    </row>
    <row r="4359" spans="6:6" x14ac:dyDescent="0.25">
      <c r="F4359" s="2"/>
    </row>
    <row r="4360" spans="6:6" x14ac:dyDescent="0.25">
      <c r="F4360" s="2"/>
    </row>
    <row r="4361" spans="6:6" x14ac:dyDescent="0.25">
      <c r="F4361" s="2"/>
    </row>
    <row r="4362" spans="6:6" x14ac:dyDescent="0.25">
      <c r="F4362" s="2"/>
    </row>
    <row r="4363" spans="6:6" x14ac:dyDescent="0.25">
      <c r="F4363" s="2"/>
    </row>
    <row r="4364" spans="6:6" x14ac:dyDescent="0.25">
      <c r="F4364" s="2"/>
    </row>
    <row r="4365" spans="6:6" x14ac:dyDescent="0.25">
      <c r="F4365" s="2"/>
    </row>
    <row r="4366" spans="6:6" x14ac:dyDescent="0.25">
      <c r="F4366" s="2"/>
    </row>
    <row r="4367" spans="6:6" x14ac:dyDescent="0.25">
      <c r="F4367" s="2"/>
    </row>
    <row r="4368" spans="6:6" x14ac:dyDescent="0.25">
      <c r="F4368" s="2"/>
    </row>
    <row r="4369" spans="6:6" x14ac:dyDescent="0.25">
      <c r="F4369" s="2"/>
    </row>
    <row r="4370" spans="6:6" x14ac:dyDescent="0.25">
      <c r="F4370" s="2"/>
    </row>
    <row r="4371" spans="6:6" x14ac:dyDescent="0.25">
      <c r="F4371" s="2"/>
    </row>
    <row r="4372" spans="6:6" x14ac:dyDescent="0.25">
      <c r="F4372" s="2"/>
    </row>
    <row r="4373" spans="6:6" x14ac:dyDescent="0.25">
      <c r="F4373" s="2"/>
    </row>
    <row r="4374" spans="6:6" x14ac:dyDescent="0.25">
      <c r="F4374" s="2"/>
    </row>
    <row r="4375" spans="6:6" x14ac:dyDescent="0.25">
      <c r="F4375" s="2"/>
    </row>
    <row r="4376" spans="6:6" x14ac:dyDescent="0.25">
      <c r="F4376" s="2"/>
    </row>
    <row r="4377" spans="6:6" x14ac:dyDescent="0.25">
      <c r="F4377" s="2"/>
    </row>
    <row r="4378" spans="6:6" x14ac:dyDescent="0.25">
      <c r="F4378" s="2"/>
    </row>
    <row r="4379" spans="6:6" x14ac:dyDescent="0.25">
      <c r="F4379" s="2"/>
    </row>
    <row r="4380" spans="6:6" x14ac:dyDescent="0.25">
      <c r="F4380" s="2"/>
    </row>
    <row r="4381" spans="6:6" x14ac:dyDescent="0.25">
      <c r="F4381" s="2"/>
    </row>
    <row r="4382" spans="6:6" x14ac:dyDescent="0.25">
      <c r="F4382" s="2"/>
    </row>
    <row r="4383" spans="6:6" x14ac:dyDescent="0.25">
      <c r="F4383" s="2"/>
    </row>
    <row r="4384" spans="6:6" x14ac:dyDescent="0.25">
      <c r="F4384" s="2"/>
    </row>
    <row r="4385" spans="6:6" x14ac:dyDescent="0.25">
      <c r="F4385" s="2"/>
    </row>
    <row r="4386" spans="6:6" x14ac:dyDescent="0.25">
      <c r="F4386" s="2"/>
    </row>
    <row r="4387" spans="6:6" x14ac:dyDescent="0.25">
      <c r="F4387" s="2"/>
    </row>
    <row r="4388" spans="6:6" x14ac:dyDescent="0.25">
      <c r="F4388" s="2"/>
    </row>
    <row r="4389" spans="6:6" x14ac:dyDescent="0.25">
      <c r="F4389" s="2"/>
    </row>
    <row r="4390" spans="6:6" x14ac:dyDescent="0.25">
      <c r="F4390" s="2"/>
    </row>
    <row r="4391" spans="6:6" x14ac:dyDescent="0.25">
      <c r="F4391" s="2"/>
    </row>
    <row r="4392" spans="6:6" x14ac:dyDescent="0.25">
      <c r="F4392" s="2"/>
    </row>
    <row r="4393" spans="6:6" x14ac:dyDescent="0.25">
      <c r="F4393" s="2"/>
    </row>
    <row r="4394" spans="6:6" x14ac:dyDescent="0.25">
      <c r="F4394" s="2"/>
    </row>
    <row r="4395" spans="6:6" x14ac:dyDescent="0.25">
      <c r="F4395" s="2"/>
    </row>
    <row r="4396" spans="6:6" x14ac:dyDescent="0.25">
      <c r="F4396" s="2"/>
    </row>
    <row r="4397" spans="6:6" x14ac:dyDescent="0.25">
      <c r="F4397" s="2"/>
    </row>
    <row r="4398" spans="6:6" x14ac:dyDescent="0.25">
      <c r="F4398" s="2"/>
    </row>
    <row r="4399" spans="6:6" x14ac:dyDescent="0.25">
      <c r="F4399" s="2"/>
    </row>
    <row r="4400" spans="6:6" x14ac:dyDescent="0.25">
      <c r="F4400" s="2"/>
    </row>
    <row r="4401" spans="6:6" x14ac:dyDescent="0.25">
      <c r="F4401" s="2"/>
    </row>
    <row r="4402" spans="6:6" x14ac:dyDescent="0.25">
      <c r="F4402" s="2"/>
    </row>
    <row r="4403" spans="6:6" x14ac:dyDescent="0.25">
      <c r="F4403" s="2"/>
    </row>
    <row r="4404" spans="6:6" x14ac:dyDescent="0.25">
      <c r="F4404" s="2"/>
    </row>
    <row r="4405" spans="6:6" x14ac:dyDescent="0.25">
      <c r="F4405" s="2"/>
    </row>
    <row r="4406" spans="6:6" x14ac:dyDescent="0.25">
      <c r="F4406" s="2"/>
    </row>
    <row r="4407" spans="6:6" x14ac:dyDescent="0.25">
      <c r="F4407" s="2"/>
    </row>
    <row r="4408" spans="6:6" x14ac:dyDescent="0.25">
      <c r="F4408" s="2"/>
    </row>
    <row r="4409" spans="6:6" x14ac:dyDescent="0.25">
      <c r="F4409" s="2"/>
    </row>
    <row r="4410" spans="6:6" x14ac:dyDescent="0.25">
      <c r="F4410" s="2"/>
    </row>
    <row r="4411" spans="6:6" x14ac:dyDescent="0.25">
      <c r="F4411" s="2"/>
    </row>
    <row r="4412" spans="6:6" x14ac:dyDescent="0.25">
      <c r="F4412" s="2"/>
    </row>
    <row r="4413" spans="6:6" x14ac:dyDescent="0.25">
      <c r="F4413" s="2"/>
    </row>
    <row r="4414" spans="6:6" x14ac:dyDescent="0.25">
      <c r="F4414" s="2"/>
    </row>
    <row r="4415" spans="6:6" x14ac:dyDescent="0.25">
      <c r="F4415" s="2"/>
    </row>
    <row r="4416" spans="6:6" x14ac:dyDescent="0.25">
      <c r="F4416" s="2"/>
    </row>
    <row r="4417" spans="6:6" x14ac:dyDescent="0.25">
      <c r="F4417" s="2"/>
    </row>
    <row r="4418" spans="6:6" x14ac:dyDescent="0.25">
      <c r="F4418" s="2"/>
    </row>
    <row r="4419" spans="6:6" x14ac:dyDescent="0.25">
      <c r="F4419" s="2"/>
    </row>
    <row r="4420" spans="6:6" x14ac:dyDescent="0.25">
      <c r="F4420" s="2"/>
    </row>
    <row r="4421" spans="6:6" x14ac:dyDescent="0.25">
      <c r="F4421" s="2"/>
    </row>
    <row r="4422" spans="6:6" x14ac:dyDescent="0.25">
      <c r="F4422" s="2"/>
    </row>
    <row r="4423" spans="6:6" x14ac:dyDescent="0.25">
      <c r="F4423" s="2"/>
    </row>
    <row r="4424" spans="6:6" x14ac:dyDescent="0.25">
      <c r="F4424" s="2"/>
    </row>
    <row r="4425" spans="6:6" x14ac:dyDescent="0.25">
      <c r="F4425" s="2"/>
    </row>
    <row r="4426" spans="6:6" x14ac:dyDescent="0.25">
      <c r="F4426" s="2"/>
    </row>
    <row r="4427" spans="6:6" x14ac:dyDescent="0.25">
      <c r="F4427" s="2"/>
    </row>
    <row r="4428" spans="6:6" x14ac:dyDescent="0.25">
      <c r="F4428" s="2"/>
    </row>
    <row r="4429" spans="6:6" x14ac:dyDescent="0.25">
      <c r="F4429" s="2"/>
    </row>
    <row r="4430" spans="6:6" x14ac:dyDescent="0.25">
      <c r="F4430" s="2"/>
    </row>
    <row r="4431" spans="6:6" x14ac:dyDescent="0.25">
      <c r="F4431" s="2"/>
    </row>
    <row r="4432" spans="6:6" x14ac:dyDescent="0.25">
      <c r="F4432" s="2"/>
    </row>
    <row r="4433" spans="6:6" x14ac:dyDescent="0.25">
      <c r="F4433" s="2"/>
    </row>
    <row r="4434" spans="6:6" x14ac:dyDescent="0.25">
      <c r="F4434" s="2"/>
    </row>
    <row r="4435" spans="6:6" x14ac:dyDescent="0.25">
      <c r="F4435" s="2"/>
    </row>
    <row r="4436" spans="6:6" x14ac:dyDescent="0.25">
      <c r="F4436" s="2"/>
    </row>
    <row r="4437" spans="6:6" x14ac:dyDescent="0.25">
      <c r="F4437" s="2"/>
    </row>
    <row r="4438" spans="6:6" x14ac:dyDescent="0.25">
      <c r="F4438" s="2"/>
    </row>
    <row r="4439" spans="6:6" x14ac:dyDescent="0.25">
      <c r="F4439" s="2"/>
    </row>
    <row r="4440" spans="6:6" x14ac:dyDescent="0.25">
      <c r="F4440" s="2"/>
    </row>
    <row r="4441" spans="6:6" x14ac:dyDescent="0.25">
      <c r="F4441" s="2"/>
    </row>
    <row r="4442" spans="6:6" x14ac:dyDescent="0.25">
      <c r="F4442" s="2"/>
    </row>
    <row r="4443" spans="6:6" x14ac:dyDescent="0.25">
      <c r="F4443" s="2"/>
    </row>
    <row r="4444" spans="6:6" x14ac:dyDescent="0.25">
      <c r="F4444" s="2"/>
    </row>
    <row r="4445" spans="6:6" x14ac:dyDescent="0.25">
      <c r="F4445" s="2"/>
    </row>
    <row r="4446" spans="6:6" x14ac:dyDescent="0.25">
      <c r="F4446" s="2"/>
    </row>
    <row r="4447" spans="6:6" x14ac:dyDescent="0.25">
      <c r="F4447" s="2"/>
    </row>
    <row r="4448" spans="6:6" x14ac:dyDescent="0.25">
      <c r="F4448" s="2"/>
    </row>
    <row r="4449" spans="6:6" x14ac:dyDescent="0.25">
      <c r="F4449" s="2"/>
    </row>
    <row r="4450" spans="6:6" x14ac:dyDescent="0.25">
      <c r="F4450" s="2"/>
    </row>
    <row r="4451" spans="6:6" x14ac:dyDescent="0.25">
      <c r="F4451" s="2"/>
    </row>
    <row r="4452" spans="6:6" x14ac:dyDescent="0.25">
      <c r="F4452" s="2"/>
    </row>
    <row r="4453" spans="6:6" x14ac:dyDescent="0.25">
      <c r="F4453" s="2"/>
    </row>
    <row r="4454" spans="6:6" x14ac:dyDescent="0.25">
      <c r="F4454" s="2"/>
    </row>
    <row r="4455" spans="6:6" x14ac:dyDescent="0.25">
      <c r="F4455" s="2"/>
    </row>
    <row r="4456" spans="6:6" x14ac:dyDescent="0.25">
      <c r="F4456" s="2"/>
    </row>
    <row r="4457" spans="6:6" x14ac:dyDescent="0.25">
      <c r="F4457" s="2"/>
    </row>
    <row r="4458" spans="6:6" x14ac:dyDescent="0.25">
      <c r="F4458" s="2"/>
    </row>
    <row r="4459" spans="6:6" x14ac:dyDescent="0.25">
      <c r="F4459" s="2"/>
    </row>
    <row r="4460" spans="6:6" x14ac:dyDescent="0.25">
      <c r="F4460" s="2"/>
    </row>
    <row r="4461" spans="6:6" x14ac:dyDescent="0.25">
      <c r="F4461" s="2"/>
    </row>
    <row r="4462" spans="6:6" x14ac:dyDescent="0.25">
      <c r="F4462" s="2"/>
    </row>
    <row r="4463" spans="6:6" x14ac:dyDescent="0.25">
      <c r="F4463" s="2"/>
    </row>
    <row r="4464" spans="6:6" x14ac:dyDescent="0.25">
      <c r="F4464" s="2"/>
    </row>
    <row r="4465" spans="6:6" x14ac:dyDescent="0.25">
      <c r="F4465" s="2"/>
    </row>
    <row r="4466" spans="6:6" x14ac:dyDescent="0.25">
      <c r="F4466" s="2"/>
    </row>
    <row r="4467" spans="6:6" x14ac:dyDescent="0.25">
      <c r="F4467" s="2"/>
    </row>
    <row r="4468" spans="6:6" x14ac:dyDescent="0.25">
      <c r="F4468" s="2"/>
    </row>
    <row r="4469" spans="6:6" x14ac:dyDescent="0.25">
      <c r="F4469" s="2"/>
    </row>
    <row r="4470" spans="6:6" x14ac:dyDescent="0.25">
      <c r="F4470" s="2"/>
    </row>
    <row r="4471" spans="6:6" x14ac:dyDescent="0.25">
      <c r="F4471" s="2"/>
    </row>
    <row r="4472" spans="6:6" x14ac:dyDescent="0.25">
      <c r="F4472" s="2"/>
    </row>
    <row r="4473" spans="6:6" x14ac:dyDescent="0.25">
      <c r="F4473" s="2"/>
    </row>
    <row r="4474" spans="6:6" x14ac:dyDescent="0.25">
      <c r="F4474" s="2"/>
    </row>
    <row r="4475" spans="6:6" x14ac:dyDescent="0.25">
      <c r="F4475" s="2"/>
    </row>
    <row r="4476" spans="6:6" x14ac:dyDescent="0.25">
      <c r="F4476" s="2"/>
    </row>
    <row r="4477" spans="6:6" x14ac:dyDescent="0.25">
      <c r="F4477" s="2"/>
    </row>
    <row r="4478" spans="6:6" x14ac:dyDescent="0.25">
      <c r="F4478" s="2"/>
    </row>
    <row r="4479" spans="6:6" x14ac:dyDescent="0.25">
      <c r="F4479" s="2"/>
    </row>
    <row r="4480" spans="6:6" x14ac:dyDescent="0.25">
      <c r="F4480" s="2"/>
    </row>
    <row r="4481" spans="6:6" x14ac:dyDescent="0.25">
      <c r="F4481" s="2"/>
    </row>
    <row r="4482" spans="6:6" x14ac:dyDescent="0.25">
      <c r="F4482" s="2"/>
    </row>
    <row r="4483" spans="6:6" x14ac:dyDescent="0.25">
      <c r="F4483" s="2"/>
    </row>
    <row r="4484" spans="6:6" x14ac:dyDescent="0.25">
      <c r="F4484" s="2"/>
    </row>
    <row r="4485" spans="6:6" x14ac:dyDescent="0.25">
      <c r="F4485" s="2"/>
    </row>
    <row r="4486" spans="6:6" x14ac:dyDescent="0.25">
      <c r="F4486" s="2"/>
    </row>
    <row r="4487" spans="6:6" x14ac:dyDescent="0.25">
      <c r="F4487" s="2"/>
    </row>
    <row r="4488" spans="6:6" x14ac:dyDescent="0.25">
      <c r="F4488" s="2"/>
    </row>
    <row r="4489" spans="6:6" x14ac:dyDescent="0.25">
      <c r="F4489" s="2"/>
    </row>
    <row r="4490" spans="6:6" x14ac:dyDescent="0.25">
      <c r="F4490" s="2"/>
    </row>
    <row r="4491" spans="6:6" x14ac:dyDescent="0.25">
      <c r="F4491" s="2"/>
    </row>
    <row r="4492" spans="6:6" x14ac:dyDescent="0.25">
      <c r="F4492" s="2"/>
    </row>
    <row r="4493" spans="6:6" x14ac:dyDescent="0.25">
      <c r="F4493" s="2"/>
    </row>
    <row r="4494" spans="6:6" x14ac:dyDescent="0.25">
      <c r="F4494" s="2"/>
    </row>
    <row r="4495" spans="6:6" x14ac:dyDescent="0.25">
      <c r="F4495" s="2"/>
    </row>
    <row r="4496" spans="6:6" x14ac:dyDescent="0.25">
      <c r="F4496" s="2"/>
    </row>
    <row r="4497" spans="6:6" x14ac:dyDescent="0.25">
      <c r="F4497" s="2"/>
    </row>
    <row r="4498" spans="6:6" x14ac:dyDescent="0.25">
      <c r="F4498" s="2"/>
    </row>
    <row r="4499" spans="6:6" x14ac:dyDescent="0.25">
      <c r="F4499" s="2"/>
    </row>
    <row r="4500" spans="6:6" x14ac:dyDescent="0.25">
      <c r="F4500" s="2"/>
    </row>
    <row r="4501" spans="6:6" x14ac:dyDescent="0.25">
      <c r="F4501" s="2"/>
    </row>
    <row r="4502" spans="6:6" x14ac:dyDescent="0.25">
      <c r="F4502" s="2"/>
    </row>
    <row r="4503" spans="6:6" x14ac:dyDescent="0.25">
      <c r="F4503" s="2"/>
    </row>
    <row r="4504" spans="6:6" x14ac:dyDescent="0.25">
      <c r="F4504" s="2"/>
    </row>
    <row r="4505" spans="6:6" x14ac:dyDescent="0.25">
      <c r="F4505" s="2"/>
    </row>
    <row r="4506" spans="6:6" x14ac:dyDescent="0.25">
      <c r="F4506" s="2"/>
    </row>
    <row r="4507" spans="6:6" x14ac:dyDescent="0.25">
      <c r="F4507" s="2"/>
    </row>
    <row r="4508" spans="6:6" x14ac:dyDescent="0.25">
      <c r="F4508" s="2"/>
    </row>
    <row r="4509" spans="6:6" x14ac:dyDescent="0.25">
      <c r="F4509" s="2"/>
    </row>
    <row r="4510" spans="6:6" x14ac:dyDescent="0.25">
      <c r="F4510" s="2"/>
    </row>
    <row r="4511" spans="6:6" x14ac:dyDescent="0.25">
      <c r="F4511" s="2"/>
    </row>
    <row r="4512" spans="6:6" x14ac:dyDescent="0.25">
      <c r="F4512" s="2"/>
    </row>
    <row r="4513" spans="6:6" x14ac:dyDescent="0.25">
      <c r="F4513" s="2"/>
    </row>
    <row r="4514" spans="6:6" x14ac:dyDescent="0.25">
      <c r="F4514" s="2"/>
    </row>
    <row r="4515" spans="6:6" x14ac:dyDescent="0.25">
      <c r="F4515" s="2"/>
    </row>
    <row r="4516" spans="6:6" x14ac:dyDescent="0.25">
      <c r="F4516" s="2"/>
    </row>
    <row r="4517" spans="6:6" x14ac:dyDescent="0.25">
      <c r="F4517" s="2"/>
    </row>
    <row r="4518" spans="6:6" x14ac:dyDescent="0.25">
      <c r="F4518" s="2"/>
    </row>
    <row r="4519" spans="6:6" x14ac:dyDescent="0.25">
      <c r="F4519" s="2"/>
    </row>
    <row r="4520" spans="6:6" x14ac:dyDescent="0.25">
      <c r="F4520" s="2"/>
    </row>
    <row r="4521" spans="6:6" x14ac:dyDescent="0.25">
      <c r="F4521" s="2"/>
    </row>
    <row r="4522" spans="6:6" x14ac:dyDescent="0.25">
      <c r="F4522" s="2"/>
    </row>
    <row r="4523" spans="6:6" x14ac:dyDescent="0.25">
      <c r="F4523" s="2"/>
    </row>
    <row r="4524" spans="6:6" x14ac:dyDescent="0.25">
      <c r="F4524" s="2"/>
    </row>
    <row r="4525" spans="6:6" x14ac:dyDescent="0.25">
      <c r="F4525" s="2"/>
    </row>
    <row r="4526" spans="6:6" x14ac:dyDescent="0.25">
      <c r="F4526" s="2"/>
    </row>
    <row r="4527" spans="6:6" x14ac:dyDescent="0.25">
      <c r="F4527" s="2"/>
    </row>
    <row r="4528" spans="6:6" x14ac:dyDescent="0.25">
      <c r="F4528" s="2"/>
    </row>
    <row r="4529" spans="6:6" x14ac:dyDescent="0.25">
      <c r="F4529" s="2"/>
    </row>
    <row r="4530" spans="6:6" x14ac:dyDescent="0.25">
      <c r="F4530" s="2"/>
    </row>
    <row r="4531" spans="6:6" x14ac:dyDescent="0.25">
      <c r="F4531" s="2"/>
    </row>
    <row r="4532" spans="6:6" x14ac:dyDescent="0.25">
      <c r="F4532" s="2"/>
    </row>
    <row r="4533" spans="6:6" x14ac:dyDescent="0.25">
      <c r="F4533" s="2"/>
    </row>
    <row r="4534" spans="6:6" x14ac:dyDescent="0.25">
      <c r="F4534" s="2"/>
    </row>
    <row r="4535" spans="6:6" x14ac:dyDescent="0.25">
      <c r="F4535" s="2"/>
    </row>
    <row r="4536" spans="6:6" x14ac:dyDescent="0.25">
      <c r="F4536" s="2"/>
    </row>
    <row r="4537" spans="6:6" x14ac:dyDescent="0.25">
      <c r="F4537" s="2"/>
    </row>
    <row r="4538" spans="6:6" x14ac:dyDescent="0.25">
      <c r="F4538" s="2"/>
    </row>
    <row r="4539" spans="6:6" x14ac:dyDescent="0.25">
      <c r="F4539" s="2"/>
    </row>
    <row r="4540" spans="6:6" x14ac:dyDescent="0.25">
      <c r="F4540" s="2"/>
    </row>
    <row r="4541" spans="6:6" x14ac:dyDescent="0.25">
      <c r="F4541" s="2"/>
    </row>
    <row r="4542" spans="6:6" x14ac:dyDescent="0.25">
      <c r="F4542" s="2"/>
    </row>
    <row r="4543" spans="6:6" x14ac:dyDescent="0.25">
      <c r="F4543" s="2"/>
    </row>
    <row r="4544" spans="6:6" x14ac:dyDescent="0.25">
      <c r="F4544" s="2"/>
    </row>
    <row r="4545" spans="6:6" x14ac:dyDescent="0.25">
      <c r="F4545" s="2"/>
    </row>
    <row r="4546" spans="6:6" x14ac:dyDescent="0.25">
      <c r="F4546" s="2"/>
    </row>
    <row r="4547" spans="6:6" x14ac:dyDescent="0.25">
      <c r="F4547" s="2"/>
    </row>
    <row r="4548" spans="6:6" x14ac:dyDescent="0.25">
      <c r="F4548" s="2"/>
    </row>
    <row r="4549" spans="6:6" x14ac:dyDescent="0.25">
      <c r="F4549" s="2"/>
    </row>
    <row r="4550" spans="6:6" x14ac:dyDescent="0.25">
      <c r="F4550" s="2"/>
    </row>
    <row r="4551" spans="6:6" x14ac:dyDescent="0.25">
      <c r="F4551" s="2"/>
    </row>
    <row r="4552" spans="6:6" x14ac:dyDescent="0.25">
      <c r="F4552" s="2"/>
    </row>
    <row r="4553" spans="6:6" x14ac:dyDescent="0.25">
      <c r="F4553" s="2"/>
    </row>
    <row r="4554" spans="6:6" x14ac:dyDescent="0.25">
      <c r="F4554" s="2"/>
    </row>
    <row r="4555" spans="6:6" x14ac:dyDescent="0.25">
      <c r="F4555" s="2"/>
    </row>
    <row r="4556" spans="6:6" x14ac:dyDescent="0.25">
      <c r="F4556" s="2"/>
    </row>
    <row r="4557" spans="6:6" x14ac:dyDescent="0.25">
      <c r="F4557" s="2"/>
    </row>
    <row r="4558" spans="6:6" x14ac:dyDescent="0.25">
      <c r="F4558" s="2"/>
    </row>
    <row r="4559" spans="6:6" x14ac:dyDescent="0.25">
      <c r="F4559" s="2"/>
    </row>
    <row r="4560" spans="6:6" x14ac:dyDescent="0.25">
      <c r="F4560" s="2"/>
    </row>
    <row r="4561" spans="6:6" x14ac:dyDescent="0.25">
      <c r="F4561" s="2"/>
    </row>
    <row r="4562" spans="6:6" x14ac:dyDescent="0.25">
      <c r="F4562" s="2"/>
    </row>
    <row r="4563" spans="6:6" x14ac:dyDescent="0.25">
      <c r="F4563" s="2"/>
    </row>
    <row r="4564" spans="6:6" x14ac:dyDescent="0.25">
      <c r="F4564" s="2"/>
    </row>
    <row r="4565" spans="6:6" x14ac:dyDescent="0.25">
      <c r="F4565" s="2"/>
    </row>
    <row r="4566" spans="6:6" x14ac:dyDescent="0.25">
      <c r="F4566" s="2"/>
    </row>
    <row r="4567" spans="6:6" x14ac:dyDescent="0.25">
      <c r="F4567" s="2"/>
    </row>
    <row r="4568" spans="6:6" x14ac:dyDescent="0.25">
      <c r="F4568" s="2"/>
    </row>
    <row r="4569" spans="6:6" x14ac:dyDescent="0.25">
      <c r="F4569" s="2"/>
    </row>
    <row r="4570" spans="6:6" x14ac:dyDescent="0.25">
      <c r="F4570" s="2"/>
    </row>
    <row r="4571" spans="6:6" x14ac:dyDescent="0.25">
      <c r="F4571" s="2"/>
    </row>
    <row r="4572" spans="6:6" x14ac:dyDescent="0.25">
      <c r="F4572" s="2"/>
    </row>
    <row r="4573" spans="6:6" x14ac:dyDescent="0.25">
      <c r="F4573" s="2"/>
    </row>
    <row r="4574" spans="6:6" x14ac:dyDescent="0.25">
      <c r="F4574" s="2"/>
    </row>
    <row r="4575" spans="6:6" x14ac:dyDescent="0.25">
      <c r="F4575" s="2"/>
    </row>
    <row r="4576" spans="6:6" x14ac:dyDescent="0.25">
      <c r="F4576" s="2"/>
    </row>
    <row r="4577" spans="6:6" x14ac:dyDescent="0.25">
      <c r="F4577" s="2"/>
    </row>
    <row r="4578" spans="6:6" x14ac:dyDescent="0.25">
      <c r="F4578" s="2"/>
    </row>
    <row r="4579" spans="6:6" x14ac:dyDescent="0.25">
      <c r="F4579" s="2"/>
    </row>
    <row r="4580" spans="6:6" x14ac:dyDescent="0.25">
      <c r="F4580" s="2"/>
    </row>
    <row r="4581" spans="6:6" x14ac:dyDescent="0.25">
      <c r="F4581" s="2"/>
    </row>
    <row r="4582" spans="6:6" x14ac:dyDescent="0.25">
      <c r="F4582" s="2"/>
    </row>
    <row r="4583" spans="6:6" x14ac:dyDescent="0.25">
      <c r="F4583" s="2"/>
    </row>
    <row r="4584" spans="6:6" x14ac:dyDescent="0.25">
      <c r="F4584" s="2"/>
    </row>
    <row r="4585" spans="6:6" x14ac:dyDescent="0.25">
      <c r="F4585" s="2"/>
    </row>
    <row r="4586" spans="6:6" x14ac:dyDescent="0.25">
      <c r="F4586" s="2"/>
    </row>
    <row r="4587" spans="6:6" x14ac:dyDescent="0.25">
      <c r="F4587" s="2"/>
    </row>
    <row r="4588" spans="6:6" x14ac:dyDescent="0.25">
      <c r="F4588" s="2"/>
    </row>
    <row r="4589" spans="6:6" x14ac:dyDescent="0.25">
      <c r="F4589" s="2"/>
    </row>
    <row r="4590" spans="6:6" x14ac:dyDescent="0.25">
      <c r="F4590" s="2"/>
    </row>
    <row r="4591" spans="6:6" x14ac:dyDescent="0.25">
      <c r="F4591" s="2"/>
    </row>
    <row r="4592" spans="6:6" x14ac:dyDescent="0.25">
      <c r="F4592" s="2"/>
    </row>
    <row r="4593" spans="6:6" x14ac:dyDescent="0.25">
      <c r="F4593" s="2"/>
    </row>
    <row r="4594" spans="6:6" x14ac:dyDescent="0.25">
      <c r="F4594" s="2"/>
    </row>
    <row r="4595" spans="6:6" x14ac:dyDescent="0.25">
      <c r="F4595" s="2"/>
    </row>
    <row r="4596" spans="6:6" x14ac:dyDescent="0.25">
      <c r="F4596" s="2"/>
    </row>
    <row r="4597" spans="6:6" x14ac:dyDescent="0.25">
      <c r="F4597" s="2"/>
    </row>
    <row r="4598" spans="6:6" x14ac:dyDescent="0.25">
      <c r="F4598" s="2"/>
    </row>
    <row r="4599" spans="6:6" x14ac:dyDescent="0.25">
      <c r="F4599" s="2"/>
    </row>
    <row r="4600" spans="6:6" x14ac:dyDescent="0.25">
      <c r="F4600" s="2"/>
    </row>
    <row r="4601" spans="6:6" x14ac:dyDescent="0.25">
      <c r="F4601" s="2"/>
    </row>
    <row r="4602" spans="6:6" x14ac:dyDescent="0.25">
      <c r="F4602" s="2"/>
    </row>
    <row r="4603" spans="6:6" x14ac:dyDescent="0.25">
      <c r="F4603" s="2"/>
    </row>
    <row r="4604" spans="6:6" x14ac:dyDescent="0.25">
      <c r="F4604" s="2"/>
    </row>
    <row r="4605" spans="6:6" x14ac:dyDescent="0.25">
      <c r="F4605" s="2"/>
    </row>
    <row r="4606" spans="6:6" x14ac:dyDescent="0.25">
      <c r="F4606" s="2"/>
    </row>
    <row r="4607" spans="6:6" x14ac:dyDescent="0.25">
      <c r="F4607" s="2"/>
    </row>
    <row r="4608" spans="6:6" x14ac:dyDescent="0.25">
      <c r="F4608" s="2"/>
    </row>
    <row r="4609" spans="6:6" x14ac:dyDescent="0.25">
      <c r="F4609" s="2"/>
    </row>
    <row r="4610" spans="6:6" x14ac:dyDescent="0.25">
      <c r="F4610" s="2"/>
    </row>
    <row r="4611" spans="6:6" x14ac:dyDescent="0.25">
      <c r="F4611" s="2"/>
    </row>
    <row r="4612" spans="6:6" x14ac:dyDescent="0.25">
      <c r="F4612" s="2"/>
    </row>
    <row r="4613" spans="6:6" x14ac:dyDescent="0.25">
      <c r="F4613" s="2"/>
    </row>
    <row r="4614" spans="6:6" x14ac:dyDescent="0.25">
      <c r="F4614" s="2"/>
    </row>
    <row r="4615" spans="6:6" x14ac:dyDescent="0.25">
      <c r="F4615" s="2"/>
    </row>
    <row r="4616" spans="6:6" x14ac:dyDescent="0.25">
      <c r="F4616" s="2"/>
    </row>
    <row r="4617" spans="6:6" x14ac:dyDescent="0.25">
      <c r="F4617" s="2"/>
    </row>
    <row r="4618" spans="6:6" x14ac:dyDescent="0.25">
      <c r="F4618" s="2"/>
    </row>
    <row r="4619" spans="6:6" x14ac:dyDescent="0.25">
      <c r="F4619" s="2"/>
    </row>
    <row r="4620" spans="6:6" x14ac:dyDescent="0.25">
      <c r="F4620" s="2"/>
    </row>
    <row r="4621" spans="6:6" x14ac:dyDescent="0.25">
      <c r="F4621" s="2"/>
    </row>
    <row r="4622" spans="6:6" x14ac:dyDescent="0.25">
      <c r="F4622" s="2"/>
    </row>
    <row r="4623" spans="6:6" x14ac:dyDescent="0.25">
      <c r="F4623" s="2"/>
    </row>
    <row r="4624" spans="6:6" x14ac:dyDescent="0.25">
      <c r="F4624" s="2"/>
    </row>
    <row r="4625" spans="6:6" x14ac:dyDescent="0.25">
      <c r="F4625" s="2"/>
    </row>
    <row r="4626" spans="6:6" x14ac:dyDescent="0.25">
      <c r="F4626" s="2"/>
    </row>
    <row r="4627" spans="6:6" x14ac:dyDescent="0.25">
      <c r="F4627" s="2"/>
    </row>
    <row r="4628" spans="6:6" x14ac:dyDescent="0.25">
      <c r="F4628" s="2"/>
    </row>
    <row r="4629" spans="6:6" x14ac:dyDescent="0.25">
      <c r="F4629" s="2"/>
    </row>
    <row r="4630" spans="6:6" x14ac:dyDescent="0.25">
      <c r="F4630" s="2"/>
    </row>
    <row r="4631" spans="6:6" x14ac:dyDescent="0.25">
      <c r="F4631" s="2"/>
    </row>
    <row r="4632" spans="6:6" x14ac:dyDescent="0.25">
      <c r="F4632" s="2"/>
    </row>
    <row r="4633" spans="6:6" x14ac:dyDescent="0.25">
      <c r="F4633" s="2"/>
    </row>
    <row r="4634" spans="6:6" x14ac:dyDescent="0.25">
      <c r="F4634" s="2"/>
    </row>
    <row r="4635" spans="6:6" x14ac:dyDescent="0.25">
      <c r="F4635" s="2"/>
    </row>
    <row r="4636" spans="6:6" x14ac:dyDescent="0.25">
      <c r="F4636" s="2"/>
    </row>
    <row r="4637" spans="6:6" x14ac:dyDescent="0.25">
      <c r="F4637" s="2"/>
    </row>
    <row r="4638" spans="6:6" x14ac:dyDescent="0.25">
      <c r="F4638" s="2"/>
    </row>
    <row r="4639" spans="6:6" x14ac:dyDescent="0.25">
      <c r="F4639" s="2"/>
    </row>
    <row r="4640" spans="6:6" x14ac:dyDescent="0.25">
      <c r="F4640" s="2"/>
    </row>
    <row r="4641" spans="6:6" x14ac:dyDescent="0.25">
      <c r="F4641" s="2"/>
    </row>
    <row r="4642" spans="6:6" x14ac:dyDescent="0.25">
      <c r="F4642" s="2"/>
    </row>
    <row r="4643" spans="6:6" x14ac:dyDescent="0.25">
      <c r="F4643" s="2"/>
    </row>
    <row r="4644" spans="6:6" x14ac:dyDescent="0.25">
      <c r="F4644" s="2"/>
    </row>
    <row r="4645" spans="6:6" x14ac:dyDescent="0.25">
      <c r="F4645" s="2"/>
    </row>
    <row r="4646" spans="6:6" x14ac:dyDescent="0.25">
      <c r="F4646" s="2"/>
    </row>
    <row r="4647" spans="6:6" x14ac:dyDescent="0.25">
      <c r="F4647" s="2"/>
    </row>
    <row r="4648" spans="6:6" x14ac:dyDescent="0.25">
      <c r="F4648" s="2"/>
    </row>
    <row r="4649" spans="6:6" x14ac:dyDescent="0.25">
      <c r="F4649" s="2"/>
    </row>
    <row r="4650" spans="6:6" x14ac:dyDescent="0.25">
      <c r="F4650" s="2"/>
    </row>
    <row r="4651" spans="6:6" x14ac:dyDescent="0.25">
      <c r="F4651" s="2"/>
    </row>
    <row r="4652" spans="6:6" x14ac:dyDescent="0.25">
      <c r="F4652" s="2"/>
    </row>
    <row r="4653" spans="6:6" x14ac:dyDescent="0.25">
      <c r="F4653" s="2"/>
    </row>
    <row r="4654" spans="6:6" x14ac:dyDescent="0.25">
      <c r="F4654" s="2"/>
    </row>
    <row r="4655" spans="6:6" x14ac:dyDescent="0.25">
      <c r="F4655" s="2"/>
    </row>
    <row r="4656" spans="6:6" x14ac:dyDescent="0.25">
      <c r="F4656" s="2"/>
    </row>
    <row r="4657" spans="6:6" x14ac:dyDescent="0.25">
      <c r="F4657" s="2"/>
    </row>
    <row r="4658" spans="6:6" x14ac:dyDescent="0.25">
      <c r="F4658" s="2"/>
    </row>
    <row r="4659" spans="6:6" x14ac:dyDescent="0.25">
      <c r="F4659" s="2"/>
    </row>
    <row r="4660" spans="6:6" x14ac:dyDescent="0.25">
      <c r="F4660" s="2"/>
    </row>
    <row r="4661" spans="6:6" x14ac:dyDescent="0.25">
      <c r="F4661" s="2"/>
    </row>
    <row r="4662" spans="6:6" x14ac:dyDescent="0.25">
      <c r="F4662" s="2"/>
    </row>
    <row r="4663" spans="6:6" x14ac:dyDescent="0.25">
      <c r="F4663" s="2"/>
    </row>
    <row r="4664" spans="6:6" x14ac:dyDescent="0.25">
      <c r="F4664" s="2"/>
    </row>
    <row r="4665" spans="6:6" x14ac:dyDescent="0.25">
      <c r="F4665" s="2"/>
    </row>
    <row r="4666" spans="6:6" x14ac:dyDescent="0.25">
      <c r="F4666" s="2"/>
    </row>
    <row r="4667" spans="6:6" x14ac:dyDescent="0.25">
      <c r="F4667" s="2"/>
    </row>
    <row r="4668" spans="6:6" x14ac:dyDescent="0.25">
      <c r="F4668" s="2"/>
    </row>
    <row r="4669" spans="6:6" x14ac:dyDescent="0.25">
      <c r="F4669" s="2"/>
    </row>
    <row r="4670" spans="6:6" x14ac:dyDescent="0.25">
      <c r="F4670" s="2"/>
    </row>
    <row r="4671" spans="6:6" x14ac:dyDescent="0.25">
      <c r="F4671" s="2"/>
    </row>
    <row r="4672" spans="6:6" x14ac:dyDescent="0.25">
      <c r="F4672" s="2"/>
    </row>
    <row r="4673" spans="6:6" x14ac:dyDescent="0.25">
      <c r="F4673" s="2"/>
    </row>
    <row r="4674" spans="6:6" x14ac:dyDescent="0.25">
      <c r="F4674" s="2"/>
    </row>
    <row r="4675" spans="6:6" x14ac:dyDescent="0.25">
      <c r="F4675" s="2"/>
    </row>
    <row r="4676" spans="6:6" x14ac:dyDescent="0.25">
      <c r="F4676" s="2"/>
    </row>
    <row r="4677" spans="6:6" x14ac:dyDescent="0.25">
      <c r="F4677" s="2"/>
    </row>
    <row r="4678" spans="6:6" x14ac:dyDescent="0.25">
      <c r="F4678" s="2"/>
    </row>
    <row r="4679" spans="6:6" x14ac:dyDescent="0.25">
      <c r="F4679" s="2"/>
    </row>
    <row r="4680" spans="6:6" x14ac:dyDescent="0.25">
      <c r="F4680" s="2"/>
    </row>
    <row r="4681" spans="6:6" x14ac:dyDescent="0.25">
      <c r="F4681" s="2"/>
    </row>
    <row r="4682" spans="6:6" x14ac:dyDescent="0.25">
      <c r="F4682" s="2"/>
    </row>
    <row r="4683" spans="6:6" x14ac:dyDescent="0.25">
      <c r="F4683" s="2"/>
    </row>
    <row r="4684" spans="6:6" x14ac:dyDescent="0.25">
      <c r="F4684" s="2"/>
    </row>
    <row r="4685" spans="6:6" x14ac:dyDescent="0.25">
      <c r="F4685" s="2"/>
    </row>
    <row r="4686" spans="6:6" x14ac:dyDescent="0.25">
      <c r="F4686" s="2"/>
    </row>
    <row r="4687" spans="6:6" x14ac:dyDescent="0.25">
      <c r="F4687" s="2"/>
    </row>
    <row r="4688" spans="6:6" x14ac:dyDescent="0.25">
      <c r="F4688" s="2"/>
    </row>
    <row r="4689" spans="6:6" x14ac:dyDescent="0.25">
      <c r="F4689" s="2"/>
    </row>
    <row r="4690" spans="6:6" x14ac:dyDescent="0.25">
      <c r="F4690" s="2"/>
    </row>
    <row r="4691" spans="6:6" x14ac:dyDescent="0.25">
      <c r="F4691" s="2"/>
    </row>
    <row r="4692" spans="6:6" x14ac:dyDescent="0.25">
      <c r="F4692" s="2"/>
    </row>
    <row r="4693" spans="6:6" x14ac:dyDescent="0.25">
      <c r="F4693" s="2"/>
    </row>
    <row r="4694" spans="6:6" x14ac:dyDescent="0.25">
      <c r="F4694" s="2"/>
    </row>
    <row r="4695" spans="6:6" x14ac:dyDescent="0.25">
      <c r="F4695" s="2"/>
    </row>
    <row r="4696" spans="6:6" x14ac:dyDescent="0.25">
      <c r="F4696" s="2"/>
    </row>
    <row r="4697" spans="6:6" x14ac:dyDescent="0.25">
      <c r="F4697" s="2"/>
    </row>
    <row r="4698" spans="6:6" x14ac:dyDescent="0.25">
      <c r="F4698" s="2"/>
    </row>
    <row r="4699" spans="6:6" x14ac:dyDescent="0.25">
      <c r="F4699" s="2"/>
    </row>
    <row r="4700" spans="6:6" x14ac:dyDescent="0.25">
      <c r="F4700" s="2"/>
    </row>
    <row r="4701" spans="6:6" x14ac:dyDescent="0.25">
      <c r="F4701" s="2"/>
    </row>
    <row r="4702" spans="6:6" x14ac:dyDescent="0.25">
      <c r="F4702" s="2"/>
    </row>
    <row r="4703" spans="6:6" x14ac:dyDescent="0.25">
      <c r="F4703" s="2"/>
    </row>
    <row r="4704" spans="6:6" x14ac:dyDescent="0.25">
      <c r="F4704" s="2"/>
    </row>
    <row r="4705" spans="6:6" x14ac:dyDescent="0.25">
      <c r="F4705" s="2"/>
    </row>
    <row r="4706" spans="6:6" x14ac:dyDescent="0.25">
      <c r="F4706" s="2"/>
    </row>
    <row r="4707" spans="6:6" x14ac:dyDescent="0.25">
      <c r="F4707" s="2"/>
    </row>
    <row r="4708" spans="6:6" x14ac:dyDescent="0.25">
      <c r="F4708" s="2"/>
    </row>
    <row r="4709" spans="6:6" x14ac:dyDescent="0.25">
      <c r="F4709" s="2"/>
    </row>
    <row r="4710" spans="6:6" x14ac:dyDescent="0.25">
      <c r="F4710" s="2"/>
    </row>
    <row r="4711" spans="6:6" x14ac:dyDescent="0.25">
      <c r="F4711" s="2"/>
    </row>
    <row r="4712" spans="6:6" x14ac:dyDescent="0.25">
      <c r="F4712" s="2"/>
    </row>
    <row r="4713" spans="6:6" x14ac:dyDescent="0.25">
      <c r="F4713" s="2"/>
    </row>
    <row r="4714" spans="6:6" x14ac:dyDescent="0.25">
      <c r="F4714" s="2"/>
    </row>
    <row r="4715" spans="6:6" x14ac:dyDescent="0.25">
      <c r="F4715" s="2"/>
    </row>
    <row r="4716" spans="6:6" x14ac:dyDescent="0.25">
      <c r="F4716" s="2"/>
    </row>
    <row r="4717" spans="6:6" x14ac:dyDescent="0.25">
      <c r="F4717" s="2"/>
    </row>
    <row r="4718" spans="6:6" x14ac:dyDescent="0.25">
      <c r="F4718" s="2"/>
    </row>
    <row r="4719" spans="6:6" x14ac:dyDescent="0.25">
      <c r="F4719" s="2"/>
    </row>
    <row r="4720" spans="6:6" x14ac:dyDescent="0.25">
      <c r="F4720" s="2"/>
    </row>
    <row r="4721" spans="6:6" x14ac:dyDescent="0.25">
      <c r="F4721" s="2"/>
    </row>
    <row r="4722" spans="6:6" x14ac:dyDescent="0.25">
      <c r="F4722" s="2"/>
    </row>
    <row r="4723" spans="6:6" x14ac:dyDescent="0.25">
      <c r="F4723" s="2"/>
    </row>
    <row r="4724" spans="6:6" x14ac:dyDescent="0.25">
      <c r="F4724" s="2"/>
    </row>
    <row r="4725" spans="6:6" x14ac:dyDescent="0.25">
      <c r="F4725" s="2"/>
    </row>
    <row r="4726" spans="6:6" x14ac:dyDescent="0.25">
      <c r="F4726" s="2"/>
    </row>
    <row r="4727" spans="6:6" x14ac:dyDescent="0.25">
      <c r="F4727" s="2"/>
    </row>
    <row r="4728" spans="6:6" x14ac:dyDescent="0.25">
      <c r="F4728" s="2"/>
    </row>
    <row r="4729" spans="6:6" x14ac:dyDescent="0.25">
      <c r="F4729" s="2"/>
    </row>
    <row r="4730" spans="6:6" x14ac:dyDescent="0.25">
      <c r="F4730" s="2"/>
    </row>
    <row r="4731" spans="6:6" x14ac:dyDescent="0.25">
      <c r="F4731" s="2"/>
    </row>
    <row r="4732" spans="6:6" x14ac:dyDescent="0.25">
      <c r="F4732" s="2"/>
    </row>
    <row r="4733" spans="6:6" x14ac:dyDescent="0.25">
      <c r="F4733" s="2"/>
    </row>
    <row r="4734" spans="6:6" x14ac:dyDescent="0.25">
      <c r="F4734" s="2"/>
    </row>
    <row r="4735" spans="6:6" x14ac:dyDescent="0.25">
      <c r="F4735" s="2"/>
    </row>
    <row r="4736" spans="6:6" x14ac:dyDescent="0.25">
      <c r="F4736" s="2"/>
    </row>
    <row r="4737" spans="6:6" x14ac:dyDescent="0.25">
      <c r="F4737" s="2"/>
    </row>
    <row r="4738" spans="6:6" x14ac:dyDescent="0.25">
      <c r="F4738" s="2"/>
    </row>
    <row r="4739" spans="6:6" x14ac:dyDescent="0.25">
      <c r="F4739" s="2"/>
    </row>
    <row r="4740" spans="6:6" x14ac:dyDescent="0.25">
      <c r="F4740" s="2"/>
    </row>
    <row r="4741" spans="6:6" x14ac:dyDescent="0.25">
      <c r="F4741" s="2"/>
    </row>
    <row r="4742" spans="6:6" x14ac:dyDescent="0.25">
      <c r="F4742" s="2"/>
    </row>
    <row r="4743" spans="6:6" x14ac:dyDescent="0.25">
      <c r="F4743" s="2"/>
    </row>
    <row r="4744" spans="6:6" x14ac:dyDescent="0.25">
      <c r="F4744" s="2"/>
    </row>
    <row r="4745" spans="6:6" x14ac:dyDescent="0.25">
      <c r="F4745" s="2"/>
    </row>
    <row r="4746" spans="6:6" x14ac:dyDescent="0.25">
      <c r="F4746" s="2"/>
    </row>
    <row r="4747" spans="6:6" x14ac:dyDescent="0.25">
      <c r="F4747" s="2"/>
    </row>
    <row r="4748" spans="6:6" x14ac:dyDescent="0.25">
      <c r="F4748" s="2"/>
    </row>
    <row r="4749" spans="6:6" x14ac:dyDescent="0.25">
      <c r="F4749" s="2"/>
    </row>
    <row r="4750" spans="6:6" x14ac:dyDescent="0.25">
      <c r="F4750" s="2"/>
    </row>
    <row r="4751" spans="6:6" x14ac:dyDescent="0.25">
      <c r="F4751" s="2"/>
    </row>
    <row r="4752" spans="6:6" x14ac:dyDescent="0.25">
      <c r="F4752" s="2"/>
    </row>
    <row r="4753" spans="6:6" x14ac:dyDescent="0.25">
      <c r="F4753" s="2"/>
    </row>
    <row r="4754" spans="6:6" x14ac:dyDescent="0.25">
      <c r="F4754" s="2"/>
    </row>
    <row r="4755" spans="6:6" x14ac:dyDescent="0.25">
      <c r="F4755" s="2"/>
    </row>
    <row r="4756" spans="6:6" x14ac:dyDescent="0.25">
      <c r="F4756" s="2"/>
    </row>
    <row r="4757" spans="6:6" x14ac:dyDescent="0.25">
      <c r="F4757" s="2"/>
    </row>
    <row r="4758" spans="6:6" x14ac:dyDescent="0.25">
      <c r="F4758" s="2"/>
    </row>
    <row r="4759" spans="6:6" x14ac:dyDescent="0.25">
      <c r="F4759" s="2"/>
    </row>
    <row r="4760" spans="6:6" x14ac:dyDescent="0.25">
      <c r="F4760" s="2"/>
    </row>
    <row r="4761" spans="6:6" x14ac:dyDescent="0.25">
      <c r="F4761" s="2"/>
    </row>
    <row r="4762" spans="6:6" x14ac:dyDescent="0.25">
      <c r="F4762" s="2"/>
    </row>
    <row r="4763" spans="6:6" x14ac:dyDescent="0.25">
      <c r="F4763" s="2"/>
    </row>
    <row r="4764" spans="6:6" x14ac:dyDescent="0.25">
      <c r="F4764" s="2"/>
    </row>
    <row r="4765" spans="6:6" x14ac:dyDescent="0.25">
      <c r="F4765" s="2"/>
    </row>
    <row r="4766" spans="6:6" x14ac:dyDescent="0.25">
      <c r="F4766" s="2"/>
    </row>
    <row r="4767" spans="6:6" x14ac:dyDescent="0.25">
      <c r="F4767" s="2"/>
    </row>
    <row r="4768" spans="6:6" x14ac:dyDescent="0.25">
      <c r="F4768" s="2"/>
    </row>
    <row r="4769" spans="6:6" x14ac:dyDescent="0.25">
      <c r="F4769" s="2"/>
    </row>
    <row r="4770" spans="6:6" x14ac:dyDescent="0.25">
      <c r="F4770" s="2"/>
    </row>
    <row r="4771" spans="6:6" x14ac:dyDescent="0.25">
      <c r="F4771" s="2"/>
    </row>
    <row r="4772" spans="6:6" x14ac:dyDescent="0.25">
      <c r="F4772" s="2"/>
    </row>
    <row r="4773" spans="6:6" x14ac:dyDescent="0.25">
      <c r="F4773" s="2"/>
    </row>
    <row r="4774" spans="6:6" x14ac:dyDescent="0.25">
      <c r="F4774" s="2"/>
    </row>
    <row r="4775" spans="6:6" x14ac:dyDescent="0.25">
      <c r="F4775" s="2"/>
    </row>
    <row r="4776" spans="6:6" x14ac:dyDescent="0.25">
      <c r="F4776" s="2"/>
    </row>
    <row r="4777" spans="6:6" x14ac:dyDescent="0.25">
      <c r="F4777" s="2"/>
    </row>
    <row r="4778" spans="6:6" x14ac:dyDescent="0.25">
      <c r="F4778" s="2"/>
    </row>
    <row r="4779" spans="6:6" x14ac:dyDescent="0.25">
      <c r="F4779" s="2"/>
    </row>
    <row r="4780" spans="6:6" x14ac:dyDescent="0.25">
      <c r="F4780" s="2"/>
    </row>
    <row r="4781" spans="6:6" x14ac:dyDescent="0.25">
      <c r="F4781" s="2"/>
    </row>
    <row r="4782" spans="6:6" x14ac:dyDescent="0.25">
      <c r="F4782" s="2"/>
    </row>
    <row r="4783" spans="6:6" x14ac:dyDescent="0.25">
      <c r="F4783" s="2"/>
    </row>
    <row r="4784" spans="6:6" x14ac:dyDescent="0.25">
      <c r="F4784" s="2"/>
    </row>
    <row r="4785" spans="6:6" x14ac:dyDescent="0.25">
      <c r="F4785" s="2"/>
    </row>
    <row r="4786" spans="6:6" x14ac:dyDescent="0.25">
      <c r="F4786" s="2"/>
    </row>
    <row r="4787" spans="6:6" x14ac:dyDescent="0.25">
      <c r="F4787" s="2"/>
    </row>
    <row r="4788" spans="6:6" x14ac:dyDescent="0.25">
      <c r="F4788" s="2"/>
    </row>
    <row r="4789" spans="6:6" x14ac:dyDescent="0.25">
      <c r="F4789" s="2"/>
    </row>
    <row r="4790" spans="6:6" x14ac:dyDescent="0.25">
      <c r="F4790" s="2"/>
    </row>
    <row r="4791" spans="6:6" x14ac:dyDescent="0.25">
      <c r="F4791" s="2"/>
    </row>
    <row r="4792" spans="6:6" x14ac:dyDescent="0.25">
      <c r="F4792" s="2"/>
    </row>
    <row r="4793" spans="6:6" x14ac:dyDescent="0.25">
      <c r="F4793" s="2"/>
    </row>
    <row r="4794" spans="6:6" x14ac:dyDescent="0.25">
      <c r="F4794" s="2"/>
    </row>
    <row r="4795" spans="6:6" x14ac:dyDescent="0.25">
      <c r="F4795" s="2"/>
    </row>
    <row r="4796" spans="6:6" x14ac:dyDescent="0.25">
      <c r="F4796" s="2"/>
    </row>
    <row r="4797" spans="6:6" x14ac:dyDescent="0.25">
      <c r="F4797" s="2"/>
    </row>
    <row r="4798" spans="6:6" x14ac:dyDescent="0.25">
      <c r="F4798" s="2"/>
    </row>
    <row r="4799" spans="6:6" x14ac:dyDescent="0.25">
      <c r="F4799" s="2"/>
    </row>
    <row r="4800" spans="6:6" x14ac:dyDescent="0.25">
      <c r="F4800" s="2"/>
    </row>
    <row r="4801" spans="6:6" x14ac:dyDescent="0.25">
      <c r="F4801" s="2"/>
    </row>
    <row r="4802" spans="6:6" x14ac:dyDescent="0.25">
      <c r="F4802" s="2"/>
    </row>
    <row r="4803" spans="6:6" x14ac:dyDescent="0.25">
      <c r="F4803" s="2"/>
    </row>
    <row r="4804" spans="6:6" x14ac:dyDescent="0.25">
      <c r="F4804" s="2"/>
    </row>
    <row r="4805" spans="6:6" x14ac:dyDescent="0.25">
      <c r="F4805" s="2"/>
    </row>
    <row r="4806" spans="6:6" x14ac:dyDescent="0.25">
      <c r="F4806" s="2"/>
    </row>
    <row r="4807" spans="6:6" x14ac:dyDescent="0.25">
      <c r="F4807" s="2"/>
    </row>
    <row r="4808" spans="6:6" x14ac:dyDescent="0.25">
      <c r="F4808" s="2"/>
    </row>
    <row r="4809" spans="6:6" x14ac:dyDescent="0.25">
      <c r="F4809" s="2"/>
    </row>
    <row r="4810" spans="6:6" x14ac:dyDescent="0.25">
      <c r="F4810" s="2"/>
    </row>
    <row r="4811" spans="6:6" x14ac:dyDescent="0.25">
      <c r="F4811" s="2"/>
    </row>
    <row r="4812" spans="6:6" x14ac:dyDescent="0.25">
      <c r="F4812" s="2"/>
    </row>
    <row r="4813" spans="6:6" x14ac:dyDescent="0.25">
      <c r="F4813" s="2"/>
    </row>
    <row r="4814" spans="6:6" x14ac:dyDescent="0.25">
      <c r="F4814" s="2"/>
    </row>
    <row r="4815" spans="6:6" x14ac:dyDescent="0.25">
      <c r="F4815" s="2"/>
    </row>
    <row r="4816" spans="6:6" x14ac:dyDescent="0.25">
      <c r="F4816" s="2"/>
    </row>
    <row r="4817" spans="6:6" x14ac:dyDescent="0.25">
      <c r="F4817" s="2"/>
    </row>
    <row r="4818" spans="6:6" x14ac:dyDescent="0.25">
      <c r="F4818" s="2"/>
    </row>
    <row r="4819" spans="6:6" x14ac:dyDescent="0.25">
      <c r="F4819" s="2"/>
    </row>
    <row r="4820" spans="6:6" x14ac:dyDescent="0.25">
      <c r="F4820" s="2"/>
    </row>
    <row r="4821" spans="6:6" x14ac:dyDescent="0.25">
      <c r="F4821" s="2"/>
    </row>
    <row r="4822" spans="6:6" x14ac:dyDescent="0.25">
      <c r="F4822" s="2"/>
    </row>
    <row r="4823" spans="6:6" x14ac:dyDescent="0.25">
      <c r="F4823" s="2"/>
    </row>
    <row r="4824" spans="6:6" x14ac:dyDescent="0.25">
      <c r="F4824" s="2"/>
    </row>
    <row r="4825" spans="6:6" x14ac:dyDescent="0.25">
      <c r="F4825" s="2"/>
    </row>
    <row r="4826" spans="6:6" x14ac:dyDescent="0.25">
      <c r="F4826" s="2"/>
    </row>
    <row r="4827" spans="6:6" x14ac:dyDescent="0.25">
      <c r="F4827" s="2"/>
    </row>
    <row r="4828" spans="6:6" x14ac:dyDescent="0.25">
      <c r="F4828" s="2"/>
    </row>
    <row r="4829" spans="6:6" x14ac:dyDescent="0.25">
      <c r="F4829" s="2"/>
    </row>
    <row r="4830" spans="6:6" x14ac:dyDescent="0.25">
      <c r="F4830" s="2"/>
    </row>
    <row r="4831" spans="6:6" x14ac:dyDescent="0.25">
      <c r="F4831" s="2"/>
    </row>
    <row r="4832" spans="6:6" x14ac:dyDescent="0.25">
      <c r="F4832" s="2"/>
    </row>
    <row r="4833" spans="6:6" x14ac:dyDescent="0.25">
      <c r="F4833" s="2"/>
    </row>
    <row r="4834" spans="6:6" x14ac:dyDescent="0.25">
      <c r="F4834" s="2"/>
    </row>
    <row r="4835" spans="6:6" x14ac:dyDescent="0.25">
      <c r="F4835" s="2"/>
    </row>
    <row r="4836" spans="6:6" x14ac:dyDescent="0.25">
      <c r="F4836" s="2"/>
    </row>
    <row r="4837" spans="6:6" x14ac:dyDescent="0.25">
      <c r="F4837" s="2"/>
    </row>
    <row r="4838" spans="6:6" x14ac:dyDescent="0.25">
      <c r="F4838" s="2"/>
    </row>
    <row r="4839" spans="6:6" x14ac:dyDescent="0.25">
      <c r="F4839" s="2"/>
    </row>
    <row r="4840" spans="6:6" x14ac:dyDescent="0.25">
      <c r="F4840" s="2"/>
    </row>
    <row r="4841" spans="6:6" x14ac:dyDescent="0.25">
      <c r="F4841" s="2"/>
    </row>
    <row r="4842" spans="6:6" x14ac:dyDescent="0.25">
      <c r="F4842" s="2"/>
    </row>
    <row r="4843" spans="6:6" x14ac:dyDescent="0.25">
      <c r="F4843" s="2"/>
    </row>
    <row r="4844" spans="6:6" x14ac:dyDescent="0.25">
      <c r="F4844" s="2"/>
    </row>
    <row r="4845" spans="6:6" x14ac:dyDescent="0.25">
      <c r="F4845" s="2"/>
    </row>
    <row r="4846" spans="6:6" x14ac:dyDescent="0.25">
      <c r="F4846" s="2"/>
    </row>
    <row r="4847" spans="6:6" x14ac:dyDescent="0.25">
      <c r="F4847" s="2"/>
    </row>
    <row r="4848" spans="6:6" x14ac:dyDescent="0.25">
      <c r="F4848" s="2"/>
    </row>
    <row r="4849" spans="6:6" x14ac:dyDescent="0.25">
      <c r="F4849" s="2"/>
    </row>
    <row r="4850" spans="6:6" x14ac:dyDescent="0.25">
      <c r="F4850" s="2"/>
    </row>
    <row r="4851" spans="6:6" x14ac:dyDescent="0.25">
      <c r="F4851" s="2"/>
    </row>
    <row r="4852" spans="6:6" x14ac:dyDescent="0.25">
      <c r="F4852" s="2"/>
    </row>
    <row r="4853" spans="6:6" x14ac:dyDescent="0.25">
      <c r="F4853" s="2"/>
    </row>
    <row r="4854" spans="6:6" x14ac:dyDescent="0.25">
      <c r="F4854" s="2"/>
    </row>
    <row r="4855" spans="6:6" x14ac:dyDescent="0.25">
      <c r="F4855" s="2"/>
    </row>
    <row r="4856" spans="6:6" x14ac:dyDescent="0.25">
      <c r="F4856" s="2"/>
    </row>
    <row r="4857" spans="6:6" x14ac:dyDescent="0.25">
      <c r="F4857" s="2"/>
    </row>
    <row r="4858" spans="6:6" x14ac:dyDescent="0.25">
      <c r="F4858" s="2"/>
    </row>
    <row r="4859" spans="6:6" x14ac:dyDescent="0.25">
      <c r="F4859" s="2"/>
    </row>
    <row r="4860" spans="6:6" x14ac:dyDescent="0.25">
      <c r="F4860" s="2"/>
    </row>
    <row r="4861" spans="6:6" x14ac:dyDescent="0.25">
      <c r="F4861" s="2"/>
    </row>
    <row r="4862" spans="6:6" x14ac:dyDescent="0.25">
      <c r="F4862" s="2"/>
    </row>
    <row r="4863" spans="6:6" x14ac:dyDescent="0.25">
      <c r="F4863" s="2"/>
    </row>
    <row r="4864" spans="6:6" x14ac:dyDescent="0.25">
      <c r="F4864" s="2"/>
    </row>
    <row r="4865" spans="6:6" x14ac:dyDescent="0.25">
      <c r="F4865" s="2"/>
    </row>
    <row r="4866" spans="6:6" x14ac:dyDescent="0.25">
      <c r="F4866" s="2"/>
    </row>
    <row r="4867" spans="6:6" x14ac:dyDescent="0.25">
      <c r="F4867" s="2"/>
    </row>
    <row r="4868" spans="6:6" x14ac:dyDescent="0.25">
      <c r="F4868" s="2"/>
    </row>
    <row r="4869" spans="6:6" x14ac:dyDescent="0.25">
      <c r="F4869" s="2"/>
    </row>
    <row r="4870" spans="6:6" x14ac:dyDescent="0.25">
      <c r="F4870" s="2"/>
    </row>
    <row r="4871" spans="6:6" x14ac:dyDescent="0.25">
      <c r="F4871" s="2"/>
    </row>
    <row r="4872" spans="6:6" x14ac:dyDescent="0.25">
      <c r="F4872" s="2"/>
    </row>
    <row r="4873" spans="6:6" x14ac:dyDescent="0.25">
      <c r="F4873" s="2"/>
    </row>
    <row r="4874" spans="6:6" x14ac:dyDescent="0.25">
      <c r="F4874" s="2"/>
    </row>
    <row r="4875" spans="6:6" x14ac:dyDescent="0.25">
      <c r="F4875" s="2"/>
    </row>
    <row r="4876" spans="6:6" x14ac:dyDescent="0.25">
      <c r="F4876" s="2"/>
    </row>
    <row r="4877" spans="6:6" x14ac:dyDescent="0.25">
      <c r="F4877" s="2"/>
    </row>
    <row r="4878" spans="6:6" x14ac:dyDescent="0.25">
      <c r="F4878" s="2"/>
    </row>
    <row r="4879" spans="6:6" x14ac:dyDescent="0.25">
      <c r="F4879" s="2"/>
    </row>
    <row r="4880" spans="6:6" x14ac:dyDescent="0.25">
      <c r="F4880" s="2"/>
    </row>
    <row r="4881" spans="6:6" x14ac:dyDescent="0.25">
      <c r="F4881" s="2"/>
    </row>
    <row r="4882" spans="6:6" x14ac:dyDescent="0.25">
      <c r="F4882" s="2"/>
    </row>
    <row r="4883" spans="6:6" x14ac:dyDescent="0.25">
      <c r="F4883" s="2"/>
    </row>
    <row r="4884" spans="6:6" x14ac:dyDescent="0.25">
      <c r="F4884" s="2"/>
    </row>
    <row r="4885" spans="6:6" x14ac:dyDescent="0.25">
      <c r="F4885" s="2"/>
    </row>
    <row r="4886" spans="6:6" x14ac:dyDescent="0.25">
      <c r="F4886" s="2"/>
    </row>
    <row r="4887" spans="6:6" x14ac:dyDescent="0.25">
      <c r="F4887" s="2"/>
    </row>
    <row r="4888" spans="6:6" x14ac:dyDescent="0.25">
      <c r="F4888" s="2"/>
    </row>
    <row r="4889" spans="6:6" x14ac:dyDescent="0.25">
      <c r="F4889" s="2"/>
    </row>
    <row r="4890" spans="6:6" x14ac:dyDescent="0.25">
      <c r="F4890" s="2"/>
    </row>
    <row r="4891" spans="6:6" x14ac:dyDescent="0.25">
      <c r="F4891" s="2"/>
    </row>
    <row r="4892" spans="6:6" x14ac:dyDescent="0.25">
      <c r="F4892" s="2"/>
    </row>
    <row r="4893" spans="6:6" x14ac:dyDescent="0.25">
      <c r="F4893" s="2"/>
    </row>
    <row r="4894" spans="6:6" x14ac:dyDescent="0.25">
      <c r="F4894" s="2"/>
    </row>
    <row r="4895" spans="6:6" x14ac:dyDescent="0.25">
      <c r="F4895" s="2"/>
    </row>
    <row r="4896" spans="6:6" x14ac:dyDescent="0.25">
      <c r="F4896" s="2"/>
    </row>
    <row r="4897" spans="6:6" x14ac:dyDescent="0.25">
      <c r="F4897" s="2"/>
    </row>
    <row r="4898" spans="6:6" x14ac:dyDescent="0.25">
      <c r="F4898" s="2"/>
    </row>
    <row r="4899" spans="6:6" x14ac:dyDescent="0.25">
      <c r="F4899" s="2"/>
    </row>
    <row r="4900" spans="6:6" x14ac:dyDescent="0.25">
      <c r="F4900" s="2"/>
    </row>
    <row r="4901" spans="6:6" x14ac:dyDescent="0.25">
      <c r="F4901" s="2"/>
    </row>
    <row r="4902" spans="6:6" x14ac:dyDescent="0.25">
      <c r="F4902" s="2"/>
    </row>
    <row r="4903" spans="6:6" x14ac:dyDescent="0.25">
      <c r="F4903" s="2"/>
    </row>
    <row r="4904" spans="6:6" x14ac:dyDescent="0.25">
      <c r="F4904" s="2"/>
    </row>
    <row r="4905" spans="6:6" x14ac:dyDescent="0.25">
      <c r="F4905" s="2"/>
    </row>
    <row r="4906" spans="6:6" x14ac:dyDescent="0.25">
      <c r="F4906" s="2"/>
    </row>
    <row r="4907" spans="6:6" x14ac:dyDescent="0.25">
      <c r="F4907" s="2"/>
    </row>
    <row r="4908" spans="6:6" x14ac:dyDescent="0.25">
      <c r="F4908" s="2"/>
    </row>
    <row r="4909" spans="6:6" x14ac:dyDescent="0.25">
      <c r="F4909" s="2"/>
    </row>
    <row r="4910" spans="6:6" x14ac:dyDescent="0.25">
      <c r="F4910" s="2"/>
    </row>
    <row r="4911" spans="6:6" x14ac:dyDescent="0.25">
      <c r="F4911" s="2"/>
    </row>
    <row r="4912" spans="6:6" x14ac:dyDescent="0.25">
      <c r="F4912" s="2"/>
    </row>
    <row r="4913" spans="6:6" x14ac:dyDescent="0.25">
      <c r="F4913" s="2"/>
    </row>
    <row r="4914" spans="6:6" x14ac:dyDescent="0.25">
      <c r="F4914" s="2"/>
    </row>
    <row r="4915" spans="6:6" x14ac:dyDescent="0.25">
      <c r="F4915" s="2"/>
    </row>
    <row r="4916" spans="6:6" x14ac:dyDescent="0.25">
      <c r="F4916" s="2"/>
    </row>
    <row r="4917" spans="6:6" x14ac:dyDescent="0.25">
      <c r="F4917" s="2"/>
    </row>
    <row r="4918" spans="6:6" x14ac:dyDescent="0.25">
      <c r="F4918" s="2"/>
    </row>
    <row r="4919" spans="6:6" x14ac:dyDescent="0.25">
      <c r="F4919" s="2"/>
    </row>
    <row r="4920" spans="6:6" x14ac:dyDescent="0.25">
      <c r="F4920" s="2"/>
    </row>
    <row r="4921" spans="6:6" x14ac:dyDescent="0.25">
      <c r="F4921" s="2"/>
    </row>
    <row r="4922" spans="6:6" x14ac:dyDescent="0.25">
      <c r="F4922" s="2"/>
    </row>
    <row r="4923" spans="6:6" x14ac:dyDescent="0.25">
      <c r="F4923" s="2"/>
    </row>
    <row r="4924" spans="6:6" x14ac:dyDescent="0.25">
      <c r="F4924" s="2"/>
    </row>
    <row r="4925" spans="6:6" x14ac:dyDescent="0.25">
      <c r="F4925" s="2"/>
    </row>
    <row r="4926" spans="6:6" x14ac:dyDescent="0.25">
      <c r="F4926" s="2"/>
    </row>
    <row r="4927" spans="6:6" x14ac:dyDescent="0.25">
      <c r="F4927" s="2"/>
    </row>
    <row r="4928" spans="6:6" x14ac:dyDescent="0.25">
      <c r="F4928" s="2"/>
    </row>
    <row r="4929" spans="6:6" x14ac:dyDescent="0.25">
      <c r="F4929" s="2"/>
    </row>
    <row r="4930" spans="6:6" x14ac:dyDescent="0.25">
      <c r="F4930" s="2"/>
    </row>
    <row r="4931" spans="6:6" x14ac:dyDescent="0.25">
      <c r="F4931" s="2"/>
    </row>
    <row r="4932" spans="6:6" x14ac:dyDescent="0.25">
      <c r="F4932" s="2"/>
    </row>
    <row r="4933" spans="6:6" x14ac:dyDescent="0.25">
      <c r="F4933" s="2"/>
    </row>
    <row r="4934" spans="6:6" x14ac:dyDescent="0.25">
      <c r="F4934" s="2"/>
    </row>
    <row r="4935" spans="6:6" x14ac:dyDescent="0.25">
      <c r="F4935" s="2"/>
    </row>
    <row r="4936" spans="6:6" x14ac:dyDescent="0.25">
      <c r="F4936" s="2"/>
    </row>
    <row r="4937" spans="6:6" x14ac:dyDescent="0.25">
      <c r="F4937" s="2"/>
    </row>
    <row r="4938" spans="6:6" x14ac:dyDescent="0.25">
      <c r="F4938" s="2"/>
    </row>
    <row r="4939" spans="6:6" x14ac:dyDescent="0.25">
      <c r="F4939" s="2"/>
    </row>
    <row r="4940" spans="6:6" x14ac:dyDescent="0.25">
      <c r="F4940" s="2"/>
    </row>
    <row r="4941" spans="6:6" x14ac:dyDescent="0.25">
      <c r="F4941" s="2"/>
    </row>
    <row r="4942" spans="6:6" x14ac:dyDescent="0.25">
      <c r="F4942" s="2"/>
    </row>
    <row r="4943" spans="6:6" x14ac:dyDescent="0.25">
      <c r="F4943" s="2"/>
    </row>
    <row r="4944" spans="6:6" x14ac:dyDescent="0.25">
      <c r="F4944" s="2"/>
    </row>
    <row r="4945" spans="6:6" x14ac:dyDescent="0.25">
      <c r="F4945" s="2"/>
    </row>
    <row r="4946" spans="6:6" x14ac:dyDescent="0.25">
      <c r="F4946" s="2"/>
    </row>
    <row r="4947" spans="6:6" x14ac:dyDescent="0.25">
      <c r="F4947" s="2"/>
    </row>
    <row r="4948" spans="6:6" x14ac:dyDescent="0.25">
      <c r="F4948" s="2"/>
    </row>
    <row r="4949" spans="6:6" x14ac:dyDescent="0.25">
      <c r="F4949" s="2"/>
    </row>
    <row r="4950" spans="6:6" x14ac:dyDescent="0.25">
      <c r="F4950" s="2"/>
    </row>
    <row r="4951" spans="6:6" x14ac:dyDescent="0.25">
      <c r="F4951" s="2"/>
    </row>
    <row r="4952" spans="6:6" x14ac:dyDescent="0.25">
      <c r="F4952" s="2"/>
    </row>
    <row r="4953" spans="6:6" x14ac:dyDescent="0.25">
      <c r="F4953" s="2"/>
    </row>
    <row r="4954" spans="6:6" x14ac:dyDescent="0.25">
      <c r="F4954" s="2"/>
    </row>
    <row r="4955" spans="6:6" x14ac:dyDescent="0.25">
      <c r="F4955" s="2"/>
    </row>
    <row r="4956" spans="6:6" x14ac:dyDescent="0.25">
      <c r="F4956" s="2"/>
    </row>
    <row r="4957" spans="6:6" x14ac:dyDescent="0.25">
      <c r="F4957" s="2"/>
    </row>
    <row r="4958" spans="6:6" x14ac:dyDescent="0.25">
      <c r="F4958" s="2"/>
    </row>
    <row r="4959" spans="6:6" x14ac:dyDescent="0.25">
      <c r="F4959" s="2"/>
    </row>
    <row r="4960" spans="6:6" x14ac:dyDescent="0.25">
      <c r="F4960" s="2"/>
    </row>
    <row r="4961" spans="6:6" x14ac:dyDescent="0.25">
      <c r="F4961" s="2"/>
    </row>
    <row r="4962" spans="6:6" x14ac:dyDescent="0.25">
      <c r="F4962" s="2"/>
    </row>
    <row r="4963" spans="6:6" x14ac:dyDescent="0.25">
      <c r="F4963" s="2"/>
    </row>
    <row r="4964" spans="6:6" x14ac:dyDescent="0.25">
      <c r="F4964" s="2"/>
    </row>
    <row r="4965" spans="6:6" x14ac:dyDescent="0.25">
      <c r="F4965" s="2"/>
    </row>
    <row r="4966" spans="6:6" x14ac:dyDescent="0.25">
      <c r="F4966" s="2"/>
    </row>
    <row r="4967" spans="6:6" x14ac:dyDescent="0.25">
      <c r="F4967" s="2"/>
    </row>
    <row r="4968" spans="6:6" x14ac:dyDescent="0.25">
      <c r="F4968" s="2"/>
    </row>
    <row r="4969" spans="6:6" x14ac:dyDescent="0.25">
      <c r="F4969" s="2"/>
    </row>
    <row r="4970" spans="6:6" x14ac:dyDescent="0.25">
      <c r="F4970" s="2"/>
    </row>
    <row r="4971" spans="6:6" x14ac:dyDescent="0.25">
      <c r="F4971" s="2"/>
    </row>
    <row r="4972" spans="6:6" x14ac:dyDescent="0.25">
      <c r="F4972" s="2"/>
    </row>
    <row r="4973" spans="6:6" x14ac:dyDescent="0.25">
      <c r="F4973" s="2"/>
    </row>
    <row r="4974" spans="6:6" x14ac:dyDescent="0.25">
      <c r="F4974" s="2"/>
    </row>
    <row r="4975" spans="6:6" x14ac:dyDescent="0.25">
      <c r="F4975" s="2"/>
    </row>
    <row r="4976" spans="6:6" x14ac:dyDescent="0.25">
      <c r="F4976" s="2"/>
    </row>
    <row r="4977" spans="6:6" x14ac:dyDescent="0.25">
      <c r="F4977" s="2"/>
    </row>
    <row r="4978" spans="6:6" x14ac:dyDescent="0.25">
      <c r="F4978" s="2"/>
    </row>
    <row r="4979" spans="6:6" x14ac:dyDescent="0.25">
      <c r="F4979" s="2"/>
    </row>
    <row r="4980" spans="6:6" x14ac:dyDescent="0.25">
      <c r="F4980" s="2"/>
    </row>
    <row r="4981" spans="6:6" x14ac:dyDescent="0.25">
      <c r="F4981" s="2"/>
    </row>
    <row r="4982" spans="6:6" x14ac:dyDescent="0.25">
      <c r="F4982" s="2"/>
    </row>
    <row r="4983" spans="6:6" x14ac:dyDescent="0.25">
      <c r="F4983" s="2"/>
    </row>
    <row r="4984" spans="6:6" x14ac:dyDescent="0.25">
      <c r="F4984" s="2"/>
    </row>
    <row r="4985" spans="6:6" x14ac:dyDescent="0.25">
      <c r="F4985" s="2"/>
    </row>
    <row r="4986" spans="6:6" x14ac:dyDescent="0.25">
      <c r="F4986" s="2"/>
    </row>
    <row r="4987" spans="6:6" x14ac:dyDescent="0.25">
      <c r="F4987" s="2"/>
    </row>
    <row r="4988" spans="6:6" x14ac:dyDescent="0.25">
      <c r="F4988" s="2"/>
    </row>
    <row r="4989" spans="6:6" x14ac:dyDescent="0.25">
      <c r="F4989" s="2"/>
    </row>
    <row r="4990" spans="6:6" x14ac:dyDescent="0.25">
      <c r="F4990" s="2"/>
    </row>
    <row r="4991" spans="6:6" x14ac:dyDescent="0.25">
      <c r="F4991" s="2"/>
    </row>
    <row r="4992" spans="6:6" x14ac:dyDescent="0.25">
      <c r="F4992" s="2"/>
    </row>
    <row r="4993" spans="6:6" x14ac:dyDescent="0.25">
      <c r="F4993" s="2"/>
    </row>
    <row r="4994" spans="6:6" x14ac:dyDescent="0.25">
      <c r="F4994" s="2"/>
    </row>
    <row r="4995" spans="6:6" x14ac:dyDescent="0.25">
      <c r="F4995" s="2"/>
    </row>
    <row r="4996" spans="6:6" x14ac:dyDescent="0.25">
      <c r="F4996" s="2"/>
    </row>
    <row r="4997" spans="6:6" x14ac:dyDescent="0.25">
      <c r="F4997" s="2"/>
    </row>
    <row r="4998" spans="6:6" x14ac:dyDescent="0.25">
      <c r="F4998" s="2"/>
    </row>
    <row r="4999" spans="6:6" x14ac:dyDescent="0.25">
      <c r="F4999" s="2"/>
    </row>
    <row r="5000" spans="6:6" x14ac:dyDescent="0.25">
      <c r="F5000" s="2"/>
    </row>
    <row r="5001" spans="6:6" x14ac:dyDescent="0.25">
      <c r="F5001" s="2"/>
    </row>
    <row r="5002" spans="6:6" x14ac:dyDescent="0.25">
      <c r="F5002" s="2"/>
    </row>
    <row r="5003" spans="6:6" x14ac:dyDescent="0.25">
      <c r="F5003" s="2"/>
    </row>
    <row r="5004" spans="6:6" x14ac:dyDescent="0.25">
      <c r="F5004" s="2"/>
    </row>
    <row r="5005" spans="6:6" x14ac:dyDescent="0.25">
      <c r="F5005" s="2"/>
    </row>
    <row r="5006" spans="6:6" x14ac:dyDescent="0.25">
      <c r="F5006" s="2"/>
    </row>
    <row r="5007" spans="6:6" x14ac:dyDescent="0.25">
      <c r="F5007" s="2"/>
    </row>
    <row r="5008" spans="6:6" x14ac:dyDescent="0.25">
      <c r="F5008" s="2"/>
    </row>
    <row r="5009" spans="6:6" x14ac:dyDescent="0.25">
      <c r="F5009" s="2"/>
    </row>
    <row r="5010" spans="6:6" x14ac:dyDescent="0.25">
      <c r="F5010" s="2"/>
    </row>
    <row r="5011" spans="6:6" x14ac:dyDescent="0.25">
      <c r="F5011" s="2"/>
    </row>
    <row r="5012" spans="6:6" x14ac:dyDescent="0.25">
      <c r="F5012" s="2"/>
    </row>
    <row r="5013" spans="6:6" x14ac:dyDescent="0.25">
      <c r="F5013" s="2"/>
    </row>
    <row r="5014" spans="6:6" x14ac:dyDescent="0.25">
      <c r="F5014" s="2"/>
    </row>
    <row r="5015" spans="6:6" x14ac:dyDescent="0.25">
      <c r="F5015" s="2"/>
    </row>
    <row r="5016" spans="6:6" x14ac:dyDescent="0.25">
      <c r="F5016" s="2"/>
    </row>
    <row r="5017" spans="6:6" x14ac:dyDescent="0.25">
      <c r="F5017" s="2"/>
    </row>
    <row r="5018" spans="6:6" x14ac:dyDescent="0.25">
      <c r="F5018" s="2"/>
    </row>
    <row r="5019" spans="6:6" x14ac:dyDescent="0.25">
      <c r="F5019" s="2"/>
    </row>
    <row r="5020" spans="6:6" x14ac:dyDescent="0.25">
      <c r="F5020" s="2"/>
    </row>
    <row r="5021" spans="6:6" x14ac:dyDescent="0.25">
      <c r="F5021" s="2"/>
    </row>
    <row r="5022" spans="6:6" x14ac:dyDescent="0.25">
      <c r="F5022" s="2"/>
    </row>
    <row r="5023" spans="6:6" x14ac:dyDescent="0.25">
      <c r="F5023" s="2"/>
    </row>
    <row r="5024" spans="6:6" x14ac:dyDescent="0.25">
      <c r="F5024" s="2"/>
    </row>
    <row r="5025" spans="6:6" x14ac:dyDescent="0.25">
      <c r="F5025" s="2"/>
    </row>
    <row r="5026" spans="6:6" x14ac:dyDescent="0.25">
      <c r="F5026" s="2"/>
    </row>
    <row r="5027" spans="6:6" x14ac:dyDescent="0.25">
      <c r="F5027" s="2"/>
    </row>
    <row r="5028" spans="6:6" x14ac:dyDescent="0.25">
      <c r="F5028" s="2"/>
    </row>
    <row r="5029" spans="6:6" x14ac:dyDescent="0.25">
      <c r="F5029" s="2"/>
    </row>
    <row r="5030" spans="6:6" x14ac:dyDescent="0.25">
      <c r="F5030" s="2"/>
    </row>
    <row r="5031" spans="6:6" x14ac:dyDescent="0.25">
      <c r="F5031" s="2"/>
    </row>
    <row r="5032" spans="6:6" x14ac:dyDescent="0.25">
      <c r="F5032" s="2"/>
    </row>
    <row r="5033" spans="6:6" x14ac:dyDescent="0.25">
      <c r="F5033" s="2"/>
    </row>
    <row r="5034" spans="6:6" x14ac:dyDescent="0.25">
      <c r="F5034" s="2"/>
    </row>
    <row r="5035" spans="6:6" x14ac:dyDescent="0.25">
      <c r="F5035" s="2"/>
    </row>
    <row r="5036" spans="6:6" x14ac:dyDescent="0.25">
      <c r="F5036" s="2"/>
    </row>
    <row r="5037" spans="6:6" x14ac:dyDescent="0.25">
      <c r="F5037" s="2"/>
    </row>
    <row r="5038" spans="6:6" x14ac:dyDescent="0.25">
      <c r="F5038" s="2"/>
    </row>
    <row r="5039" spans="6:6" x14ac:dyDescent="0.25">
      <c r="F5039" s="2"/>
    </row>
    <row r="5040" spans="6:6" x14ac:dyDescent="0.25">
      <c r="F5040" s="2"/>
    </row>
    <row r="5041" spans="6:6" x14ac:dyDescent="0.25">
      <c r="F5041" s="2"/>
    </row>
    <row r="5042" spans="6:6" x14ac:dyDescent="0.25">
      <c r="F5042" s="2"/>
    </row>
    <row r="5043" spans="6:6" x14ac:dyDescent="0.25">
      <c r="F5043" s="2"/>
    </row>
    <row r="5044" spans="6:6" x14ac:dyDescent="0.25">
      <c r="F5044" s="2"/>
    </row>
    <row r="5045" spans="6:6" x14ac:dyDescent="0.25">
      <c r="F5045" s="2"/>
    </row>
    <row r="5046" spans="6:6" x14ac:dyDescent="0.25">
      <c r="F5046" s="2"/>
    </row>
    <row r="5047" spans="6:6" x14ac:dyDescent="0.25">
      <c r="F5047" s="2"/>
    </row>
    <row r="5048" spans="6:6" x14ac:dyDescent="0.25">
      <c r="F5048" s="2"/>
    </row>
    <row r="5049" spans="6:6" x14ac:dyDescent="0.25">
      <c r="F5049" s="2"/>
    </row>
    <row r="5050" spans="6:6" x14ac:dyDescent="0.25">
      <c r="F5050" s="2"/>
    </row>
    <row r="5051" spans="6:6" x14ac:dyDescent="0.25">
      <c r="F5051" s="2"/>
    </row>
    <row r="5052" spans="6:6" x14ac:dyDescent="0.25">
      <c r="F5052" s="2"/>
    </row>
    <row r="5053" spans="6:6" x14ac:dyDescent="0.25">
      <c r="F5053" s="2"/>
    </row>
    <row r="5054" spans="6:6" x14ac:dyDescent="0.25">
      <c r="F5054" s="2"/>
    </row>
    <row r="5055" spans="6:6" x14ac:dyDescent="0.25">
      <c r="F5055" s="2"/>
    </row>
    <row r="5056" spans="6:6" x14ac:dyDescent="0.25">
      <c r="F5056" s="2"/>
    </row>
    <row r="5057" spans="6:6" x14ac:dyDescent="0.25">
      <c r="F5057" s="2"/>
    </row>
    <row r="5058" spans="6:6" x14ac:dyDescent="0.25">
      <c r="F5058" s="2"/>
    </row>
    <row r="5059" spans="6:6" x14ac:dyDescent="0.25">
      <c r="F5059" s="2"/>
    </row>
    <row r="5060" spans="6:6" x14ac:dyDescent="0.25">
      <c r="F5060" s="2"/>
    </row>
    <row r="5061" spans="6:6" x14ac:dyDescent="0.25">
      <c r="F5061" s="2"/>
    </row>
    <row r="5062" spans="6:6" x14ac:dyDescent="0.25">
      <c r="F5062" s="2"/>
    </row>
    <row r="5063" spans="6:6" x14ac:dyDescent="0.25">
      <c r="F5063" s="2"/>
    </row>
    <row r="5064" spans="6:6" x14ac:dyDescent="0.25">
      <c r="F5064" s="2"/>
    </row>
    <row r="5065" spans="6:6" x14ac:dyDescent="0.25">
      <c r="F5065" s="2"/>
    </row>
    <row r="5066" spans="6:6" x14ac:dyDescent="0.25">
      <c r="F5066" s="2"/>
    </row>
    <row r="5067" spans="6:6" x14ac:dyDescent="0.25">
      <c r="F5067" s="2"/>
    </row>
    <row r="5068" spans="6:6" x14ac:dyDescent="0.25">
      <c r="F5068" s="2"/>
    </row>
    <row r="5069" spans="6:6" x14ac:dyDescent="0.25">
      <c r="F5069" s="2"/>
    </row>
    <row r="5070" spans="6:6" x14ac:dyDescent="0.25">
      <c r="F5070" s="2"/>
    </row>
    <row r="5071" spans="6:6" x14ac:dyDescent="0.25">
      <c r="F5071" s="2"/>
    </row>
    <row r="5072" spans="6:6" x14ac:dyDescent="0.25">
      <c r="F5072" s="2"/>
    </row>
    <row r="5073" spans="6:6" x14ac:dyDescent="0.25">
      <c r="F5073" s="2"/>
    </row>
    <row r="5074" spans="6:6" x14ac:dyDescent="0.25">
      <c r="F5074" s="2"/>
    </row>
    <row r="5075" spans="6:6" x14ac:dyDescent="0.25">
      <c r="F5075" s="2"/>
    </row>
    <row r="5076" spans="6:6" x14ac:dyDescent="0.25">
      <c r="F5076" s="2"/>
    </row>
    <row r="5077" spans="6:6" x14ac:dyDescent="0.25">
      <c r="F5077" s="2"/>
    </row>
    <row r="5078" spans="6:6" x14ac:dyDescent="0.25">
      <c r="F5078" s="2"/>
    </row>
    <row r="5079" spans="6:6" x14ac:dyDescent="0.25">
      <c r="F5079" s="2"/>
    </row>
    <row r="5080" spans="6:6" x14ac:dyDescent="0.25">
      <c r="F5080" s="2"/>
    </row>
    <row r="5081" spans="6:6" x14ac:dyDescent="0.25">
      <c r="F5081" s="2"/>
    </row>
    <row r="5082" spans="6:6" x14ac:dyDescent="0.25">
      <c r="F5082" s="2"/>
    </row>
    <row r="5083" spans="6:6" x14ac:dyDescent="0.25">
      <c r="F5083" s="2"/>
    </row>
    <row r="5084" spans="6:6" x14ac:dyDescent="0.25">
      <c r="F5084" s="2"/>
    </row>
    <row r="5085" spans="6:6" x14ac:dyDescent="0.25">
      <c r="F5085" s="2"/>
    </row>
    <row r="5086" spans="6:6" x14ac:dyDescent="0.25">
      <c r="F5086" s="2"/>
    </row>
    <row r="5087" spans="6:6" x14ac:dyDescent="0.25">
      <c r="F5087" s="2"/>
    </row>
    <row r="5088" spans="6:6" x14ac:dyDescent="0.25">
      <c r="F5088" s="2"/>
    </row>
    <row r="5089" spans="6:6" x14ac:dyDescent="0.25">
      <c r="F5089" s="2"/>
    </row>
    <row r="5090" spans="6:6" x14ac:dyDescent="0.25">
      <c r="F5090" s="2"/>
    </row>
    <row r="5091" spans="6:6" x14ac:dyDescent="0.25">
      <c r="F5091" s="2"/>
    </row>
    <row r="5092" spans="6:6" x14ac:dyDescent="0.25">
      <c r="F5092" s="2"/>
    </row>
    <row r="5093" spans="6:6" x14ac:dyDescent="0.25">
      <c r="F5093" s="2"/>
    </row>
    <row r="5094" spans="6:6" x14ac:dyDescent="0.25">
      <c r="F5094" s="2"/>
    </row>
    <row r="5095" spans="6:6" x14ac:dyDescent="0.25">
      <c r="F5095" s="2"/>
    </row>
    <row r="5096" spans="6:6" x14ac:dyDescent="0.25">
      <c r="F5096" s="2"/>
    </row>
    <row r="5097" spans="6:6" x14ac:dyDescent="0.25">
      <c r="F5097" s="2"/>
    </row>
    <row r="5098" spans="6:6" x14ac:dyDescent="0.25">
      <c r="F5098" s="2"/>
    </row>
    <row r="5099" spans="6:6" x14ac:dyDescent="0.25">
      <c r="F5099" s="2"/>
    </row>
    <row r="5100" spans="6:6" x14ac:dyDescent="0.25">
      <c r="F5100" s="2"/>
    </row>
    <row r="5101" spans="6:6" x14ac:dyDescent="0.25">
      <c r="F5101" s="2"/>
    </row>
    <row r="5102" spans="6:6" x14ac:dyDescent="0.25">
      <c r="F5102" s="2"/>
    </row>
    <row r="5103" spans="6:6" x14ac:dyDescent="0.25">
      <c r="F5103" s="2"/>
    </row>
    <row r="5104" spans="6:6" x14ac:dyDescent="0.25">
      <c r="F5104" s="2"/>
    </row>
    <row r="5105" spans="6:6" x14ac:dyDescent="0.25">
      <c r="F5105" s="2"/>
    </row>
    <row r="5106" spans="6:6" x14ac:dyDescent="0.25">
      <c r="F5106" s="2"/>
    </row>
    <row r="5107" spans="6:6" x14ac:dyDescent="0.25">
      <c r="F5107" s="2"/>
    </row>
    <row r="5108" spans="6:6" x14ac:dyDescent="0.25">
      <c r="F5108" s="2"/>
    </row>
    <row r="5109" spans="6:6" x14ac:dyDescent="0.25">
      <c r="F5109" s="2"/>
    </row>
    <row r="5110" spans="6:6" x14ac:dyDescent="0.25">
      <c r="F5110" s="2"/>
    </row>
    <row r="5111" spans="6:6" x14ac:dyDescent="0.25">
      <c r="F5111" s="2"/>
    </row>
    <row r="5112" spans="6:6" x14ac:dyDescent="0.25">
      <c r="F5112" s="2"/>
    </row>
    <row r="5113" spans="6:6" x14ac:dyDescent="0.25">
      <c r="F5113" s="2"/>
    </row>
    <row r="5114" spans="6:6" x14ac:dyDescent="0.25">
      <c r="F5114" s="2"/>
    </row>
    <row r="5115" spans="6:6" x14ac:dyDescent="0.25">
      <c r="F5115" s="2"/>
    </row>
    <row r="5116" spans="6:6" x14ac:dyDescent="0.25">
      <c r="F5116" s="2"/>
    </row>
    <row r="5117" spans="6:6" x14ac:dyDescent="0.25">
      <c r="F5117" s="2"/>
    </row>
    <row r="5118" spans="6:6" x14ac:dyDescent="0.25">
      <c r="F5118" s="2"/>
    </row>
    <row r="5119" spans="6:6" x14ac:dyDescent="0.25">
      <c r="F5119" s="2"/>
    </row>
    <row r="5120" spans="6:6" x14ac:dyDescent="0.25">
      <c r="F5120" s="2"/>
    </row>
    <row r="5121" spans="6:6" x14ac:dyDescent="0.25">
      <c r="F5121" s="2"/>
    </row>
    <row r="5122" spans="6:6" x14ac:dyDescent="0.25">
      <c r="F5122" s="2"/>
    </row>
    <row r="5123" spans="6:6" x14ac:dyDescent="0.25">
      <c r="F5123" s="2"/>
    </row>
    <row r="5124" spans="6:6" x14ac:dyDescent="0.25">
      <c r="F5124" s="2"/>
    </row>
    <row r="5125" spans="6:6" x14ac:dyDescent="0.25">
      <c r="F5125" s="2"/>
    </row>
    <row r="5126" spans="6:6" x14ac:dyDescent="0.25">
      <c r="F5126" s="2"/>
    </row>
    <row r="5127" spans="6:6" x14ac:dyDescent="0.25">
      <c r="F5127" s="2"/>
    </row>
    <row r="5128" spans="6:6" x14ac:dyDescent="0.25">
      <c r="F5128" s="2"/>
    </row>
    <row r="5129" spans="6:6" x14ac:dyDescent="0.25">
      <c r="F5129" s="2"/>
    </row>
    <row r="5130" spans="6:6" x14ac:dyDescent="0.25">
      <c r="F5130" s="2"/>
    </row>
    <row r="5131" spans="6:6" x14ac:dyDescent="0.25">
      <c r="F5131" s="2"/>
    </row>
    <row r="5132" spans="6:6" x14ac:dyDescent="0.25">
      <c r="F5132" s="2"/>
    </row>
    <row r="5133" spans="6:6" x14ac:dyDescent="0.25">
      <c r="F5133" s="2"/>
    </row>
    <row r="5134" spans="6:6" x14ac:dyDescent="0.25">
      <c r="F5134" s="2"/>
    </row>
    <row r="5135" spans="6:6" x14ac:dyDescent="0.25">
      <c r="F5135" s="2"/>
    </row>
    <row r="5136" spans="6:6" x14ac:dyDescent="0.25">
      <c r="F5136" s="2"/>
    </row>
    <row r="5137" spans="6:6" x14ac:dyDescent="0.25">
      <c r="F5137" s="2"/>
    </row>
    <row r="5138" spans="6:6" x14ac:dyDescent="0.25">
      <c r="F5138" s="2"/>
    </row>
    <row r="5139" spans="6:6" x14ac:dyDescent="0.25">
      <c r="F5139" s="2"/>
    </row>
    <row r="5140" spans="6:6" x14ac:dyDescent="0.25">
      <c r="F5140" s="2"/>
    </row>
    <row r="5141" spans="6:6" x14ac:dyDescent="0.25">
      <c r="F5141" s="2"/>
    </row>
    <row r="5142" spans="6:6" x14ac:dyDescent="0.25">
      <c r="F5142" s="2"/>
    </row>
    <row r="5143" spans="6:6" x14ac:dyDescent="0.25">
      <c r="F5143" s="2"/>
    </row>
    <row r="5144" spans="6:6" x14ac:dyDescent="0.25">
      <c r="F5144" s="2"/>
    </row>
    <row r="5145" spans="6:6" x14ac:dyDescent="0.25">
      <c r="F5145" s="2"/>
    </row>
    <row r="5146" spans="6:6" x14ac:dyDescent="0.25">
      <c r="F5146" s="2"/>
    </row>
    <row r="5147" spans="6:6" x14ac:dyDescent="0.25">
      <c r="F5147" s="2"/>
    </row>
    <row r="5148" spans="6:6" x14ac:dyDescent="0.25">
      <c r="F5148" s="2"/>
    </row>
    <row r="5149" spans="6:6" x14ac:dyDescent="0.25">
      <c r="F5149" s="2"/>
    </row>
    <row r="5150" spans="6:6" x14ac:dyDescent="0.25">
      <c r="F5150" s="2"/>
    </row>
    <row r="5151" spans="6:6" x14ac:dyDescent="0.25">
      <c r="F5151" s="2"/>
    </row>
    <row r="5152" spans="6:6" x14ac:dyDescent="0.25">
      <c r="F5152" s="2"/>
    </row>
    <row r="5153" spans="6:6" x14ac:dyDescent="0.25">
      <c r="F5153" s="2"/>
    </row>
    <row r="5154" spans="6:6" x14ac:dyDescent="0.25">
      <c r="F5154" s="2"/>
    </row>
    <row r="5155" spans="6:6" x14ac:dyDescent="0.25">
      <c r="F5155" s="2"/>
    </row>
    <row r="5156" spans="6:6" x14ac:dyDescent="0.25">
      <c r="F5156" s="2"/>
    </row>
    <row r="5157" spans="6:6" x14ac:dyDescent="0.25">
      <c r="F5157" s="2"/>
    </row>
    <row r="5158" spans="6:6" x14ac:dyDescent="0.25">
      <c r="F5158" s="2"/>
    </row>
    <row r="5159" spans="6:6" x14ac:dyDescent="0.25">
      <c r="F5159" s="2"/>
    </row>
    <row r="5160" spans="6:6" x14ac:dyDescent="0.25">
      <c r="F5160" s="2"/>
    </row>
    <row r="5161" spans="6:6" x14ac:dyDescent="0.25">
      <c r="F5161" s="2"/>
    </row>
    <row r="5162" spans="6:6" x14ac:dyDescent="0.25">
      <c r="F5162" s="2"/>
    </row>
    <row r="5163" spans="6:6" x14ac:dyDescent="0.25">
      <c r="F5163" s="2"/>
    </row>
    <row r="5164" spans="6:6" x14ac:dyDescent="0.25">
      <c r="F5164" s="2"/>
    </row>
    <row r="5165" spans="6:6" x14ac:dyDescent="0.25">
      <c r="F5165" s="2"/>
    </row>
    <row r="5166" spans="6:6" x14ac:dyDescent="0.25">
      <c r="F5166" s="2"/>
    </row>
    <row r="5167" spans="6:6" x14ac:dyDescent="0.25">
      <c r="F5167" s="2"/>
    </row>
    <row r="5168" spans="6:6" x14ac:dyDescent="0.25">
      <c r="F5168" s="2"/>
    </row>
    <row r="5169" spans="6:6" x14ac:dyDescent="0.25">
      <c r="F5169" s="2"/>
    </row>
    <row r="5170" spans="6:6" x14ac:dyDescent="0.25">
      <c r="F5170" s="2"/>
    </row>
    <row r="5171" spans="6:6" x14ac:dyDescent="0.25">
      <c r="F5171" s="2"/>
    </row>
    <row r="5172" spans="6:6" x14ac:dyDescent="0.25">
      <c r="F5172" s="2"/>
    </row>
    <row r="5173" spans="6:6" x14ac:dyDescent="0.25">
      <c r="F5173" s="2"/>
    </row>
    <row r="5174" spans="6:6" x14ac:dyDescent="0.25">
      <c r="F5174" s="2"/>
    </row>
    <row r="5175" spans="6:6" x14ac:dyDescent="0.25">
      <c r="F5175" s="2"/>
    </row>
    <row r="5176" spans="6:6" x14ac:dyDescent="0.25">
      <c r="F5176" s="2"/>
    </row>
    <row r="5177" spans="6:6" x14ac:dyDescent="0.25">
      <c r="F5177" s="2"/>
    </row>
    <row r="5178" spans="6:6" x14ac:dyDescent="0.25">
      <c r="F5178" s="2"/>
    </row>
    <row r="5179" spans="6:6" x14ac:dyDescent="0.25">
      <c r="F5179" s="2"/>
    </row>
    <row r="5180" spans="6:6" x14ac:dyDescent="0.25">
      <c r="F5180" s="2"/>
    </row>
    <row r="5181" spans="6:6" x14ac:dyDescent="0.25">
      <c r="F5181" s="2"/>
    </row>
    <row r="5182" spans="6:6" x14ac:dyDescent="0.25">
      <c r="F5182" s="2"/>
    </row>
    <row r="5183" spans="6:6" x14ac:dyDescent="0.25">
      <c r="F5183" s="2"/>
    </row>
    <row r="5184" spans="6:6" x14ac:dyDescent="0.25">
      <c r="F5184" s="2"/>
    </row>
    <row r="5185" spans="6:6" x14ac:dyDescent="0.25">
      <c r="F5185" s="2"/>
    </row>
    <row r="5186" spans="6:6" x14ac:dyDescent="0.25">
      <c r="F5186" s="2"/>
    </row>
    <row r="5187" spans="6:6" x14ac:dyDescent="0.25">
      <c r="F5187" s="2"/>
    </row>
    <row r="5188" spans="6:6" x14ac:dyDescent="0.25">
      <c r="F5188" s="2"/>
    </row>
    <row r="5189" spans="6:6" x14ac:dyDescent="0.25">
      <c r="F5189" s="2"/>
    </row>
    <row r="5190" spans="6:6" x14ac:dyDescent="0.25">
      <c r="F5190" s="2"/>
    </row>
    <row r="5191" spans="6:6" x14ac:dyDescent="0.25">
      <c r="F5191" s="2"/>
    </row>
    <row r="5192" spans="6:6" x14ac:dyDescent="0.25">
      <c r="F5192" s="2"/>
    </row>
    <row r="5193" spans="6:6" x14ac:dyDescent="0.25">
      <c r="F5193" s="2"/>
    </row>
    <row r="5194" spans="6:6" x14ac:dyDescent="0.25">
      <c r="F5194" s="2"/>
    </row>
    <row r="5195" spans="6:6" x14ac:dyDescent="0.25">
      <c r="F5195" s="2"/>
    </row>
    <row r="5196" spans="6:6" x14ac:dyDescent="0.25">
      <c r="F5196" s="2"/>
    </row>
    <row r="5197" spans="6:6" x14ac:dyDescent="0.25">
      <c r="F5197" s="2"/>
    </row>
    <row r="5198" spans="6:6" x14ac:dyDescent="0.25">
      <c r="F5198" s="2"/>
    </row>
    <row r="5199" spans="6:6" x14ac:dyDescent="0.25">
      <c r="F5199" s="2"/>
    </row>
    <row r="5200" spans="6:6" x14ac:dyDescent="0.25">
      <c r="F5200" s="2"/>
    </row>
    <row r="5201" spans="6:6" x14ac:dyDescent="0.25">
      <c r="F5201" s="2"/>
    </row>
    <row r="5202" spans="6:6" x14ac:dyDescent="0.25">
      <c r="F5202" s="2"/>
    </row>
    <row r="5203" spans="6:6" x14ac:dyDescent="0.25">
      <c r="F5203" s="2"/>
    </row>
    <row r="5204" spans="6:6" x14ac:dyDescent="0.25">
      <c r="F5204" s="2"/>
    </row>
    <row r="5205" spans="6:6" x14ac:dyDescent="0.25">
      <c r="F5205" s="2"/>
    </row>
    <row r="5206" spans="6:6" x14ac:dyDescent="0.25">
      <c r="F5206" s="2"/>
    </row>
    <row r="5207" spans="6:6" x14ac:dyDescent="0.25">
      <c r="F5207" s="2"/>
    </row>
    <row r="5208" spans="6:6" x14ac:dyDescent="0.25">
      <c r="F5208" s="2"/>
    </row>
    <row r="5209" spans="6:6" x14ac:dyDescent="0.25">
      <c r="F5209" s="2"/>
    </row>
    <row r="5210" spans="6:6" x14ac:dyDescent="0.25">
      <c r="F5210" s="2"/>
    </row>
    <row r="5211" spans="6:6" x14ac:dyDescent="0.25">
      <c r="F5211" s="2"/>
    </row>
    <row r="5212" spans="6:6" x14ac:dyDescent="0.25">
      <c r="F5212" s="2"/>
    </row>
    <row r="5213" spans="6:6" x14ac:dyDescent="0.25">
      <c r="F5213" s="2"/>
    </row>
    <row r="5214" spans="6:6" x14ac:dyDescent="0.25">
      <c r="F5214" s="2"/>
    </row>
    <row r="5215" spans="6:6" x14ac:dyDescent="0.25">
      <c r="F5215" s="2"/>
    </row>
    <row r="5216" spans="6:6" x14ac:dyDescent="0.25">
      <c r="F5216" s="2"/>
    </row>
    <row r="5217" spans="6:6" x14ac:dyDescent="0.25">
      <c r="F5217" s="2"/>
    </row>
    <row r="5218" spans="6:6" x14ac:dyDescent="0.25">
      <c r="F5218" s="2"/>
    </row>
    <row r="5219" spans="6:6" x14ac:dyDescent="0.25">
      <c r="F5219" s="2"/>
    </row>
    <row r="5220" spans="6:6" x14ac:dyDescent="0.25">
      <c r="F5220" s="2"/>
    </row>
    <row r="5221" spans="6:6" x14ac:dyDescent="0.25">
      <c r="F5221" s="2"/>
    </row>
    <row r="5222" spans="6:6" x14ac:dyDescent="0.25">
      <c r="F5222" s="2"/>
    </row>
    <row r="5223" spans="6:6" x14ac:dyDescent="0.25">
      <c r="F5223" s="2"/>
    </row>
    <row r="5224" spans="6:6" x14ac:dyDescent="0.25">
      <c r="F5224" s="2"/>
    </row>
    <row r="5225" spans="6:6" x14ac:dyDescent="0.25">
      <c r="F5225" s="2"/>
    </row>
    <row r="5226" spans="6:6" x14ac:dyDescent="0.25">
      <c r="F5226" s="2"/>
    </row>
    <row r="5227" spans="6:6" x14ac:dyDescent="0.25">
      <c r="F5227" s="2"/>
    </row>
    <row r="5228" spans="6:6" x14ac:dyDescent="0.25">
      <c r="F5228" s="2"/>
    </row>
    <row r="5229" spans="6:6" x14ac:dyDescent="0.25">
      <c r="F5229" s="2"/>
    </row>
    <row r="5230" spans="6:6" x14ac:dyDescent="0.25">
      <c r="F5230" s="2"/>
    </row>
    <row r="5231" spans="6:6" x14ac:dyDescent="0.25">
      <c r="F5231" s="2"/>
    </row>
    <row r="5232" spans="6:6" x14ac:dyDescent="0.25">
      <c r="F5232" s="2"/>
    </row>
    <row r="5233" spans="6:6" x14ac:dyDescent="0.25">
      <c r="F5233" s="2"/>
    </row>
    <row r="5234" spans="6:6" x14ac:dyDescent="0.25">
      <c r="F5234" s="2"/>
    </row>
    <row r="5235" spans="6:6" x14ac:dyDescent="0.25">
      <c r="F5235" s="2"/>
    </row>
    <row r="5236" spans="6:6" x14ac:dyDescent="0.25">
      <c r="F5236" s="2"/>
    </row>
    <row r="5237" spans="6:6" x14ac:dyDescent="0.25">
      <c r="F5237" s="2"/>
    </row>
    <row r="5238" spans="6:6" x14ac:dyDescent="0.25">
      <c r="F5238" s="2"/>
    </row>
    <row r="5239" spans="6:6" x14ac:dyDescent="0.25">
      <c r="F5239" s="2"/>
    </row>
    <row r="5240" spans="6:6" x14ac:dyDescent="0.25">
      <c r="F5240" s="2"/>
    </row>
    <row r="5241" spans="6:6" x14ac:dyDescent="0.25">
      <c r="F5241" s="2"/>
    </row>
    <row r="5242" spans="6:6" x14ac:dyDescent="0.25">
      <c r="F5242" s="2"/>
    </row>
    <row r="5243" spans="6:6" x14ac:dyDescent="0.25">
      <c r="F5243" s="2"/>
    </row>
    <row r="5244" spans="6:6" x14ac:dyDescent="0.25">
      <c r="F5244" s="2"/>
    </row>
    <row r="5245" spans="6:6" x14ac:dyDescent="0.25">
      <c r="F5245" s="2"/>
    </row>
    <row r="5246" spans="6:6" x14ac:dyDescent="0.25">
      <c r="F5246" s="2"/>
    </row>
    <row r="5247" spans="6:6" x14ac:dyDescent="0.25">
      <c r="F5247" s="2"/>
    </row>
    <row r="5248" spans="6:6" x14ac:dyDescent="0.25">
      <c r="F5248" s="2"/>
    </row>
    <row r="5249" spans="6:6" x14ac:dyDescent="0.25">
      <c r="F5249" s="2"/>
    </row>
    <row r="5250" spans="6:6" x14ac:dyDescent="0.25">
      <c r="F5250" s="2"/>
    </row>
    <row r="5251" spans="6:6" x14ac:dyDescent="0.25">
      <c r="F5251" s="2"/>
    </row>
    <row r="5252" spans="6:6" x14ac:dyDescent="0.25">
      <c r="F5252" s="2"/>
    </row>
    <row r="5253" spans="6:6" x14ac:dyDescent="0.25">
      <c r="F5253" s="2"/>
    </row>
    <row r="5254" spans="6:6" x14ac:dyDescent="0.25">
      <c r="F5254" s="2"/>
    </row>
    <row r="5255" spans="6:6" x14ac:dyDescent="0.25">
      <c r="F5255" s="2"/>
    </row>
    <row r="5256" spans="6:6" x14ac:dyDescent="0.25">
      <c r="F5256" s="2"/>
    </row>
    <row r="5257" spans="6:6" x14ac:dyDescent="0.25">
      <c r="F5257" s="2"/>
    </row>
    <row r="5258" spans="6:6" x14ac:dyDescent="0.25">
      <c r="F5258" s="2"/>
    </row>
    <row r="5259" spans="6:6" x14ac:dyDescent="0.25">
      <c r="F5259" s="2"/>
    </row>
    <row r="5260" spans="6:6" x14ac:dyDescent="0.25">
      <c r="F5260" s="2"/>
    </row>
    <row r="5261" spans="6:6" x14ac:dyDescent="0.25">
      <c r="F5261" s="2"/>
    </row>
    <row r="5262" spans="6:6" x14ac:dyDescent="0.25">
      <c r="F5262" s="2"/>
    </row>
    <row r="5263" spans="6:6" x14ac:dyDescent="0.25">
      <c r="F5263" s="2"/>
    </row>
    <row r="5264" spans="6:6" x14ac:dyDescent="0.25">
      <c r="F5264" s="2"/>
    </row>
    <row r="5265" spans="6:6" x14ac:dyDescent="0.25">
      <c r="F5265" s="2"/>
    </row>
    <row r="5266" spans="6:6" x14ac:dyDescent="0.25">
      <c r="F5266" s="2"/>
    </row>
    <row r="5267" spans="6:6" x14ac:dyDescent="0.25">
      <c r="F5267" s="2"/>
    </row>
    <row r="5268" spans="6:6" x14ac:dyDescent="0.25">
      <c r="F5268" s="2"/>
    </row>
    <row r="5269" spans="6:6" x14ac:dyDescent="0.25">
      <c r="F5269" s="2"/>
    </row>
    <row r="5270" spans="6:6" x14ac:dyDescent="0.25">
      <c r="F5270" s="2"/>
    </row>
    <row r="5271" spans="6:6" x14ac:dyDescent="0.25">
      <c r="F5271" s="2"/>
    </row>
    <row r="5272" spans="6:6" x14ac:dyDescent="0.25">
      <c r="F5272" s="2"/>
    </row>
    <row r="5273" spans="6:6" x14ac:dyDescent="0.25">
      <c r="F5273" s="2"/>
    </row>
    <row r="5274" spans="6:6" x14ac:dyDescent="0.25">
      <c r="F5274" s="2"/>
    </row>
    <row r="5275" spans="6:6" x14ac:dyDescent="0.25">
      <c r="F5275" s="2"/>
    </row>
    <row r="5276" spans="6:6" x14ac:dyDescent="0.25">
      <c r="F5276" s="2"/>
    </row>
    <row r="5277" spans="6:6" x14ac:dyDescent="0.25">
      <c r="F5277" s="2"/>
    </row>
    <row r="5278" spans="6:6" x14ac:dyDescent="0.25">
      <c r="F5278" s="2"/>
    </row>
    <row r="5279" spans="6:6" x14ac:dyDescent="0.25">
      <c r="F5279" s="2"/>
    </row>
    <row r="5280" spans="6:6" x14ac:dyDescent="0.25">
      <c r="F5280" s="2"/>
    </row>
    <row r="5281" spans="6:6" x14ac:dyDescent="0.25">
      <c r="F5281" s="2"/>
    </row>
    <row r="5282" spans="6:6" x14ac:dyDescent="0.25">
      <c r="F5282" s="2"/>
    </row>
    <row r="5283" spans="6:6" x14ac:dyDescent="0.25">
      <c r="F5283" s="2"/>
    </row>
    <row r="5284" spans="6:6" x14ac:dyDescent="0.25">
      <c r="F5284" s="2"/>
    </row>
    <row r="5285" spans="6:6" x14ac:dyDescent="0.25">
      <c r="F5285" s="2"/>
    </row>
    <row r="5286" spans="6:6" x14ac:dyDescent="0.25">
      <c r="F5286" s="2"/>
    </row>
    <row r="5287" spans="6:6" x14ac:dyDescent="0.25">
      <c r="F5287" s="2"/>
    </row>
    <row r="5288" spans="6:6" x14ac:dyDescent="0.25">
      <c r="F5288" s="2"/>
    </row>
    <row r="5289" spans="6:6" x14ac:dyDescent="0.25">
      <c r="F5289" s="2"/>
    </row>
    <row r="5290" spans="6:6" x14ac:dyDescent="0.25">
      <c r="F5290" s="2"/>
    </row>
    <row r="5291" spans="6:6" x14ac:dyDescent="0.25">
      <c r="F5291" s="2"/>
    </row>
    <row r="5292" spans="6:6" x14ac:dyDescent="0.25">
      <c r="F5292" s="2"/>
    </row>
    <row r="5293" spans="6:6" x14ac:dyDescent="0.25">
      <c r="F5293" s="2"/>
    </row>
    <row r="5294" spans="6:6" x14ac:dyDescent="0.25">
      <c r="F5294" s="2"/>
    </row>
    <row r="5295" spans="6:6" x14ac:dyDescent="0.25">
      <c r="F5295" s="2"/>
    </row>
    <row r="5296" spans="6:6" x14ac:dyDescent="0.25">
      <c r="F5296" s="2"/>
    </row>
    <row r="5297" spans="6:6" x14ac:dyDescent="0.25">
      <c r="F5297" s="2"/>
    </row>
    <row r="5298" spans="6:6" x14ac:dyDescent="0.25">
      <c r="F5298" s="2"/>
    </row>
    <row r="5299" spans="6:6" x14ac:dyDescent="0.25">
      <c r="F5299" s="2"/>
    </row>
    <row r="5300" spans="6:6" x14ac:dyDescent="0.25">
      <c r="F5300" s="2"/>
    </row>
    <row r="5301" spans="6:6" x14ac:dyDescent="0.25">
      <c r="F5301" s="2"/>
    </row>
    <row r="5302" spans="6:6" x14ac:dyDescent="0.25">
      <c r="F5302" s="2"/>
    </row>
    <row r="5303" spans="6:6" x14ac:dyDescent="0.25">
      <c r="F5303" s="2"/>
    </row>
    <row r="5304" spans="6:6" x14ac:dyDescent="0.25">
      <c r="F5304" s="2"/>
    </row>
    <row r="5305" spans="6:6" x14ac:dyDescent="0.25">
      <c r="F5305" s="2"/>
    </row>
    <row r="5306" spans="6:6" x14ac:dyDescent="0.25">
      <c r="F5306" s="2"/>
    </row>
    <row r="5307" spans="6:6" x14ac:dyDescent="0.25">
      <c r="F5307" s="2"/>
    </row>
    <row r="5308" spans="6:6" x14ac:dyDescent="0.25">
      <c r="F5308" s="2"/>
    </row>
    <row r="5309" spans="6:6" x14ac:dyDescent="0.25">
      <c r="F5309" s="2"/>
    </row>
    <row r="5310" spans="6:6" x14ac:dyDescent="0.25">
      <c r="F5310" s="2"/>
    </row>
    <row r="5311" spans="6:6" x14ac:dyDescent="0.25">
      <c r="F5311" s="2"/>
    </row>
    <row r="5312" spans="6:6" x14ac:dyDescent="0.25">
      <c r="F5312" s="2"/>
    </row>
    <row r="5313" spans="6:6" x14ac:dyDescent="0.25">
      <c r="F5313" s="2"/>
    </row>
    <row r="5314" spans="6:6" x14ac:dyDescent="0.25">
      <c r="F5314" s="2"/>
    </row>
    <row r="5315" spans="6:6" x14ac:dyDescent="0.25">
      <c r="F5315" s="2"/>
    </row>
    <row r="5316" spans="6:6" x14ac:dyDescent="0.25">
      <c r="F5316" s="2"/>
    </row>
    <row r="5317" spans="6:6" x14ac:dyDescent="0.25">
      <c r="F5317" s="2"/>
    </row>
    <row r="5318" spans="6:6" x14ac:dyDescent="0.25">
      <c r="F5318" s="2"/>
    </row>
    <row r="5319" spans="6:6" x14ac:dyDescent="0.25">
      <c r="F5319" s="2"/>
    </row>
    <row r="5320" spans="6:6" x14ac:dyDescent="0.25">
      <c r="F5320" s="2"/>
    </row>
    <row r="5321" spans="6:6" x14ac:dyDescent="0.25">
      <c r="F5321" s="2"/>
    </row>
    <row r="5322" spans="6:6" x14ac:dyDescent="0.25">
      <c r="F5322" s="2"/>
    </row>
    <row r="5323" spans="6:6" x14ac:dyDescent="0.25">
      <c r="F5323" s="2"/>
    </row>
    <row r="5324" spans="6:6" x14ac:dyDescent="0.25">
      <c r="F5324" s="2"/>
    </row>
    <row r="5325" spans="6:6" x14ac:dyDescent="0.25">
      <c r="F5325" s="2"/>
    </row>
    <row r="5326" spans="6:6" x14ac:dyDescent="0.25">
      <c r="F5326" s="2"/>
    </row>
    <row r="5327" spans="6:6" x14ac:dyDescent="0.25">
      <c r="F5327" s="2"/>
    </row>
    <row r="5328" spans="6:6" x14ac:dyDescent="0.25">
      <c r="F5328" s="2"/>
    </row>
    <row r="5329" spans="6:6" x14ac:dyDescent="0.25">
      <c r="F5329" s="2"/>
    </row>
    <row r="5330" spans="6:6" x14ac:dyDescent="0.25">
      <c r="F5330" s="2"/>
    </row>
    <row r="5331" spans="6:6" x14ac:dyDescent="0.25">
      <c r="F5331" s="2"/>
    </row>
    <row r="5332" spans="6:6" x14ac:dyDescent="0.25">
      <c r="F5332" s="2"/>
    </row>
    <row r="5333" spans="6:6" x14ac:dyDescent="0.25">
      <c r="F5333" s="2"/>
    </row>
    <row r="5334" spans="6:6" x14ac:dyDescent="0.25">
      <c r="F5334" s="2"/>
    </row>
    <row r="5335" spans="6:6" x14ac:dyDescent="0.25">
      <c r="F5335" s="2"/>
    </row>
    <row r="5336" spans="6:6" x14ac:dyDescent="0.25">
      <c r="F5336" s="2"/>
    </row>
    <row r="5337" spans="6:6" x14ac:dyDescent="0.25">
      <c r="F5337" s="2"/>
    </row>
    <row r="5338" spans="6:6" x14ac:dyDescent="0.25">
      <c r="F5338" s="2"/>
    </row>
    <row r="5339" spans="6:6" x14ac:dyDescent="0.25">
      <c r="F5339" s="2"/>
    </row>
    <row r="5340" spans="6:6" x14ac:dyDescent="0.25">
      <c r="F5340" s="2"/>
    </row>
    <row r="5341" spans="6:6" x14ac:dyDescent="0.25">
      <c r="F5341" s="2"/>
    </row>
    <row r="5342" spans="6:6" x14ac:dyDescent="0.25">
      <c r="F5342" s="2"/>
    </row>
    <row r="5343" spans="6:6" x14ac:dyDescent="0.25">
      <c r="F5343" s="2"/>
    </row>
    <row r="5344" spans="6:6" x14ac:dyDescent="0.25">
      <c r="F5344" s="2"/>
    </row>
    <row r="5345" spans="6:6" x14ac:dyDescent="0.25">
      <c r="F5345" s="2"/>
    </row>
    <row r="5346" spans="6:6" x14ac:dyDescent="0.25">
      <c r="F5346" s="2"/>
    </row>
    <row r="5347" spans="6:6" x14ac:dyDescent="0.25">
      <c r="F5347" s="2"/>
    </row>
    <row r="5348" spans="6:6" x14ac:dyDescent="0.25">
      <c r="F5348" s="2"/>
    </row>
    <row r="5349" spans="6:6" x14ac:dyDescent="0.25">
      <c r="F5349" s="2"/>
    </row>
    <row r="5350" spans="6:6" x14ac:dyDescent="0.25">
      <c r="F5350" s="2"/>
    </row>
    <row r="5351" spans="6:6" x14ac:dyDescent="0.25">
      <c r="F5351" s="2"/>
    </row>
    <row r="5352" spans="6:6" x14ac:dyDescent="0.25">
      <c r="F5352" s="2"/>
    </row>
    <row r="5353" spans="6:6" x14ac:dyDescent="0.25">
      <c r="F5353" s="2"/>
    </row>
    <row r="5354" spans="6:6" x14ac:dyDescent="0.25">
      <c r="F5354" s="2"/>
    </row>
    <row r="5355" spans="6:6" x14ac:dyDescent="0.25">
      <c r="F5355" s="2"/>
    </row>
    <row r="5356" spans="6:6" x14ac:dyDescent="0.25">
      <c r="F5356" s="2"/>
    </row>
    <row r="5357" spans="6:6" x14ac:dyDescent="0.25">
      <c r="F5357" s="2"/>
    </row>
    <row r="5358" spans="6:6" x14ac:dyDescent="0.25">
      <c r="F5358" s="2"/>
    </row>
    <row r="5359" spans="6:6" x14ac:dyDescent="0.25">
      <c r="F5359" s="2"/>
    </row>
    <row r="5360" spans="6:6" x14ac:dyDescent="0.25">
      <c r="F5360" s="2"/>
    </row>
    <row r="5361" spans="6:6" x14ac:dyDescent="0.25">
      <c r="F5361" s="2"/>
    </row>
    <row r="5362" spans="6:6" x14ac:dyDescent="0.25">
      <c r="F5362" s="2"/>
    </row>
    <row r="5363" spans="6:6" x14ac:dyDescent="0.25">
      <c r="F5363" s="2"/>
    </row>
    <row r="5364" spans="6:6" x14ac:dyDescent="0.25">
      <c r="F5364" s="2"/>
    </row>
    <row r="5365" spans="6:6" x14ac:dyDescent="0.25">
      <c r="F5365" s="2"/>
    </row>
    <row r="5366" spans="6:6" x14ac:dyDescent="0.25">
      <c r="F5366" s="2"/>
    </row>
    <row r="5367" spans="6:6" x14ac:dyDescent="0.25">
      <c r="F5367" s="2"/>
    </row>
    <row r="5368" spans="6:6" x14ac:dyDescent="0.25">
      <c r="F5368" s="2"/>
    </row>
    <row r="5369" spans="6:6" x14ac:dyDescent="0.25">
      <c r="F5369" s="2"/>
    </row>
    <row r="5370" spans="6:6" x14ac:dyDescent="0.25">
      <c r="F5370" s="2"/>
    </row>
    <row r="5371" spans="6:6" x14ac:dyDescent="0.25">
      <c r="F5371" s="2"/>
    </row>
    <row r="5372" spans="6:6" x14ac:dyDescent="0.25">
      <c r="F5372" s="2"/>
    </row>
    <row r="5373" spans="6:6" x14ac:dyDescent="0.25">
      <c r="F5373" s="2"/>
    </row>
    <row r="5374" spans="6:6" x14ac:dyDescent="0.25">
      <c r="F5374" s="2"/>
    </row>
    <row r="5375" spans="6:6" x14ac:dyDescent="0.25">
      <c r="F5375" s="2"/>
    </row>
    <row r="5376" spans="6:6" x14ac:dyDescent="0.25">
      <c r="F5376" s="2"/>
    </row>
    <row r="5377" spans="6:6" x14ac:dyDescent="0.25">
      <c r="F5377" s="2"/>
    </row>
    <row r="5378" spans="6:6" x14ac:dyDescent="0.25">
      <c r="F5378" s="2"/>
    </row>
    <row r="5379" spans="6:6" x14ac:dyDescent="0.25">
      <c r="F5379" s="2"/>
    </row>
    <row r="5380" spans="6:6" x14ac:dyDescent="0.25">
      <c r="F5380" s="2"/>
    </row>
    <row r="5381" spans="6:6" x14ac:dyDescent="0.25">
      <c r="F5381" s="2"/>
    </row>
    <row r="5382" spans="6:6" x14ac:dyDescent="0.25">
      <c r="F5382" s="2"/>
    </row>
    <row r="5383" spans="6:6" x14ac:dyDescent="0.25">
      <c r="F5383" s="2"/>
    </row>
    <row r="5384" spans="6:6" x14ac:dyDescent="0.25">
      <c r="F5384" s="2"/>
    </row>
    <row r="5385" spans="6:6" x14ac:dyDescent="0.25">
      <c r="F5385" s="2"/>
    </row>
    <row r="5386" spans="6:6" x14ac:dyDescent="0.25">
      <c r="F5386" s="2"/>
    </row>
    <row r="5387" spans="6:6" x14ac:dyDescent="0.25">
      <c r="F5387" s="2"/>
    </row>
    <row r="5388" spans="6:6" x14ac:dyDescent="0.25">
      <c r="F5388" s="2"/>
    </row>
    <row r="5389" spans="6:6" x14ac:dyDescent="0.25">
      <c r="F5389" s="2"/>
    </row>
    <row r="5390" spans="6:6" x14ac:dyDescent="0.25">
      <c r="F5390" s="2"/>
    </row>
    <row r="5391" spans="6:6" x14ac:dyDescent="0.25">
      <c r="F5391" s="2"/>
    </row>
    <row r="5392" spans="6:6" x14ac:dyDescent="0.25">
      <c r="F5392" s="2"/>
    </row>
    <row r="5393" spans="6:6" x14ac:dyDescent="0.25">
      <c r="F5393" s="2"/>
    </row>
    <row r="5394" spans="6:6" x14ac:dyDescent="0.25">
      <c r="F5394" s="2"/>
    </row>
    <row r="5395" spans="6:6" x14ac:dyDescent="0.25">
      <c r="F5395" s="2"/>
    </row>
    <row r="5396" spans="6:6" x14ac:dyDescent="0.25">
      <c r="F5396" s="2"/>
    </row>
    <row r="5397" spans="6:6" x14ac:dyDescent="0.25">
      <c r="F5397" s="2"/>
    </row>
    <row r="5398" spans="6:6" x14ac:dyDescent="0.25">
      <c r="F5398" s="2"/>
    </row>
    <row r="5399" spans="6:6" x14ac:dyDescent="0.25">
      <c r="F5399" s="2"/>
    </row>
    <row r="5400" spans="6:6" x14ac:dyDescent="0.25">
      <c r="F5400" s="2"/>
    </row>
    <row r="5401" spans="6:6" x14ac:dyDescent="0.25">
      <c r="F5401" s="2"/>
    </row>
    <row r="5402" spans="6:6" x14ac:dyDescent="0.25">
      <c r="F5402" s="2"/>
    </row>
    <row r="5403" spans="6:6" x14ac:dyDescent="0.25">
      <c r="F5403" s="2"/>
    </row>
    <row r="5404" spans="6:6" x14ac:dyDescent="0.25">
      <c r="F5404" s="2"/>
    </row>
    <row r="5405" spans="6:6" x14ac:dyDescent="0.25">
      <c r="F5405" s="2"/>
    </row>
    <row r="5406" spans="6:6" x14ac:dyDescent="0.25">
      <c r="F5406" s="2"/>
    </row>
    <row r="5407" spans="6:6" x14ac:dyDescent="0.25">
      <c r="F5407" s="2"/>
    </row>
    <row r="5408" spans="6:6" x14ac:dyDescent="0.25">
      <c r="F5408" s="2"/>
    </row>
    <row r="5409" spans="6:6" x14ac:dyDescent="0.25">
      <c r="F5409" s="2"/>
    </row>
    <row r="5410" spans="6:6" x14ac:dyDescent="0.25">
      <c r="F5410" s="2"/>
    </row>
    <row r="5411" spans="6:6" x14ac:dyDescent="0.25">
      <c r="F5411" s="2"/>
    </row>
    <row r="5412" spans="6:6" x14ac:dyDescent="0.25">
      <c r="F5412" s="2"/>
    </row>
    <row r="5413" spans="6:6" x14ac:dyDescent="0.25">
      <c r="F5413" s="2"/>
    </row>
    <row r="5414" spans="6:6" x14ac:dyDescent="0.25">
      <c r="F5414" s="2"/>
    </row>
    <row r="5415" spans="6:6" x14ac:dyDescent="0.25">
      <c r="F5415" s="2"/>
    </row>
    <row r="5416" spans="6:6" x14ac:dyDescent="0.25">
      <c r="F5416" s="2"/>
    </row>
    <row r="5417" spans="6:6" x14ac:dyDescent="0.25">
      <c r="F5417" s="2"/>
    </row>
    <row r="5418" spans="6:6" x14ac:dyDescent="0.25">
      <c r="F5418" s="2"/>
    </row>
    <row r="5419" spans="6:6" x14ac:dyDescent="0.25">
      <c r="F5419" s="2"/>
    </row>
    <row r="5420" spans="6:6" x14ac:dyDescent="0.25">
      <c r="F5420" s="2"/>
    </row>
    <row r="5421" spans="6:6" x14ac:dyDescent="0.25">
      <c r="F5421" s="2"/>
    </row>
    <row r="5422" spans="6:6" x14ac:dyDescent="0.25">
      <c r="F5422" s="2"/>
    </row>
    <row r="5423" spans="6:6" x14ac:dyDescent="0.25">
      <c r="F5423" s="2"/>
    </row>
    <row r="5424" spans="6:6" x14ac:dyDescent="0.25">
      <c r="F5424" s="2"/>
    </row>
    <row r="5425" spans="6:6" x14ac:dyDescent="0.25">
      <c r="F5425" s="2"/>
    </row>
    <row r="5426" spans="6:6" x14ac:dyDescent="0.25">
      <c r="F5426" s="2"/>
    </row>
    <row r="5427" spans="6:6" x14ac:dyDescent="0.25">
      <c r="F5427" s="2"/>
    </row>
    <row r="5428" spans="6:6" x14ac:dyDescent="0.25">
      <c r="F5428" s="2"/>
    </row>
    <row r="5429" spans="6:6" x14ac:dyDescent="0.25">
      <c r="F5429" s="2"/>
    </row>
    <row r="5430" spans="6:6" x14ac:dyDescent="0.25">
      <c r="F5430" s="2"/>
    </row>
    <row r="5431" spans="6:6" x14ac:dyDescent="0.25">
      <c r="F5431" s="2"/>
    </row>
    <row r="5432" spans="6:6" x14ac:dyDescent="0.25">
      <c r="F5432" s="2"/>
    </row>
    <row r="5433" spans="6:6" x14ac:dyDescent="0.25">
      <c r="F5433" s="2"/>
    </row>
    <row r="5434" spans="6:6" x14ac:dyDescent="0.25">
      <c r="F5434" s="2"/>
    </row>
    <row r="5435" spans="6:6" x14ac:dyDescent="0.25">
      <c r="F5435" s="2"/>
    </row>
    <row r="5436" spans="6:6" x14ac:dyDescent="0.25">
      <c r="F5436" s="2"/>
    </row>
    <row r="5437" spans="6:6" x14ac:dyDescent="0.25">
      <c r="F5437" s="2"/>
    </row>
    <row r="5438" spans="6:6" x14ac:dyDescent="0.25">
      <c r="F5438" s="2"/>
    </row>
    <row r="5439" spans="6:6" x14ac:dyDescent="0.25">
      <c r="F5439" s="2"/>
    </row>
    <row r="5440" spans="6:6" x14ac:dyDescent="0.25">
      <c r="F5440" s="2"/>
    </row>
    <row r="5441" spans="6:6" x14ac:dyDescent="0.25">
      <c r="F5441" s="2"/>
    </row>
    <row r="5442" spans="6:6" x14ac:dyDescent="0.25">
      <c r="F5442" s="2"/>
    </row>
    <row r="5443" spans="6:6" x14ac:dyDescent="0.25">
      <c r="F5443" s="2"/>
    </row>
    <row r="5444" spans="6:6" x14ac:dyDescent="0.25">
      <c r="F5444" s="2"/>
    </row>
    <row r="5445" spans="6:6" x14ac:dyDescent="0.25">
      <c r="F5445" s="2"/>
    </row>
    <row r="5446" spans="6:6" x14ac:dyDescent="0.25">
      <c r="F5446" s="2"/>
    </row>
    <row r="5447" spans="6:6" x14ac:dyDescent="0.25">
      <c r="F5447" s="2"/>
    </row>
    <row r="5448" spans="6:6" x14ac:dyDescent="0.25">
      <c r="F5448" s="2"/>
    </row>
    <row r="5449" spans="6:6" x14ac:dyDescent="0.25">
      <c r="F5449" s="2"/>
    </row>
    <row r="5450" spans="6:6" x14ac:dyDescent="0.25">
      <c r="F5450" s="2"/>
    </row>
    <row r="5451" spans="6:6" x14ac:dyDescent="0.25">
      <c r="F5451" s="2"/>
    </row>
    <row r="5452" spans="6:6" x14ac:dyDescent="0.25">
      <c r="F5452" s="2"/>
    </row>
    <row r="5453" spans="6:6" x14ac:dyDescent="0.25">
      <c r="F5453" s="2"/>
    </row>
    <row r="5454" spans="6:6" x14ac:dyDescent="0.25">
      <c r="F5454" s="2"/>
    </row>
    <row r="5455" spans="6:6" x14ac:dyDescent="0.25">
      <c r="F5455" s="2"/>
    </row>
    <row r="5456" spans="6:6" x14ac:dyDescent="0.25">
      <c r="F5456" s="2"/>
    </row>
    <row r="5457" spans="6:6" x14ac:dyDescent="0.25">
      <c r="F5457" s="2"/>
    </row>
    <row r="5458" spans="6:6" x14ac:dyDescent="0.25">
      <c r="F5458" s="2"/>
    </row>
    <row r="5459" spans="6:6" x14ac:dyDescent="0.25">
      <c r="F5459" s="2"/>
    </row>
    <row r="5460" spans="6:6" x14ac:dyDescent="0.25">
      <c r="F5460" s="2"/>
    </row>
    <row r="5461" spans="6:6" x14ac:dyDescent="0.25">
      <c r="F5461" s="2"/>
    </row>
    <row r="5462" spans="6:6" x14ac:dyDescent="0.25">
      <c r="F5462" s="2"/>
    </row>
    <row r="5463" spans="6:6" x14ac:dyDescent="0.25">
      <c r="F5463" s="2"/>
    </row>
    <row r="5464" spans="6:6" x14ac:dyDescent="0.25">
      <c r="F5464" s="2"/>
    </row>
    <row r="5465" spans="6:6" x14ac:dyDescent="0.25">
      <c r="F5465" s="2"/>
    </row>
    <row r="5466" spans="6:6" x14ac:dyDescent="0.25">
      <c r="F5466" s="2"/>
    </row>
    <row r="5467" spans="6:6" x14ac:dyDescent="0.25">
      <c r="F5467" s="2"/>
    </row>
    <row r="5468" spans="6:6" x14ac:dyDescent="0.25">
      <c r="F5468" s="2"/>
    </row>
    <row r="5469" spans="6:6" x14ac:dyDescent="0.25">
      <c r="F5469" s="2"/>
    </row>
    <row r="5470" spans="6:6" x14ac:dyDescent="0.25">
      <c r="F5470" s="2"/>
    </row>
    <row r="5471" spans="6:6" x14ac:dyDescent="0.25">
      <c r="F5471" s="2"/>
    </row>
    <row r="5472" spans="6:6" x14ac:dyDescent="0.25">
      <c r="F5472" s="2"/>
    </row>
    <row r="5473" spans="6:6" x14ac:dyDescent="0.25">
      <c r="F5473" s="2"/>
    </row>
    <row r="5474" spans="6:6" x14ac:dyDescent="0.25">
      <c r="F5474" s="2"/>
    </row>
    <row r="5475" spans="6:6" x14ac:dyDescent="0.25">
      <c r="F5475" s="2"/>
    </row>
    <row r="5476" spans="6:6" x14ac:dyDescent="0.25">
      <c r="F5476" s="2"/>
    </row>
    <row r="5477" spans="6:6" x14ac:dyDescent="0.25">
      <c r="F5477" s="2"/>
    </row>
    <row r="5478" spans="6:6" x14ac:dyDescent="0.25">
      <c r="F5478" s="2"/>
    </row>
    <row r="5479" spans="6:6" x14ac:dyDescent="0.25">
      <c r="F5479" s="2"/>
    </row>
    <row r="5480" spans="6:6" x14ac:dyDescent="0.25">
      <c r="F5480" s="2"/>
    </row>
    <row r="5481" spans="6:6" x14ac:dyDescent="0.25">
      <c r="F5481" s="2"/>
    </row>
    <row r="5482" spans="6:6" x14ac:dyDescent="0.25">
      <c r="F5482" s="2"/>
    </row>
    <row r="5483" spans="6:6" x14ac:dyDescent="0.25">
      <c r="F5483" s="2"/>
    </row>
    <row r="5484" spans="6:6" x14ac:dyDescent="0.25">
      <c r="F5484" s="2"/>
    </row>
    <row r="5485" spans="6:6" x14ac:dyDescent="0.25">
      <c r="F5485" s="2"/>
    </row>
    <row r="5486" spans="6:6" x14ac:dyDescent="0.25">
      <c r="F5486" s="2"/>
    </row>
    <row r="5487" spans="6:6" x14ac:dyDescent="0.25">
      <c r="F5487" s="2"/>
    </row>
    <row r="5488" spans="6:6" x14ac:dyDescent="0.25">
      <c r="F5488" s="2"/>
    </row>
    <row r="5489" spans="6:6" x14ac:dyDescent="0.25">
      <c r="F5489" s="2"/>
    </row>
    <row r="5490" spans="6:6" x14ac:dyDescent="0.25">
      <c r="F5490" s="2"/>
    </row>
    <row r="5491" spans="6:6" x14ac:dyDescent="0.25">
      <c r="F5491" s="2"/>
    </row>
    <row r="5492" spans="6:6" x14ac:dyDescent="0.25">
      <c r="F5492" s="2"/>
    </row>
    <row r="5493" spans="6:6" x14ac:dyDescent="0.25">
      <c r="F5493" s="2"/>
    </row>
    <row r="5494" spans="6:6" x14ac:dyDescent="0.25">
      <c r="F5494" s="2"/>
    </row>
    <row r="5495" spans="6:6" x14ac:dyDescent="0.25">
      <c r="F5495" s="2"/>
    </row>
    <row r="5496" spans="6:6" x14ac:dyDescent="0.25">
      <c r="F5496" s="2"/>
    </row>
    <row r="5497" spans="6:6" x14ac:dyDescent="0.25">
      <c r="F5497" s="2"/>
    </row>
    <row r="5498" spans="6:6" x14ac:dyDescent="0.25">
      <c r="F5498" s="2"/>
    </row>
    <row r="5499" spans="6:6" x14ac:dyDescent="0.25">
      <c r="F5499" s="2"/>
    </row>
    <row r="5500" spans="6:6" x14ac:dyDescent="0.25">
      <c r="F5500" s="2"/>
    </row>
    <row r="5501" spans="6:6" x14ac:dyDescent="0.25">
      <c r="F5501" s="2"/>
    </row>
    <row r="5502" spans="6:6" x14ac:dyDescent="0.25">
      <c r="F5502" s="2"/>
    </row>
    <row r="5503" spans="6:6" x14ac:dyDescent="0.25">
      <c r="F5503" s="2"/>
    </row>
    <row r="5504" spans="6:6" x14ac:dyDescent="0.25">
      <c r="F5504" s="2"/>
    </row>
    <row r="5505" spans="6:6" x14ac:dyDescent="0.25">
      <c r="F5505" s="2"/>
    </row>
    <row r="5506" spans="6:6" x14ac:dyDescent="0.25">
      <c r="F5506" s="2"/>
    </row>
    <row r="5507" spans="6:6" x14ac:dyDescent="0.25">
      <c r="F5507" s="2"/>
    </row>
    <row r="5508" spans="6:6" x14ac:dyDescent="0.25">
      <c r="F5508" s="2"/>
    </row>
    <row r="5509" spans="6:6" x14ac:dyDescent="0.25">
      <c r="F5509" s="2"/>
    </row>
    <row r="5510" spans="6:6" x14ac:dyDescent="0.25">
      <c r="F5510" s="2"/>
    </row>
    <row r="5511" spans="6:6" x14ac:dyDescent="0.25">
      <c r="F5511" s="2"/>
    </row>
    <row r="5512" spans="6:6" x14ac:dyDescent="0.25">
      <c r="F5512" s="2"/>
    </row>
    <row r="5513" spans="6:6" x14ac:dyDescent="0.25">
      <c r="F5513" s="2"/>
    </row>
    <row r="5514" spans="6:6" x14ac:dyDescent="0.25">
      <c r="F5514" s="2"/>
    </row>
    <row r="5515" spans="6:6" x14ac:dyDescent="0.25">
      <c r="F5515" s="2"/>
    </row>
    <row r="5516" spans="6:6" x14ac:dyDescent="0.25">
      <c r="F5516" s="2"/>
    </row>
    <row r="5517" spans="6:6" x14ac:dyDescent="0.25">
      <c r="F5517" s="2"/>
    </row>
    <row r="5518" spans="6:6" x14ac:dyDescent="0.25">
      <c r="F5518" s="2"/>
    </row>
    <row r="5519" spans="6:6" x14ac:dyDescent="0.25">
      <c r="F5519" s="2"/>
    </row>
    <row r="5520" spans="6:6" x14ac:dyDescent="0.25">
      <c r="F5520" s="2"/>
    </row>
    <row r="5521" spans="6:6" x14ac:dyDescent="0.25">
      <c r="F5521" s="2"/>
    </row>
    <row r="5522" spans="6:6" x14ac:dyDescent="0.25">
      <c r="F5522" s="2"/>
    </row>
    <row r="5523" spans="6:6" x14ac:dyDescent="0.25">
      <c r="F5523" s="2"/>
    </row>
    <row r="5524" spans="6:6" x14ac:dyDescent="0.25">
      <c r="F5524" s="2"/>
    </row>
    <row r="5525" spans="6:6" x14ac:dyDescent="0.25">
      <c r="F5525" s="2"/>
    </row>
    <row r="5526" spans="6:6" x14ac:dyDescent="0.25">
      <c r="F5526" s="2"/>
    </row>
    <row r="5527" spans="6:6" x14ac:dyDescent="0.25">
      <c r="F5527" s="2"/>
    </row>
    <row r="5528" spans="6:6" x14ac:dyDescent="0.25">
      <c r="F5528" s="2"/>
    </row>
    <row r="5529" spans="6:6" x14ac:dyDescent="0.25">
      <c r="F5529" s="2"/>
    </row>
    <row r="5530" spans="6:6" x14ac:dyDescent="0.25">
      <c r="F5530" s="2"/>
    </row>
    <row r="5531" spans="6:6" x14ac:dyDescent="0.25">
      <c r="F5531" s="2"/>
    </row>
    <row r="5532" spans="6:6" x14ac:dyDescent="0.25">
      <c r="F5532" s="2"/>
    </row>
    <row r="5533" spans="6:6" x14ac:dyDescent="0.25">
      <c r="F5533" s="2"/>
    </row>
    <row r="5534" spans="6:6" x14ac:dyDescent="0.25">
      <c r="F5534" s="2"/>
    </row>
    <row r="5535" spans="6:6" x14ac:dyDescent="0.25">
      <c r="F5535" s="2"/>
    </row>
    <row r="5536" spans="6:6" x14ac:dyDescent="0.25">
      <c r="F5536" s="2"/>
    </row>
    <row r="5537" spans="6:6" x14ac:dyDescent="0.25">
      <c r="F5537" s="2"/>
    </row>
    <row r="5538" spans="6:6" x14ac:dyDescent="0.25">
      <c r="F5538" s="2"/>
    </row>
    <row r="5539" spans="6:6" x14ac:dyDescent="0.25">
      <c r="F5539" s="2"/>
    </row>
    <row r="5540" spans="6:6" x14ac:dyDescent="0.25">
      <c r="F5540" s="2"/>
    </row>
    <row r="5541" spans="6:6" x14ac:dyDescent="0.25">
      <c r="F5541" s="2"/>
    </row>
    <row r="5542" spans="6:6" x14ac:dyDescent="0.25">
      <c r="F5542" s="2"/>
    </row>
    <row r="5543" spans="6:6" x14ac:dyDescent="0.25">
      <c r="F5543" s="2"/>
    </row>
    <row r="5544" spans="6:6" x14ac:dyDescent="0.25">
      <c r="F5544" s="2"/>
    </row>
    <row r="5545" spans="6:6" x14ac:dyDescent="0.25">
      <c r="F5545" s="2"/>
    </row>
    <row r="5546" spans="6:6" x14ac:dyDescent="0.25">
      <c r="F5546" s="2"/>
    </row>
    <row r="5547" spans="6:6" x14ac:dyDescent="0.25">
      <c r="F5547" s="2"/>
    </row>
    <row r="5548" spans="6:6" x14ac:dyDescent="0.25">
      <c r="F5548" s="2"/>
    </row>
    <row r="5549" spans="6:6" x14ac:dyDescent="0.25">
      <c r="F5549" s="2"/>
    </row>
    <row r="5550" spans="6:6" x14ac:dyDescent="0.25">
      <c r="F5550" s="2"/>
    </row>
    <row r="5551" spans="6:6" x14ac:dyDescent="0.25">
      <c r="F5551" s="2"/>
    </row>
    <row r="5552" spans="6:6" x14ac:dyDescent="0.25">
      <c r="F5552" s="2"/>
    </row>
    <row r="5553" spans="6:6" x14ac:dyDescent="0.25">
      <c r="F5553" s="2"/>
    </row>
    <row r="5554" spans="6:6" x14ac:dyDescent="0.25">
      <c r="F5554" s="2"/>
    </row>
    <row r="5555" spans="6:6" x14ac:dyDescent="0.25">
      <c r="F5555" s="2"/>
    </row>
    <row r="5556" spans="6:6" x14ac:dyDescent="0.25">
      <c r="F5556" s="2"/>
    </row>
    <row r="5557" spans="6:6" x14ac:dyDescent="0.25">
      <c r="F5557" s="2"/>
    </row>
    <row r="5558" spans="6:6" x14ac:dyDescent="0.25">
      <c r="F5558" s="2"/>
    </row>
    <row r="5559" spans="6:6" x14ac:dyDescent="0.25">
      <c r="F5559" s="2"/>
    </row>
    <row r="5560" spans="6:6" x14ac:dyDescent="0.25">
      <c r="F5560" s="2"/>
    </row>
    <row r="5561" spans="6:6" x14ac:dyDescent="0.25">
      <c r="F5561" s="2"/>
    </row>
    <row r="5562" spans="6:6" x14ac:dyDescent="0.25">
      <c r="F5562" s="2"/>
    </row>
    <row r="5563" spans="6:6" x14ac:dyDescent="0.25">
      <c r="F5563" s="2"/>
    </row>
    <row r="5564" spans="6:6" x14ac:dyDescent="0.25">
      <c r="F5564" s="2"/>
    </row>
    <row r="5565" spans="6:6" x14ac:dyDescent="0.25">
      <c r="F5565" s="2"/>
    </row>
    <row r="5566" spans="6:6" x14ac:dyDescent="0.25">
      <c r="F5566" s="2"/>
    </row>
    <row r="5567" spans="6:6" x14ac:dyDescent="0.25">
      <c r="F5567" s="2"/>
    </row>
    <row r="5568" spans="6:6" x14ac:dyDescent="0.25">
      <c r="F5568" s="2"/>
    </row>
    <row r="5569" spans="6:6" x14ac:dyDescent="0.25">
      <c r="F5569" s="2"/>
    </row>
    <row r="5570" spans="6:6" x14ac:dyDescent="0.25">
      <c r="F5570" s="2"/>
    </row>
    <row r="5571" spans="6:6" x14ac:dyDescent="0.25">
      <c r="F5571" s="2"/>
    </row>
    <row r="5572" spans="6:6" x14ac:dyDescent="0.25">
      <c r="F5572" s="2"/>
    </row>
    <row r="5573" spans="6:6" x14ac:dyDescent="0.25">
      <c r="F5573" s="2"/>
    </row>
    <row r="5574" spans="6:6" x14ac:dyDescent="0.25">
      <c r="F5574" s="2"/>
    </row>
    <row r="5575" spans="6:6" x14ac:dyDescent="0.25">
      <c r="F5575" s="2"/>
    </row>
    <row r="5576" spans="6:6" x14ac:dyDescent="0.25">
      <c r="F5576" s="2"/>
    </row>
    <row r="5577" spans="6:6" x14ac:dyDescent="0.25">
      <c r="F5577" s="2"/>
    </row>
    <row r="5578" spans="6:6" x14ac:dyDescent="0.25">
      <c r="F5578" s="2"/>
    </row>
    <row r="5579" spans="6:6" x14ac:dyDescent="0.25">
      <c r="F5579" s="2"/>
    </row>
    <row r="5580" spans="6:6" x14ac:dyDescent="0.25">
      <c r="F5580" s="2"/>
    </row>
    <row r="5581" spans="6:6" x14ac:dyDescent="0.25">
      <c r="F5581" s="2"/>
    </row>
    <row r="5582" spans="6:6" x14ac:dyDescent="0.25">
      <c r="F5582" s="2"/>
    </row>
    <row r="5583" spans="6:6" x14ac:dyDescent="0.25">
      <c r="F5583" s="2"/>
    </row>
    <row r="5584" spans="6:6" x14ac:dyDescent="0.25">
      <c r="F5584" s="2"/>
    </row>
    <row r="5585" spans="6:6" x14ac:dyDescent="0.25">
      <c r="F5585" s="2"/>
    </row>
    <row r="5586" spans="6:6" x14ac:dyDescent="0.25">
      <c r="F5586" s="2"/>
    </row>
    <row r="5587" spans="6:6" x14ac:dyDescent="0.25">
      <c r="F5587" s="2"/>
    </row>
    <row r="5588" spans="6:6" x14ac:dyDescent="0.25">
      <c r="F5588" s="2"/>
    </row>
    <row r="5589" spans="6:6" x14ac:dyDescent="0.25">
      <c r="F5589" s="2"/>
    </row>
    <row r="5590" spans="6:6" x14ac:dyDescent="0.25">
      <c r="F5590" s="2"/>
    </row>
    <row r="5591" spans="6:6" x14ac:dyDescent="0.25">
      <c r="F5591" s="2"/>
    </row>
    <row r="5592" spans="6:6" x14ac:dyDescent="0.25">
      <c r="F5592" s="2"/>
    </row>
    <row r="5593" spans="6:6" x14ac:dyDescent="0.25">
      <c r="F5593" s="2"/>
    </row>
    <row r="5594" spans="6:6" x14ac:dyDescent="0.25">
      <c r="F5594" s="2"/>
    </row>
    <row r="5595" spans="6:6" x14ac:dyDescent="0.25">
      <c r="F5595" s="2"/>
    </row>
    <row r="5596" spans="6:6" x14ac:dyDescent="0.25">
      <c r="F5596" s="2"/>
    </row>
    <row r="5597" spans="6:6" x14ac:dyDescent="0.25">
      <c r="F5597" s="2"/>
    </row>
    <row r="5598" spans="6:6" x14ac:dyDescent="0.25">
      <c r="F5598" s="2"/>
    </row>
    <row r="5599" spans="6:6" x14ac:dyDescent="0.25">
      <c r="F5599" s="2"/>
    </row>
    <row r="5600" spans="6:6" x14ac:dyDescent="0.25">
      <c r="F5600" s="2"/>
    </row>
    <row r="5601" spans="6:6" x14ac:dyDescent="0.25">
      <c r="F5601" s="2"/>
    </row>
    <row r="5602" spans="6:6" x14ac:dyDescent="0.25">
      <c r="F5602" s="2"/>
    </row>
    <row r="5603" spans="6:6" x14ac:dyDescent="0.25">
      <c r="F5603" s="2"/>
    </row>
    <row r="5604" spans="6:6" x14ac:dyDescent="0.25">
      <c r="F5604" s="2"/>
    </row>
    <row r="5605" spans="6:6" x14ac:dyDescent="0.25">
      <c r="F5605" s="2"/>
    </row>
    <row r="5606" spans="6:6" x14ac:dyDescent="0.25">
      <c r="F5606" s="2"/>
    </row>
    <row r="5607" spans="6:6" x14ac:dyDescent="0.25">
      <c r="F5607" s="2"/>
    </row>
    <row r="5608" spans="6:6" x14ac:dyDescent="0.25">
      <c r="F5608" s="2"/>
    </row>
    <row r="5609" spans="6:6" x14ac:dyDescent="0.25">
      <c r="F5609" s="2"/>
    </row>
    <row r="5610" spans="6:6" x14ac:dyDescent="0.25">
      <c r="F5610" s="2"/>
    </row>
    <row r="5611" spans="6:6" x14ac:dyDescent="0.25">
      <c r="F5611" s="2"/>
    </row>
    <row r="5612" spans="6:6" x14ac:dyDescent="0.25">
      <c r="F5612" s="2"/>
    </row>
    <row r="5613" spans="6:6" x14ac:dyDescent="0.25">
      <c r="F5613" s="2"/>
    </row>
    <row r="5614" spans="6:6" x14ac:dyDescent="0.25">
      <c r="F5614" s="2"/>
    </row>
    <row r="5615" spans="6:6" x14ac:dyDescent="0.25">
      <c r="F5615" s="2"/>
    </row>
    <row r="5616" spans="6:6" x14ac:dyDescent="0.25">
      <c r="F5616" s="2"/>
    </row>
    <row r="5617" spans="6:6" x14ac:dyDescent="0.25">
      <c r="F5617" s="2"/>
    </row>
    <row r="5618" spans="6:6" x14ac:dyDescent="0.25">
      <c r="F5618" s="2"/>
    </row>
    <row r="5619" spans="6:6" x14ac:dyDescent="0.25">
      <c r="F5619" s="2"/>
    </row>
    <row r="5620" spans="6:6" x14ac:dyDescent="0.25">
      <c r="F5620" s="2"/>
    </row>
    <row r="5621" spans="6:6" x14ac:dyDescent="0.25">
      <c r="F5621" s="2"/>
    </row>
    <row r="5622" spans="6:6" x14ac:dyDescent="0.25">
      <c r="F5622" s="2"/>
    </row>
    <row r="5623" spans="6:6" x14ac:dyDescent="0.25">
      <c r="F5623" s="2"/>
    </row>
    <row r="5624" spans="6:6" x14ac:dyDescent="0.25">
      <c r="F5624" s="2"/>
    </row>
    <row r="5625" spans="6:6" x14ac:dyDescent="0.25">
      <c r="F5625" s="2"/>
    </row>
    <row r="5626" spans="6:6" x14ac:dyDescent="0.25">
      <c r="F5626" s="2"/>
    </row>
    <row r="5627" spans="6:6" x14ac:dyDescent="0.25">
      <c r="F5627" s="2"/>
    </row>
    <row r="5628" spans="6:6" x14ac:dyDescent="0.25">
      <c r="F5628" s="2"/>
    </row>
    <row r="5629" spans="6:6" x14ac:dyDescent="0.25">
      <c r="F5629" s="2"/>
    </row>
    <row r="5630" spans="6:6" x14ac:dyDescent="0.25">
      <c r="F5630" s="2"/>
    </row>
    <row r="5631" spans="6:6" x14ac:dyDescent="0.25">
      <c r="F5631" s="2"/>
    </row>
    <row r="5632" spans="6:6" x14ac:dyDescent="0.25">
      <c r="F5632" s="2"/>
    </row>
    <row r="5633" spans="6:6" x14ac:dyDescent="0.25">
      <c r="F5633" s="2"/>
    </row>
    <row r="5634" spans="6:6" x14ac:dyDescent="0.25">
      <c r="F5634" s="2"/>
    </row>
    <row r="5635" spans="6:6" x14ac:dyDescent="0.25">
      <c r="F5635" s="2"/>
    </row>
    <row r="5636" spans="6:6" x14ac:dyDescent="0.25">
      <c r="F5636" s="2"/>
    </row>
    <row r="5637" spans="6:6" x14ac:dyDescent="0.25">
      <c r="F5637" s="2"/>
    </row>
    <row r="5638" spans="6:6" x14ac:dyDescent="0.25">
      <c r="F5638" s="2"/>
    </row>
    <row r="5639" spans="6:6" x14ac:dyDescent="0.25">
      <c r="F5639" s="2"/>
    </row>
    <row r="5640" spans="6:6" x14ac:dyDescent="0.25">
      <c r="F5640" s="2"/>
    </row>
    <row r="5641" spans="6:6" x14ac:dyDescent="0.25">
      <c r="F5641" s="2"/>
    </row>
    <row r="5642" spans="6:6" x14ac:dyDescent="0.25">
      <c r="F5642" s="2"/>
    </row>
    <row r="5643" spans="6:6" x14ac:dyDescent="0.25">
      <c r="F5643" s="2"/>
    </row>
    <row r="5644" spans="6:6" x14ac:dyDescent="0.25">
      <c r="F5644" s="2"/>
    </row>
    <row r="5645" spans="6:6" x14ac:dyDescent="0.25">
      <c r="F5645" s="2"/>
    </row>
    <row r="5646" spans="6:6" x14ac:dyDescent="0.25">
      <c r="F5646" s="2"/>
    </row>
    <row r="5647" spans="6:6" x14ac:dyDescent="0.25">
      <c r="F5647" s="2"/>
    </row>
    <row r="5648" spans="6:6" x14ac:dyDescent="0.25">
      <c r="F5648" s="2"/>
    </row>
    <row r="5649" spans="6:6" x14ac:dyDescent="0.25">
      <c r="F5649" s="2"/>
    </row>
    <row r="5650" spans="6:6" x14ac:dyDescent="0.25">
      <c r="F5650" s="2"/>
    </row>
    <row r="5651" spans="6:6" x14ac:dyDescent="0.25">
      <c r="F5651" s="2"/>
    </row>
    <row r="5652" spans="6:6" x14ac:dyDescent="0.25">
      <c r="F5652" s="2"/>
    </row>
    <row r="5653" spans="6:6" x14ac:dyDescent="0.25">
      <c r="F5653" s="2"/>
    </row>
    <row r="5654" spans="6:6" x14ac:dyDescent="0.25">
      <c r="F5654" s="2"/>
    </row>
    <row r="5655" spans="6:6" x14ac:dyDescent="0.25">
      <c r="F5655" s="2"/>
    </row>
    <row r="5656" spans="6:6" x14ac:dyDescent="0.25">
      <c r="F5656" s="2"/>
    </row>
    <row r="5657" spans="6:6" x14ac:dyDescent="0.25">
      <c r="F5657" s="2"/>
    </row>
    <row r="5658" spans="6:6" x14ac:dyDescent="0.25">
      <c r="F5658" s="2"/>
    </row>
    <row r="5659" spans="6:6" x14ac:dyDescent="0.25">
      <c r="F5659" s="2"/>
    </row>
    <row r="5660" spans="6:6" x14ac:dyDescent="0.25">
      <c r="F5660" s="2"/>
    </row>
    <row r="5661" spans="6:6" x14ac:dyDescent="0.25">
      <c r="F5661" s="2"/>
    </row>
    <row r="5662" spans="6:6" x14ac:dyDescent="0.25">
      <c r="F5662" s="2"/>
    </row>
    <row r="5663" spans="6:6" x14ac:dyDescent="0.25">
      <c r="F5663" s="2"/>
    </row>
    <row r="5664" spans="6:6" x14ac:dyDescent="0.25">
      <c r="F5664" s="2"/>
    </row>
    <row r="5665" spans="6:6" x14ac:dyDescent="0.25">
      <c r="F5665" s="2"/>
    </row>
    <row r="5666" spans="6:6" x14ac:dyDescent="0.25">
      <c r="F5666" s="2"/>
    </row>
    <row r="5667" spans="6:6" x14ac:dyDescent="0.25">
      <c r="F5667" s="2"/>
    </row>
    <row r="5668" spans="6:6" x14ac:dyDescent="0.25">
      <c r="F5668" s="2"/>
    </row>
    <row r="5669" spans="6:6" x14ac:dyDescent="0.25">
      <c r="F5669" s="2"/>
    </row>
    <row r="5670" spans="6:6" x14ac:dyDescent="0.25">
      <c r="F5670" s="2"/>
    </row>
    <row r="5671" spans="6:6" x14ac:dyDescent="0.25">
      <c r="F5671" s="2"/>
    </row>
    <row r="5672" spans="6:6" x14ac:dyDescent="0.25">
      <c r="F5672" s="2"/>
    </row>
    <row r="5673" spans="6:6" x14ac:dyDescent="0.25">
      <c r="F5673" s="2"/>
    </row>
    <row r="5674" spans="6:6" x14ac:dyDescent="0.25">
      <c r="F5674" s="2"/>
    </row>
    <row r="5675" spans="6:6" x14ac:dyDescent="0.25">
      <c r="F5675" s="2"/>
    </row>
    <row r="5676" spans="6:6" x14ac:dyDescent="0.25">
      <c r="F5676" s="2"/>
    </row>
    <row r="5677" spans="6:6" x14ac:dyDescent="0.25">
      <c r="F5677" s="2"/>
    </row>
    <row r="5678" spans="6:6" x14ac:dyDescent="0.25">
      <c r="F5678" s="2"/>
    </row>
    <row r="5679" spans="6:6" x14ac:dyDescent="0.25">
      <c r="F5679" s="2"/>
    </row>
    <row r="5680" spans="6:6" x14ac:dyDescent="0.25">
      <c r="F5680" s="2"/>
    </row>
    <row r="5681" spans="6:6" x14ac:dyDescent="0.25">
      <c r="F5681" s="2"/>
    </row>
    <row r="5682" spans="6:6" x14ac:dyDescent="0.25">
      <c r="F5682" s="2"/>
    </row>
    <row r="5683" spans="6:6" x14ac:dyDescent="0.25">
      <c r="F5683" s="2"/>
    </row>
    <row r="5684" spans="6:6" x14ac:dyDescent="0.25">
      <c r="F5684" s="2"/>
    </row>
    <row r="5685" spans="6:6" x14ac:dyDescent="0.25">
      <c r="F5685" s="2"/>
    </row>
    <row r="5686" spans="6:6" x14ac:dyDescent="0.25">
      <c r="F5686" s="2"/>
    </row>
    <row r="5687" spans="6:6" x14ac:dyDescent="0.25">
      <c r="F5687" s="2"/>
    </row>
    <row r="5688" spans="6:6" x14ac:dyDescent="0.25">
      <c r="F5688" s="2"/>
    </row>
    <row r="5689" spans="6:6" x14ac:dyDescent="0.25">
      <c r="F5689" s="2"/>
    </row>
    <row r="5690" spans="6:6" x14ac:dyDescent="0.25">
      <c r="F5690" s="2"/>
    </row>
    <row r="5691" spans="6:6" x14ac:dyDescent="0.25">
      <c r="F5691" s="2"/>
    </row>
    <row r="5692" spans="6:6" x14ac:dyDescent="0.25">
      <c r="F5692" s="2"/>
    </row>
    <row r="5693" spans="6:6" x14ac:dyDescent="0.25">
      <c r="F5693" s="2"/>
    </row>
    <row r="5694" spans="6:6" x14ac:dyDescent="0.25">
      <c r="F5694" s="2"/>
    </row>
    <row r="5695" spans="6:6" x14ac:dyDescent="0.25">
      <c r="F5695" s="2"/>
    </row>
    <row r="5696" spans="6:6" x14ac:dyDescent="0.25">
      <c r="F5696" s="2"/>
    </row>
    <row r="5697" spans="6:6" x14ac:dyDescent="0.25">
      <c r="F5697" s="2"/>
    </row>
    <row r="5698" spans="6:6" x14ac:dyDescent="0.25">
      <c r="F5698" s="2"/>
    </row>
    <row r="5699" spans="6:6" x14ac:dyDescent="0.25">
      <c r="F5699" s="2"/>
    </row>
    <row r="5700" spans="6:6" x14ac:dyDescent="0.25">
      <c r="F5700" s="2"/>
    </row>
    <row r="5701" spans="6:6" x14ac:dyDescent="0.25">
      <c r="F5701" s="2"/>
    </row>
    <row r="5702" spans="6:6" x14ac:dyDescent="0.25">
      <c r="F5702" s="2"/>
    </row>
    <row r="5703" spans="6:6" x14ac:dyDescent="0.25">
      <c r="F5703" s="2"/>
    </row>
    <row r="5704" spans="6:6" x14ac:dyDescent="0.25">
      <c r="F5704" s="2"/>
    </row>
    <row r="5705" spans="6:6" x14ac:dyDescent="0.25">
      <c r="F5705" s="2"/>
    </row>
    <row r="5706" spans="6:6" x14ac:dyDescent="0.25">
      <c r="F5706" s="2"/>
    </row>
    <row r="5707" spans="6:6" x14ac:dyDescent="0.25">
      <c r="F5707" s="2"/>
    </row>
    <row r="5708" spans="6:6" x14ac:dyDescent="0.25">
      <c r="F5708" s="2"/>
    </row>
    <row r="5709" spans="6:6" x14ac:dyDescent="0.25">
      <c r="F5709" s="2"/>
    </row>
    <row r="5710" spans="6:6" x14ac:dyDescent="0.25">
      <c r="F5710" s="2"/>
    </row>
    <row r="5711" spans="6:6" x14ac:dyDescent="0.25">
      <c r="F5711" s="2"/>
    </row>
    <row r="5712" spans="6:6" x14ac:dyDescent="0.25">
      <c r="F5712" s="2"/>
    </row>
    <row r="5713" spans="6:6" x14ac:dyDescent="0.25">
      <c r="F5713" s="2"/>
    </row>
    <row r="5714" spans="6:6" x14ac:dyDescent="0.25">
      <c r="F5714" s="2"/>
    </row>
    <row r="5715" spans="6:6" x14ac:dyDescent="0.25">
      <c r="F5715" s="2"/>
    </row>
    <row r="5716" spans="6:6" x14ac:dyDescent="0.25">
      <c r="F5716" s="2"/>
    </row>
    <row r="5717" spans="6:6" x14ac:dyDescent="0.25">
      <c r="F5717" s="2"/>
    </row>
    <row r="5718" spans="6:6" x14ac:dyDescent="0.25">
      <c r="F5718" s="2"/>
    </row>
    <row r="5719" spans="6:6" x14ac:dyDescent="0.25">
      <c r="F5719" s="2"/>
    </row>
    <row r="5720" spans="6:6" x14ac:dyDescent="0.25">
      <c r="F5720" s="2"/>
    </row>
    <row r="5721" spans="6:6" x14ac:dyDescent="0.25">
      <c r="F5721" s="2"/>
    </row>
    <row r="5722" spans="6:6" x14ac:dyDescent="0.25">
      <c r="F5722" s="2"/>
    </row>
    <row r="5723" spans="6:6" x14ac:dyDescent="0.25">
      <c r="F5723" s="2"/>
    </row>
    <row r="5724" spans="6:6" x14ac:dyDescent="0.25">
      <c r="F5724" s="2"/>
    </row>
    <row r="5725" spans="6:6" x14ac:dyDescent="0.25">
      <c r="F5725" s="2"/>
    </row>
    <row r="5726" spans="6:6" x14ac:dyDescent="0.25">
      <c r="F5726" s="2"/>
    </row>
    <row r="5727" spans="6:6" x14ac:dyDescent="0.25">
      <c r="F5727" s="2"/>
    </row>
    <row r="5728" spans="6:6" x14ac:dyDescent="0.25">
      <c r="F5728" s="2"/>
    </row>
    <row r="5729" spans="6:6" x14ac:dyDescent="0.25">
      <c r="F5729" s="2"/>
    </row>
    <row r="5730" spans="6:6" x14ac:dyDescent="0.25">
      <c r="F5730" s="2"/>
    </row>
    <row r="5731" spans="6:6" x14ac:dyDescent="0.25">
      <c r="F5731" s="2"/>
    </row>
    <row r="5732" spans="6:6" x14ac:dyDescent="0.25">
      <c r="F5732" s="2"/>
    </row>
    <row r="5733" spans="6:6" x14ac:dyDescent="0.25">
      <c r="F5733" s="2"/>
    </row>
    <row r="5734" spans="6:6" x14ac:dyDescent="0.25">
      <c r="F5734" s="2"/>
    </row>
    <row r="5735" spans="6:6" x14ac:dyDescent="0.25">
      <c r="F5735" s="2"/>
    </row>
    <row r="5736" spans="6:6" x14ac:dyDescent="0.25">
      <c r="F5736" s="2"/>
    </row>
    <row r="5737" spans="6:6" x14ac:dyDescent="0.25">
      <c r="F5737" s="2"/>
    </row>
    <row r="5738" spans="6:6" x14ac:dyDescent="0.25">
      <c r="F5738" s="2"/>
    </row>
    <row r="5739" spans="6:6" x14ac:dyDescent="0.25">
      <c r="F5739" s="2"/>
    </row>
    <row r="5740" spans="6:6" x14ac:dyDescent="0.25">
      <c r="F5740" s="2"/>
    </row>
    <row r="5741" spans="6:6" x14ac:dyDescent="0.25">
      <c r="F5741" s="2"/>
    </row>
    <row r="5742" spans="6:6" x14ac:dyDescent="0.25">
      <c r="F5742" s="2"/>
    </row>
    <row r="5743" spans="6:6" x14ac:dyDescent="0.25">
      <c r="F5743" s="2"/>
    </row>
    <row r="5744" spans="6:6" x14ac:dyDescent="0.25">
      <c r="F5744" s="2"/>
    </row>
    <row r="5745" spans="6:6" x14ac:dyDescent="0.25">
      <c r="F5745" s="2"/>
    </row>
    <row r="5746" spans="6:6" x14ac:dyDescent="0.25">
      <c r="F5746" s="2"/>
    </row>
    <row r="5747" spans="6:6" x14ac:dyDescent="0.25">
      <c r="F5747" s="2"/>
    </row>
    <row r="5748" spans="6:6" x14ac:dyDescent="0.25">
      <c r="F5748" s="2"/>
    </row>
    <row r="5749" spans="6:6" x14ac:dyDescent="0.25">
      <c r="F5749" s="2"/>
    </row>
    <row r="5750" spans="6:6" x14ac:dyDescent="0.25">
      <c r="F5750" s="2"/>
    </row>
    <row r="5751" spans="6:6" x14ac:dyDescent="0.25">
      <c r="F5751" s="2"/>
    </row>
    <row r="5752" spans="6:6" x14ac:dyDescent="0.25">
      <c r="F5752" s="2"/>
    </row>
    <row r="5753" spans="6:6" x14ac:dyDescent="0.25">
      <c r="F5753" s="2"/>
    </row>
    <row r="5754" spans="6:6" x14ac:dyDescent="0.25">
      <c r="F5754" s="2"/>
    </row>
    <row r="5755" spans="6:6" x14ac:dyDescent="0.25">
      <c r="F5755" s="2"/>
    </row>
    <row r="5756" spans="6:6" x14ac:dyDescent="0.25">
      <c r="F5756" s="2"/>
    </row>
    <row r="5757" spans="6:6" x14ac:dyDescent="0.25">
      <c r="F5757" s="2"/>
    </row>
    <row r="5758" spans="6:6" x14ac:dyDescent="0.25">
      <c r="F5758" s="2"/>
    </row>
    <row r="5759" spans="6:6" x14ac:dyDescent="0.25">
      <c r="F5759" s="2"/>
    </row>
    <row r="5760" spans="6:6" x14ac:dyDescent="0.25">
      <c r="F5760" s="2"/>
    </row>
    <row r="5761" spans="6:6" x14ac:dyDescent="0.25">
      <c r="F5761" s="2"/>
    </row>
    <row r="5762" spans="6:6" x14ac:dyDescent="0.25">
      <c r="F5762" s="2"/>
    </row>
    <row r="5763" spans="6:6" x14ac:dyDescent="0.25">
      <c r="F5763" s="2"/>
    </row>
    <row r="5764" spans="6:6" x14ac:dyDescent="0.25">
      <c r="F5764" s="2"/>
    </row>
    <row r="5765" spans="6:6" x14ac:dyDescent="0.25">
      <c r="F5765" s="2"/>
    </row>
    <row r="5766" spans="6:6" x14ac:dyDescent="0.25">
      <c r="F5766" s="2"/>
    </row>
    <row r="5767" spans="6:6" x14ac:dyDescent="0.25">
      <c r="F5767" s="2"/>
    </row>
    <row r="5768" spans="6:6" x14ac:dyDescent="0.25">
      <c r="F5768" s="2"/>
    </row>
    <row r="5769" spans="6:6" x14ac:dyDescent="0.25">
      <c r="F5769" s="2"/>
    </row>
    <row r="5770" spans="6:6" x14ac:dyDescent="0.25">
      <c r="F5770" s="2"/>
    </row>
    <row r="5771" spans="6:6" x14ac:dyDescent="0.25">
      <c r="F5771" s="2"/>
    </row>
    <row r="5772" spans="6:6" x14ac:dyDescent="0.25">
      <c r="F5772" s="2"/>
    </row>
    <row r="5773" spans="6:6" x14ac:dyDescent="0.25">
      <c r="F5773" s="2"/>
    </row>
    <row r="5774" spans="6:6" x14ac:dyDescent="0.25">
      <c r="F5774" s="2"/>
    </row>
    <row r="5775" spans="6:6" x14ac:dyDescent="0.25">
      <c r="F5775" s="2"/>
    </row>
    <row r="5776" spans="6:6" x14ac:dyDescent="0.25">
      <c r="F5776" s="2"/>
    </row>
    <row r="5777" spans="6:6" x14ac:dyDescent="0.25">
      <c r="F5777" s="2"/>
    </row>
    <row r="5778" spans="6:6" x14ac:dyDescent="0.25">
      <c r="F5778" s="2"/>
    </row>
    <row r="5779" spans="6:6" x14ac:dyDescent="0.25">
      <c r="F5779" s="2"/>
    </row>
    <row r="5780" spans="6:6" x14ac:dyDescent="0.25">
      <c r="F5780" s="2"/>
    </row>
    <row r="5781" spans="6:6" x14ac:dyDescent="0.25">
      <c r="F5781" s="2"/>
    </row>
    <row r="5782" spans="6:6" x14ac:dyDescent="0.25">
      <c r="F5782" s="2"/>
    </row>
    <row r="5783" spans="6:6" x14ac:dyDescent="0.25">
      <c r="F5783" s="2"/>
    </row>
    <row r="5784" spans="6:6" x14ac:dyDescent="0.25">
      <c r="F5784" s="2"/>
    </row>
    <row r="5785" spans="6:6" x14ac:dyDescent="0.25">
      <c r="F5785" s="2"/>
    </row>
    <row r="5786" spans="6:6" x14ac:dyDescent="0.25">
      <c r="F5786" s="2"/>
    </row>
    <row r="5787" spans="6:6" x14ac:dyDescent="0.25">
      <c r="F5787" s="2"/>
    </row>
    <row r="5788" spans="6:6" x14ac:dyDescent="0.25">
      <c r="F5788" s="2"/>
    </row>
    <row r="5789" spans="6:6" x14ac:dyDescent="0.25">
      <c r="F5789" s="2"/>
    </row>
    <row r="5790" spans="6:6" x14ac:dyDescent="0.25">
      <c r="F5790" s="2"/>
    </row>
    <row r="5791" spans="6:6" x14ac:dyDescent="0.25">
      <c r="F5791" s="2"/>
    </row>
    <row r="5792" spans="6:6" x14ac:dyDescent="0.25">
      <c r="F5792" s="2"/>
    </row>
    <row r="5793" spans="6:6" x14ac:dyDescent="0.25">
      <c r="F5793" s="2"/>
    </row>
    <row r="5794" spans="6:6" x14ac:dyDescent="0.25">
      <c r="F5794" s="2"/>
    </row>
    <row r="5795" spans="6:6" x14ac:dyDescent="0.25">
      <c r="F5795" s="2"/>
    </row>
    <row r="5796" spans="6:6" x14ac:dyDescent="0.25">
      <c r="F5796" s="2"/>
    </row>
    <row r="5797" spans="6:6" x14ac:dyDescent="0.25">
      <c r="F5797" s="2"/>
    </row>
    <row r="5798" spans="6:6" x14ac:dyDescent="0.25">
      <c r="F5798" s="2"/>
    </row>
    <row r="5799" spans="6:6" x14ac:dyDescent="0.25">
      <c r="F5799" s="2"/>
    </row>
    <row r="5800" spans="6:6" x14ac:dyDescent="0.25">
      <c r="F5800" s="2"/>
    </row>
    <row r="5801" spans="6:6" x14ac:dyDescent="0.25">
      <c r="F5801" s="2"/>
    </row>
    <row r="5802" spans="6:6" x14ac:dyDescent="0.25">
      <c r="F5802" s="2"/>
    </row>
    <row r="5803" spans="6:6" x14ac:dyDescent="0.25">
      <c r="F5803" s="2"/>
    </row>
    <row r="5804" spans="6:6" x14ac:dyDescent="0.25">
      <c r="F5804" s="2"/>
    </row>
    <row r="5805" spans="6:6" x14ac:dyDescent="0.25">
      <c r="F5805" s="2"/>
    </row>
    <row r="5806" spans="6:6" x14ac:dyDescent="0.25">
      <c r="F5806" s="2"/>
    </row>
    <row r="5807" spans="6:6" x14ac:dyDescent="0.25">
      <c r="F5807" s="2"/>
    </row>
    <row r="5808" spans="6:6" x14ac:dyDescent="0.25">
      <c r="F5808" s="2"/>
    </row>
    <row r="5809" spans="6:6" x14ac:dyDescent="0.25">
      <c r="F5809" s="2"/>
    </row>
    <row r="5810" spans="6:6" x14ac:dyDescent="0.25">
      <c r="F5810" s="2"/>
    </row>
    <row r="5811" spans="6:6" x14ac:dyDescent="0.25">
      <c r="F5811" s="2"/>
    </row>
    <row r="5812" spans="6:6" x14ac:dyDescent="0.25">
      <c r="F5812" s="2"/>
    </row>
    <row r="5813" spans="6:6" x14ac:dyDescent="0.25">
      <c r="F5813" s="2"/>
    </row>
    <row r="5814" spans="6:6" x14ac:dyDescent="0.25">
      <c r="F5814" s="2"/>
    </row>
    <row r="5815" spans="6:6" x14ac:dyDescent="0.25">
      <c r="F5815" s="2"/>
    </row>
    <row r="5816" spans="6:6" x14ac:dyDescent="0.25">
      <c r="F5816" s="2"/>
    </row>
    <row r="5817" spans="6:6" x14ac:dyDescent="0.25">
      <c r="F5817" s="2"/>
    </row>
    <row r="5818" spans="6:6" x14ac:dyDescent="0.25">
      <c r="F5818" s="2"/>
    </row>
    <row r="5819" spans="6:6" x14ac:dyDescent="0.25">
      <c r="F5819" s="2"/>
    </row>
    <row r="5820" spans="6:6" x14ac:dyDescent="0.25">
      <c r="F5820" s="2"/>
    </row>
    <row r="5821" spans="6:6" x14ac:dyDescent="0.25">
      <c r="F5821" s="2"/>
    </row>
    <row r="5822" spans="6:6" x14ac:dyDescent="0.25">
      <c r="F5822" s="2"/>
    </row>
    <row r="5823" spans="6:6" x14ac:dyDescent="0.25">
      <c r="F5823" s="2"/>
    </row>
    <row r="5824" spans="6:6" x14ac:dyDescent="0.25">
      <c r="F5824" s="2"/>
    </row>
    <row r="5825" spans="6:6" x14ac:dyDescent="0.25">
      <c r="F5825" s="2"/>
    </row>
    <row r="5826" spans="6:6" x14ac:dyDescent="0.25">
      <c r="F5826" s="2"/>
    </row>
    <row r="5827" spans="6:6" x14ac:dyDescent="0.25">
      <c r="F5827" s="2"/>
    </row>
    <row r="5828" spans="6:6" x14ac:dyDescent="0.25">
      <c r="F5828" s="2"/>
    </row>
    <row r="5829" spans="6:6" x14ac:dyDescent="0.25">
      <c r="F5829" s="2"/>
    </row>
    <row r="5830" spans="6:6" x14ac:dyDescent="0.25">
      <c r="F5830" s="2"/>
    </row>
    <row r="5831" spans="6:6" x14ac:dyDescent="0.25">
      <c r="F5831" s="2"/>
    </row>
    <row r="5832" spans="6:6" x14ac:dyDescent="0.25">
      <c r="F5832" s="2"/>
    </row>
    <row r="5833" spans="6:6" x14ac:dyDescent="0.25">
      <c r="F5833" s="2"/>
    </row>
    <row r="5834" spans="6:6" x14ac:dyDescent="0.25">
      <c r="F5834" s="2"/>
    </row>
    <row r="5835" spans="6:6" x14ac:dyDescent="0.25">
      <c r="F5835" s="2"/>
    </row>
    <row r="5836" spans="6:6" x14ac:dyDescent="0.25">
      <c r="F5836" s="2"/>
    </row>
    <row r="5837" spans="6:6" x14ac:dyDescent="0.25">
      <c r="F5837" s="2"/>
    </row>
    <row r="5838" spans="6:6" x14ac:dyDescent="0.25">
      <c r="F5838" s="2"/>
    </row>
    <row r="5839" spans="6:6" x14ac:dyDescent="0.25">
      <c r="F5839" s="2"/>
    </row>
    <row r="5840" spans="6:6" x14ac:dyDescent="0.25">
      <c r="F5840" s="2"/>
    </row>
    <row r="5841" spans="6:6" x14ac:dyDescent="0.25">
      <c r="F5841" s="2"/>
    </row>
    <row r="5842" spans="6:6" x14ac:dyDescent="0.25">
      <c r="F5842" s="2"/>
    </row>
    <row r="5843" spans="6:6" x14ac:dyDescent="0.25">
      <c r="F5843" s="2"/>
    </row>
    <row r="5844" spans="6:6" x14ac:dyDescent="0.25">
      <c r="F5844" s="2"/>
    </row>
    <row r="5845" spans="6:6" x14ac:dyDescent="0.25">
      <c r="F5845" s="2"/>
    </row>
    <row r="5846" spans="6:6" x14ac:dyDescent="0.25">
      <c r="F5846" s="2"/>
    </row>
    <row r="5847" spans="6:6" x14ac:dyDescent="0.25">
      <c r="F5847" s="2"/>
    </row>
    <row r="5848" spans="6:6" x14ac:dyDescent="0.25">
      <c r="F5848" s="2"/>
    </row>
    <row r="5849" spans="6:6" x14ac:dyDescent="0.25">
      <c r="F5849" s="2"/>
    </row>
    <row r="5850" spans="6:6" x14ac:dyDescent="0.25">
      <c r="F5850" s="2"/>
    </row>
    <row r="5851" spans="6:6" x14ac:dyDescent="0.25">
      <c r="F5851" s="2"/>
    </row>
    <row r="5852" spans="6:6" x14ac:dyDescent="0.25">
      <c r="F5852" s="2"/>
    </row>
    <row r="5853" spans="6:6" x14ac:dyDescent="0.25">
      <c r="F5853" s="2"/>
    </row>
    <row r="5854" spans="6:6" x14ac:dyDescent="0.25">
      <c r="F5854" s="2"/>
    </row>
    <row r="5855" spans="6:6" x14ac:dyDescent="0.25">
      <c r="F5855" s="2"/>
    </row>
    <row r="5856" spans="6:6" x14ac:dyDescent="0.25">
      <c r="F5856" s="2"/>
    </row>
    <row r="5857" spans="6:6" x14ac:dyDescent="0.25">
      <c r="F5857" s="2"/>
    </row>
    <row r="5858" spans="6:6" x14ac:dyDescent="0.25">
      <c r="F5858" s="2"/>
    </row>
    <row r="5859" spans="6:6" x14ac:dyDescent="0.25">
      <c r="F5859" s="2"/>
    </row>
    <row r="5860" spans="6:6" x14ac:dyDescent="0.25">
      <c r="F5860" s="2"/>
    </row>
    <row r="5861" spans="6:6" x14ac:dyDescent="0.25">
      <c r="F5861" s="2"/>
    </row>
    <row r="5862" spans="6:6" x14ac:dyDescent="0.25">
      <c r="F5862" s="2"/>
    </row>
    <row r="5863" spans="6:6" x14ac:dyDescent="0.25">
      <c r="F5863" s="2"/>
    </row>
    <row r="5864" spans="6:6" x14ac:dyDescent="0.25">
      <c r="F5864" s="2"/>
    </row>
    <row r="5865" spans="6:6" x14ac:dyDescent="0.25">
      <c r="F5865" s="2"/>
    </row>
    <row r="5866" spans="6:6" x14ac:dyDescent="0.25">
      <c r="F5866" s="2"/>
    </row>
    <row r="5867" spans="6:6" x14ac:dyDescent="0.25">
      <c r="F5867" s="2"/>
    </row>
    <row r="5868" spans="6:6" x14ac:dyDescent="0.25">
      <c r="F5868" s="2"/>
    </row>
    <row r="5869" spans="6:6" x14ac:dyDescent="0.25">
      <c r="F5869" s="2"/>
    </row>
    <row r="5870" spans="6:6" x14ac:dyDescent="0.25">
      <c r="F5870" s="2"/>
    </row>
    <row r="5871" spans="6:6" x14ac:dyDescent="0.25">
      <c r="F5871" s="2"/>
    </row>
    <row r="5872" spans="6:6" x14ac:dyDescent="0.25">
      <c r="F5872" s="2"/>
    </row>
    <row r="5873" spans="6:6" x14ac:dyDescent="0.25">
      <c r="F5873" s="2"/>
    </row>
    <row r="5874" spans="6:6" x14ac:dyDescent="0.25">
      <c r="F5874" s="2"/>
    </row>
    <row r="5875" spans="6:6" x14ac:dyDescent="0.25">
      <c r="F5875" s="2"/>
    </row>
    <row r="5876" spans="6:6" x14ac:dyDescent="0.25">
      <c r="F5876" s="2"/>
    </row>
    <row r="5877" spans="6:6" x14ac:dyDescent="0.25">
      <c r="F5877" s="2"/>
    </row>
    <row r="5878" spans="6:6" x14ac:dyDescent="0.25">
      <c r="F5878" s="2"/>
    </row>
    <row r="5879" spans="6:6" x14ac:dyDescent="0.25">
      <c r="F5879" s="2"/>
    </row>
    <row r="5880" spans="6:6" x14ac:dyDescent="0.25">
      <c r="F5880" s="2"/>
    </row>
    <row r="5881" spans="6:6" x14ac:dyDescent="0.25">
      <c r="F5881" s="2"/>
    </row>
    <row r="5882" spans="6:6" x14ac:dyDescent="0.25">
      <c r="F5882" s="2"/>
    </row>
    <row r="5883" spans="6:6" x14ac:dyDescent="0.25">
      <c r="F5883" s="2"/>
    </row>
    <row r="5884" spans="6:6" x14ac:dyDescent="0.25">
      <c r="F5884" s="2"/>
    </row>
    <row r="5885" spans="6:6" x14ac:dyDescent="0.25">
      <c r="F5885" s="2"/>
    </row>
    <row r="5886" spans="6:6" x14ac:dyDescent="0.25">
      <c r="F5886" s="2"/>
    </row>
    <row r="5887" spans="6:6" x14ac:dyDescent="0.25">
      <c r="F5887" s="2"/>
    </row>
    <row r="5888" spans="6:6" x14ac:dyDescent="0.25">
      <c r="F5888" s="2"/>
    </row>
    <row r="5889" spans="6:6" x14ac:dyDescent="0.25">
      <c r="F5889" s="2"/>
    </row>
    <row r="5890" spans="6:6" x14ac:dyDescent="0.25">
      <c r="F5890" s="2"/>
    </row>
    <row r="5891" spans="6:6" x14ac:dyDescent="0.25">
      <c r="F5891" s="2"/>
    </row>
    <row r="5892" spans="6:6" x14ac:dyDescent="0.25">
      <c r="F5892" s="2"/>
    </row>
    <row r="5893" spans="6:6" x14ac:dyDescent="0.25">
      <c r="F5893" s="2"/>
    </row>
    <row r="5894" spans="6:6" x14ac:dyDescent="0.25">
      <c r="F5894" s="2"/>
    </row>
    <row r="5895" spans="6:6" x14ac:dyDescent="0.25">
      <c r="F5895" s="2"/>
    </row>
    <row r="5896" spans="6:6" x14ac:dyDescent="0.25">
      <c r="F5896" s="2"/>
    </row>
    <row r="5897" spans="6:6" x14ac:dyDescent="0.25">
      <c r="F5897" s="2"/>
    </row>
    <row r="5898" spans="6:6" x14ac:dyDescent="0.25">
      <c r="F5898" s="2"/>
    </row>
    <row r="5899" spans="6:6" x14ac:dyDescent="0.25">
      <c r="F5899" s="2"/>
    </row>
    <row r="5900" spans="6:6" x14ac:dyDescent="0.25">
      <c r="F5900" s="2"/>
    </row>
    <row r="5901" spans="6:6" x14ac:dyDescent="0.25">
      <c r="F5901" s="2"/>
    </row>
    <row r="5902" spans="6:6" x14ac:dyDescent="0.25">
      <c r="F5902" s="2"/>
    </row>
    <row r="5903" spans="6:6" x14ac:dyDescent="0.25">
      <c r="F5903" s="2"/>
    </row>
    <row r="5904" spans="6:6" x14ac:dyDescent="0.25">
      <c r="F5904" s="2"/>
    </row>
    <row r="5905" spans="6:6" x14ac:dyDescent="0.25">
      <c r="F5905" s="2"/>
    </row>
    <row r="5906" spans="6:6" x14ac:dyDescent="0.25">
      <c r="F5906" s="2"/>
    </row>
    <row r="5907" spans="6:6" x14ac:dyDescent="0.25">
      <c r="F5907" s="2"/>
    </row>
    <row r="5908" spans="6:6" x14ac:dyDescent="0.25">
      <c r="F5908" s="2"/>
    </row>
    <row r="5909" spans="6:6" x14ac:dyDescent="0.25">
      <c r="F5909" s="2"/>
    </row>
    <row r="5910" spans="6:6" x14ac:dyDescent="0.25">
      <c r="F5910" s="2"/>
    </row>
    <row r="5911" spans="6:6" x14ac:dyDescent="0.25">
      <c r="F5911" s="2"/>
    </row>
    <row r="5912" spans="6:6" x14ac:dyDescent="0.25">
      <c r="F5912" s="2"/>
    </row>
    <row r="5913" spans="6:6" x14ac:dyDescent="0.25">
      <c r="F5913" s="2"/>
    </row>
    <row r="5914" spans="6:6" x14ac:dyDescent="0.25">
      <c r="F5914" s="2"/>
    </row>
    <row r="5915" spans="6:6" x14ac:dyDescent="0.25">
      <c r="F5915" s="2"/>
    </row>
    <row r="5916" spans="6:6" x14ac:dyDescent="0.25">
      <c r="F5916" s="2"/>
    </row>
    <row r="5917" spans="6:6" x14ac:dyDescent="0.25">
      <c r="F5917" s="2"/>
    </row>
    <row r="5918" spans="6:6" x14ac:dyDescent="0.25">
      <c r="F5918" s="2"/>
    </row>
    <row r="5919" spans="6:6" x14ac:dyDescent="0.25">
      <c r="F5919" s="2"/>
    </row>
    <row r="5920" spans="6:6" x14ac:dyDescent="0.25">
      <c r="F5920" s="2"/>
    </row>
    <row r="5921" spans="6:6" x14ac:dyDescent="0.25">
      <c r="F5921" s="2"/>
    </row>
    <row r="5922" spans="6:6" x14ac:dyDescent="0.25">
      <c r="F5922" s="2"/>
    </row>
    <row r="5923" spans="6:6" x14ac:dyDescent="0.25">
      <c r="F5923" s="2"/>
    </row>
    <row r="5924" spans="6:6" x14ac:dyDescent="0.25">
      <c r="F5924" s="2"/>
    </row>
    <row r="5925" spans="6:6" x14ac:dyDescent="0.25">
      <c r="F5925" s="2"/>
    </row>
    <row r="5926" spans="6:6" x14ac:dyDescent="0.25">
      <c r="F5926" s="2"/>
    </row>
    <row r="5927" spans="6:6" x14ac:dyDescent="0.25">
      <c r="F5927" s="2"/>
    </row>
    <row r="5928" spans="6:6" x14ac:dyDescent="0.25">
      <c r="F5928" s="2"/>
    </row>
    <row r="5929" spans="6:6" x14ac:dyDescent="0.25">
      <c r="F5929" s="2"/>
    </row>
    <row r="5930" spans="6:6" x14ac:dyDescent="0.25">
      <c r="F5930" s="2"/>
    </row>
    <row r="5931" spans="6:6" x14ac:dyDescent="0.25">
      <c r="F5931" s="2"/>
    </row>
    <row r="5932" spans="6:6" x14ac:dyDescent="0.25">
      <c r="F5932" s="2"/>
    </row>
    <row r="5933" spans="6:6" x14ac:dyDescent="0.25">
      <c r="F5933" s="2"/>
    </row>
    <row r="5934" spans="6:6" x14ac:dyDescent="0.25">
      <c r="F5934" s="2"/>
    </row>
    <row r="5935" spans="6:6" x14ac:dyDescent="0.25">
      <c r="F5935" s="2"/>
    </row>
    <row r="5936" spans="6:6" x14ac:dyDescent="0.25">
      <c r="F5936" s="2"/>
    </row>
    <row r="5937" spans="6:6" x14ac:dyDescent="0.25">
      <c r="F5937" s="2"/>
    </row>
    <row r="5938" spans="6:6" x14ac:dyDescent="0.25">
      <c r="F5938" s="2"/>
    </row>
    <row r="5939" spans="6:6" x14ac:dyDescent="0.25">
      <c r="F5939" s="2"/>
    </row>
    <row r="5940" spans="6:6" x14ac:dyDescent="0.25">
      <c r="F5940" s="2"/>
    </row>
    <row r="5941" spans="6:6" x14ac:dyDescent="0.25">
      <c r="F5941" s="2"/>
    </row>
    <row r="5942" spans="6:6" x14ac:dyDescent="0.25">
      <c r="F5942" s="2"/>
    </row>
    <row r="5943" spans="6:6" x14ac:dyDescent="0.25">
      <c r="F5943" s="2"/>
    </row>
    <row r="5944" spans="6:6" x14ac:dyDescent="0.25">
      <c r="F5944" s="2"/>
    </row>
    <row r="5945" spans="6:6" x14ac:dyDescent="0.25">
      <c r="F5945" s="2"/>
    </row>
    <row r="5946" spans="6:6" x14ac:dyDescent="0.25">
      <c r="F5946" s="2"/>
    </row>
    <row r="5947" spans="6:6" x14ac:dyDescent="0.25">
      <c r="F5947" s="2"/>
    </row>
    <row r="5948" spans="6:6" x14ac:dyDescent="0.25">
      <c r="F5948" s="2"/>
    </row>
    <row r="5949" spans="6:6" x14ac:dyDescent="0.25">
      <c r="F5949" s="2"/>
    </row>
    <row r="5950" spans="6:6" x14ac:dyDescent="0.25">
      <c r="F5950" s="2"/>
    </row>
    <row r="5951" spans="6:6" x14ac:dyDescent="0.25">
      <c r="F5951" s="2"/>
    </row>
    <row r="5952" spans="6:6" x14ac:dyDescent="0.25">
      <c r="F5952" s="2"/>
    </row>
    <row r="5953" spans="6:6" x14ac:dyDescent="0.25">
      <c r="F5953" s="2"/>
    </row>
    <row r="5954" spans="6:6" x14ac:dyDescent="0.25">
      <c r="F5954" s="2"/>
    </row>
    <row r="5955" spans="6:6" x14ac:dyDescent="0.25">
      <c r="F5955" s="2"/>
    </row>
    <row r="5956" spans="6:6" x14ac:dyDescent="0.25">
      <c r="F5956" s="2"/>
    </row>
    <row r="5957" spans="6:6" x14ac:dyDescent="0.25">
      <c r="F5957" s="2"/>
    </row>
    <row r="5958" spans="6:6" x14ac:dyDescent="0.25">
      <c r="F5958" s="2"/>
    </row>
    <row r="5959" spans="6:6" x14ac:dyDescent="0.25">
      <c r="F5959" s="2"/>
    </row>
    <row r="5960" spans="6:6" x14ac:dyDescent="0.25">
      <c r="F5960" s="2"/>
    </row>
    <row r="5961" spans="6:6" x14ac:dyDescent="0.25">
      <c r="F5961" s="2"/>
    </row>
    <row r="5962" spans="6:6" x14ac:dyDescent="0.25">
      <c r="F5962" s="2"/>
    </row>
    <row r="5963" spans="6:6" x14ac:dyDescent="0.25">
      <c r="F5963" s="2"/>
    </row>
    <row r="5964" spans="6:6" x14ac:dyDescent="0.25">
      <c r="F5964" s="2"/>
    </row>
    <row r="5965" spans="6:6" x14ac:dyDescent="0.25">
      <c r="F5965" s="2"/>
    </row>
    <row r="5966" spans="6:6" x14ac:dyDescent="0.25">
      <c r="F5966" s="2"/>
    </row>
    <row r="5967" spans="6:6" x14ac:dyDescent="0.25">
      <c r="F5967" s="2"/>
    </row>
    <row r="5968" spans="6:6" x14ac:dyDescent="0.25">
      <c r="F5968" s="2"/>
    </row>
    <row r="5969" spans="6:6" x14ac:dyDescent="0.25">
      <c r="F5969" s="2"/>
    </row>
    <row r="5970" spans="6:6" x14ac:dyDescent="0.25">
      <c r="F5970" s="2"/>
    </row>
    <row r="5971" spans="6:6" x14ac:dyDescent="0.25">
      <c r="F5971" s="2"/>
    </row>
    <row r="5972" spans="6:6" x14ac:dyDescent="0.25">
      <c r="F5972" s="2"/>
    </row>
    <row r="5973" spans="6:6" x14ac:dyDescent="0.25">
      <c r="F5973" s="2"/>
    </row>
    <row r="5974" spans="6:6" x14ac:dyDescent="0.25">
      <c r="F5974" s="2"/>
    </row>
    <row r="5975" spans="6:6" x14ac:dyDescent="0.25">
      <c r="F5975" s="2"/>
    </row>
    <row r="5976" spans="6:6" x14ac:dyDescent="0.25">
      <c r="F5976" s="2"/>
    </row>
    <row r="5977" spans="6:6" x14ac:dyDescent="0.25">
      <c r="F5977" s="2"/>
    </row>
    <row r="5978" spans="6:6" x14ac:dyDescent="0.25">
      <c r="F5978" s="2"/>
    </row>
    <row r="5979" spans="6:6" x14ac:dyDescent="0.25">
      <c r="F5979" s="2"/>
    </row>
    <row r="5980" spans="6:6" x14ac:dyDescent="0.25">
      <c r="F5980" s="2"/>
    </row>
    <row r="5981" spans="6:6" x14ac:dyDescent="0.25">
      <c r="F5981" s="2"/>
    </row>
    <row r="5982" spans="6:6" x14ac:dyDescent="0.25">
      <c r="F5982" s="2"/>
    </row>
    <row r="5983" spans="6:6" x14ac:dyDescent="0.25">
      <c r="F5983" s="2"/>
    </row>
    <row r="5984" spans="6:6" x14ac:dyDescent="0.25">
      <c r="F5984" s="2"/>
    </row>
    <row r="5985" spans="6:6" x14ac:dyDescent="0.25">
      <c r="F5985" s="2"/>
    </row>
    <row r="5986" spans="6:6" x14ac:dyDescent="0.25">
      <c r="F5986" s="2"/>
    </row>
    <row r="5987" spans="6:6" x14ac:dyDescent="0.25">
      <c r="F5987" s="2"/>
    </row>
    <row r="5988" spans="6:6" x14ac:dyDescent="0.25">
      <c r="F5988" s="2"/>
    </row>
    <row r="5989" spans="6:6" x14ac:dyDescent="0.25">
      <c r="F5989" s="2"/>
    </row>
    <row r="5990" spans="6:6" x14ac:dyDescent="0.25">
      <c r="F5990" s="2"/>
    </row>
    <row r="5991" spans="6:6" x14ac:dyDescent="0.25">
      <c r="F5991" s="2"/>
    </row>
    <row r="5992" spans="6:6" x14ac:dyDescent="0.25">
      <c r="F5992" s="2"/>
    </row>
    <row r="5993" spans="6:6" x14ac:dyDescent="0.25">
      <c r="F5993" s="2"/>
    </row>
    <row r="5994" spans="6:6" x14ac:dyDescent="0.25">
      <c r="F5994" s="2"/>
    </row>
    <row r="5995" spans="6:6" x14ac:dyDescent="0.25">
      <c r="F5995" s="2"/>
    </row>
    <row r="5996" spans="6:6" x14ac:dyDescent="0.25">
      <c r="F5996" s="2"/>
    </row>
    <row r="5997" spans="6:6" x14ac:dyDescent="0.25">
      <c r="F5997" s="2"/>
    </row>
    <row r="5998" spans="6:6" x14ac:dyDescent="0.25">
      <c r="F5998" s="2"/>
    </row>
    <row r="5999" spans="6:6" x14ac:dyDescent="0.25">
      <c r="F5999" s="2"/>
    </row>
    <row r="6000" spans="6:6" x14ac:dyDescent="0.25">
      <c r="F6000" s="2"/>
    </row>
    <row r="6001" spans="6:6" x14ac:dyDescent="0.25">
      <c r="F6001" s="2"/>
    </row>
    <row r="6002" spans="6:6" x14ac:dyDescent="0.25">
      <c r="F6002" s="2"/>
    </row>
    <row r="6003" spans="6:6" x14ac:dyDescent="0.25">
      <c r="F6003" s="2"/>
    </row>
    <row r="6004" spans="6:6" x14ac:dyDescent="0.25">
      <c r="F6004" s="2"/>
    </row>
    <row r="6005" spans="6:6" x14ac:dyDescent="0.25">
      <c r="F6005" s="2"/>
    </row>
    <row r="6006" spans="6:6" x14ac:dyDescent="0.25">
      <c r="F6006" s="2"/>
    </row>
    <row r="6007" spans="6:6" x14ac:dyDescent="0.25">
      <c r="F6007" s="2"/>
    </row>
    <row r="6008" spans="6:6" x14ac:dyDescent="0.25">
      <c r="F6008" s="2"/>
    </row>
    <row r="6009" spans="6:6" x14ac:dyDescent="0.25">
      <c r="F6009" s="2"/>
    </row>
    <row r="6010" spans="6:6" x14ac:dyDescent="0.25">
      <c r="F6010" s="2"/>
    </row>
    <row r="6011" spans="6:6" x14ac:dyDescent="0.25">
      <c r="F6011" s="2"/>
    </row>
    <row r="6012" spans="6:6" x14ac:dyDescent="0.25">
      <c r="F6012" s="2"/>
    </row>
    <row r="6013" spans="6:6" x14ac:dyDescent="0.25">
      <c r="F6013" s="2"/>
    </row>
    <row r="6014" spans="6:6" x14ac:dyDescent="0.25">
      <c r="F6014" s="2"/>
    </row>
    <row r="6015" spans="6:6" x14ac:dyDescent="0.25">
      <c r="F6015" s="2"/>
    </row>
    <row r="6016" spans="6:6" x14ac:dyDescent="0.25">
      <c r="F6016" s="2"/>
    </row>
    <row r="6017" spans="6:6" x14ac:dyDescent="0.25">
      <c r="F6017" s="2"/>
    </row>
    <row r="6018" spans="6:6" x14ac:dyDescent="0.25">
      <c r="F6018" s="2"/>
    </row>
    <row r="6019" spans="6:6" x14ac:dyDescent="0.25">
      <c r="F6019" s="2"/>
    </row>
    <row r="6020" spans="6:6" x14ac:dyDescent="0.25">
      <c r="F6020" s="2"/>
    </row>
    <row r="6021" spans="6:6" x14ac:dyDescent="0.25">
      <c r="F6021" s="2"/>
    </row>
    <row r="6022" spans="6:6" x14ac:dyDescent="0.25">
      <c r="F6022" s="2"/>
    </row>
    <row r="6023" spans="6:6" x14ac:dyDescent="0.25">
      <c r="F6023" s="2"/>
    </row>
    <row r="6024" spans="6:6" x14ac:dyDescent="0.25">
      <c r="F6024" s="2"/>
    </row>
    <row r="6025" spans="6:6" x14ac:dyDescent="0.25">
      <c r="F6025" s="2"/>
    </row>
    <row r="6026" spans="6:6" x14ac:dyDescent="0.25">
      <c r="F6026" s="2"/>
    </row>
    <row r="6027" spans="6:6" x14ac:dyDescent="0.25">
      <c r="F6027" s="2"/>
    </row>
    <row r="6028" spans="6:6" x14ac:dyDescent="0.25">
      <c r="F6028" s="2"/>
    </row>
    <row r="6029" spans="6:6" x14ac:dyDescent="0.25">
      <c r="F6029" s="2"/>
    </row>
    <row r="6030" spans="6:6" x14ac:dyDescent="0.25">
      <c r="F6030" s="2"/>
    </row>
    <row r="6031" spans="6:6" x14ac:dyDescent="0.25">
      <c r="F6031" s="2"/>
    </row>
    <row r="6032" spans="6:6" x14ac:dyDescent="0.25">
      <c r="F6032" s="2"/>
    </row>
    <row r="6033" spans="6:6" x14ac:dyDescent="0.25">
      <c r="F6033" s="2"/>
    </row>
    <row r="6034" spans="6:6" x14ac:dyDescent="0.25">
      <c r="F6034" s="2"/>
    </row>
    <row r="6035" spans="6:6" x14ac:dyDescent="0.25">
      <c r="F6035" s="2"/>
    </row>
    <row r="6036" spans="6:6" x14ac:dyDescent="0.25">
      <c r="F6036" s="2"/>
    </row>
    <row r="6037" spans="6:6" x14ac:dyDescent="0.25">
      <c r="F6037" s="2"/>
    </row>
    <row r="6038" spans="6:6" x14ac:dyDescent="0.25">
      <c r="F6038" s="2"/>
    </row>
    <row r="6039" spans="6:6" x14ac:dyDescent="0.25">
      <c r="F6039" s="2"/>
    </row>
    <row r="6040" spans="6:6" x14ac:dyDescent="0.25">
      <c r="F6040" s="2"/>
    </row>
    <row r="6041" spans="6:6" x14ac:dyDescent="0.25">
      <c r="F6041" s="2"/>
    </row>
    <row r="6042" spans="6:6" x14ac:dyDescent="0.25">
      <c r="F6042" s="2"/>
    </row>
    <row r="6043" spans="6:6" x14ac:dyDescent="0.25">
      <c r="F6043" s="2"/>
    </row>
    <row r="6044" spans="6:6" x14ac:dyDescent="0.25">
      <c r="F6044" s="2"/>
    </row>
    <row r="6045" spans="6:6" x14ac:dyDescent="0.25">
      <c r="F6045" s="2"/>
    </row>
    <row r="6046" spans="6:6" x14ac:dyDescent="0.25">
      <c r="F6046" s="2"/>
    </row>
    <row r="6047" spans="6:6" x14ac:dyDescent="0.25">
      <c r="F6047" s="2"/>
    </row>
    <row r="6048" spans="6:6" x14ac:dyDescent="0.25">
      <c r="F6048" s="2"/>
    </row>
    <row r="6049" spans="6:6" x14ac:dyDescent="0.25">
      <c r="F6049" s="2"/>
    </row>
    <row r="6050" spans="6:6" x14ac:dyDescent="0.25">
      <c r="F6050" s="2"/>
    </row>
    <row r="6051" spans="6:6" x14ac:dyDescent="0.25">
      <c r="F6051" s="2"/>
    </row>
    <row r="6052" spans="6:6" x14ac:dyDescent="0.25">
      <c r="F6052" s="2"/>
    </row>
    <row r="6053" spans="6:6" x14ac:dyDescent="0.25">
      <c r="F6053" s="2"/>
    </row>
    <row r="6054" spans="6:6" x14ac:dyDescent="0.25">
      <c r="F6054" s="2"/>
    </row>
    <row r="6055" spans="6:6" x14ac:dyDescent="0.25">
      <c r="F6055" s="2"/>
    </row>
    <row r="6056" spans="6:6" x14ac:dyDescent="0.25">
      <c r="F6056" s="2"/>
    </row>
    <row r="6057" spans="6:6" x14ac:dyDescent="0.25">
      <c r="F6057" s="2"/>
    </row>
    <row r="6058" spans="6:6" x14ac:dyDescent="0.25">
      <c r="F6058" s="2"/>
    </row>
    <row r="6059" spans="6:6" x14ac:dyDescent="0.25">
      <c r="F6059" s="2"/>
    </row>
    <row r="6060" spans="6:6" x14ac:dyDescent="0.25">
      <c r="F6060" s="2"/>
    </row>
    <row r="6061" spans="6:6" x14ac:dyDescent="0.25">
      <c r="F6061" s="2"/>
    </row>
    <row r="6062" spans="6:6" x14ac:dyDescent="0.25">
      <c r="F6062" s="2"/>
    </row>
    <row r="6063" spans="6:6" x14ac:dyDescent="0.25">
      <c r="F6063" s="2"/>
    </row>
    <row r="6064" spans="6:6" x14ac:dyDescent="0.25">
      <c r="F6064" s="2"/>
    </row>
    <row r="6065" spans="6:6" x14ac:dyDescent="0.25">
      <c r="F6065" s="2"/>
    </row>
    <row r="6066" spans="6:6" x14ac:dyDescent="0.25">
      <c r="F6066" s="2"/>
    </row>
    <row r="6067" spans="6:6" x14ac:dyDescent="0.25">
      <c r="F6067" s="2"/>
    </row>
    <row r="6068" spans="6:6" x14ac:dyDescent="0.25">
      <c r="F6068" s="2"/>
    </row>
    <row r="6069" spans="6:6" x14ac:dyDescent="0.25">
      <c r="F6069" s="2"/>
    </row>
    <row r="6070" spans="6:6" x14ac:dyDescent="0.25">
      <c r="F6070" s="2"/>
    </row>
    <row r="6071" spans="6:6" x14ac:dyDescent="0.25">
      <c r="F6071" s="2"/>
    </row>
    <row r="6072" spans="6:6" x14ac:dyDescent="0.25">
      <c r="F6072" s="2"/>
    </row>
    <row r="6073" spans="6:6" x14ac:dyDescent="0.25">
      <c r="F6073" s="2"/>
    </row>
    <row r="6074" spans="6:6" x14ac:dyDescent="0.25">
      <c r="F6074" s="2"/>
    </row>
    <row r="6075" spans="6:6" x14ac:dyDescent="0.25">
      <c r="F6075" s="2"/>
    </row>
    <row r="6076" spans="6:6" x14ac:dyDescent="0.25">
      <c r="F6076" s="2"/>
    </row>
    <row r="6077" spans="6:6" x14ac:dyDescent="0.25">
      <c r="F6077" s="2"/>
    </row>
    <row r="6078" spans="6:6" x14ac:dyDescent="0.25">
      <c r="F6078" s="2"/>
    </row>
    <row r="6079" spans="6:6" x14ac:dyDescent="0.25">
      <c r="F6079" s="2"/>
    </row>
    <row r="6080" spans="6:6" x14ac:dyDescent="0.25">
      <c r="F6080" s="2"/>
    </row>
    <row r="6081" spans="6:6" x14ac:dyDescent="0.25">
      <c r="F6081" s="2"/>
    </row>
    <row r="6082" spans="6:6" x14ac:dyDescent="0.25">
      <c r="F6082" s="2"/>
    </row>
    <row r="6083" spans="6:6" x14ac:dyDescent="0.25">
      <c r="F6083" s="2"/>
    </row>
    <row r="6084" spans="6:6" x14ac:dyDescent="0.25">
      <c r="F6084" s="2"/>
    </row>
    <row r="6085" spans="6:6" x14ac:dyDescent="0.25">
      <c r="F6085" s="2"/>
    </row>
    <row r="6086" spans="6:6" x14ac:dyDescent="0.25">
      <c r="F6086" s="2"/>
    </row>
    <row r="6087" spans="6:6" x14ac:dyDescent="0.25">
      <c r="F6087" s="2"/>
    </row>
    <row r="6088" spans="6:6" x14ac:dyDescent="0.25">
      <c r="F6088" s="2"/>
    </row>
    <row r="6089" spans="6:6" x14ac:dyDescent="0.25">
      <c r="F6089" s="2"/>
    </row>
    <row r="6090" spans="6:6" x14ac:dyDescent="0.25">
      <c r="F6090" s="2"/>
    </row>
    <row r="6091" spans="6:6" x14ac:dyDescent="0.25">
      <c r="F6091" s="2"/>
    </row>
    <row r="6092" spans="6:6" x14ac:dyDescent="0.25">
      <c r="F6092" s="2"/>
    </row>
    <row r="6093" spans="6:6" x14ac:dyDescent="0.25">
      <c r="F6093" s="2"/>
    </row>
    <row r="6094" spans="6:6" x14ac:dyDescent="0.25">
      <c r="F6094" s="2"/>
    </row>
    <row r="6095" spans="6:6" x14ac:dyDescent="0.25">
      <c r="F6095" s="2"/>
    </row>
    <row r="6096" spans="6:6" x14ac:dyDescent="0.25">
      <c r="F6096" s="2"/>
    </row>
    <row r="6097" spans="6:6" x14ac:dyDescent="0.25">
      <c r="F6097" s="2"/>
    </row>
    <row r="6098" spans="6:6" x14ac:dyDescent="0.25">
      <c r="F6098" s="2"/>
    </row>
    <row r="6099" spans="6:6" x14ac:dyDescent="0.25">
      <c r="F6099" s="2"/>
    </row>
    <row r="6100" spans="6:6" x14ac:dyDescent="0.25">
      <c r="F6100" s="2"/>
    </row>
    <row r="6101" spans="6:6" x14ac:dyDescent="0.25">
      <c r="F6101" s="2"/>
    </row>
    <row r="6102" spans="6:6" x14ac:dyDescent="0.25">
      <c r="F6102" s="2"/>
    </row>
    <row r="6103" spans="6:6" x14ac:dyDescent="0.25">
      <c r="F6103" s="2"/>
    </row>
    <row r="6104" spans="6:6" x14ac:dyDescent="0.25">
      <c r="F6104" s="2"/>
    </row>
    <row r="6105" spans="6:6" x14ac:dyDescent="0.25">
      <c r="F6105" s="2"/>
    </row>
    <row r="6106" spans="6:6" x14ac:dyDescent="0.25">
      <c r="F6106" s="2"/>
    </row>
    <row r="6107" spans="6:6" x14ac:dyDescent="0.25">
      <c r="F6107" s="2"/>
    </row>
    <row r="6108" spans="6:6" x14ac:dyDescent="0.25">
      <c r="F6108" s="2"/>
    </row>
    <row r="6109" spans="6:6" x14ac:dyDescent="0.25">
      <c r="F6109" s="2"/>
    </row>
    <row r="6110" spans="6:6" x14ac:dyDescent="0.25">
      <c r="F6110" s="2"/>
    </row>
    <row r="6111" spans="6:6" x14ac:dyDescent="0.25">
      <c r="F6111" s="2"/>
    </row>
    <row r="6112" spans="6:6" x14ac:dyDescent="0.25">
      <c r="F6112" s="2"/>
    </row>
    <row r="6113" spans="6:6" x14ac:dyDescent="0.25">
      <c r="F6113" s="2"/>
    </row>
    <row r="6114" spans="6:6" x14ac:dyDescent="0.25">
      <c r="F6114" s="2"/>
    </row>
    <row r="6115" spans="6:6" x14ac:dyDescent="0.25">
      <c r="F6115" s="2"/>
    </row>
    <row r="6116" spans="6:6" x14ac:dyDescent="0.25">
      <c r="F6116" s="2"/>
    </row>
    <row r="6117" spans="6:6" x14ac:dyDescent="0.25">
      <c r="F6117" s="2"/>
    </row>
    <row r="6118" spans="6:6" x14ac:dyDescent="0.25">
      <c r="F6118" s="2"/>
    </row>
    <row r="6119" spans="6:6" x14ac:dyDescent="0.25">
      <c r="F6119" s="2"/>
    </row>
    <row r="6120" spans="6:6" x14ac:dyDescent="0.25">
      <c r="F6120" s="2"/>
    </row>
    <row r="6121" spans="6:6" x14ac:dyDescent="0.25">
      <c r="F6121" s="2"/>
    </row>
    <row r="6122" spans="6:6" x14ac:dyDescent="0.25">
      <c r="F6122" s="2"/>
    </row>
    <row r="6123" spans="6:6" x14ac:dyDescent="0.25">
      <c r="F6123" s="2"/>
    </row>
    <row r="6124" spans="6:6" x14ac:dyDescent="0.25">
      <c r="F6124" s="2"/>
    </row>
    <row r="6125" spans="6:6" x14ac:dyDescent="0.25">
      <c r="F6125" s="2"/>
    </row>
    <row r="6126" spans="6:6" x14ac:dyDescent="0.25">
      <c r="F6126" s="2"/>
    </row>
    <row r="6127" spans="6:6" x14ac:dyDescent="0.25">
      <c r="F6127" s="2"/>
    </row>
    <row r="6128" spans="6:6" x14ac:dyDescent="0.25">
      <c r="F6128" s="2"/>
    </row>
    <row r="6129" spans="6:6" x14ac:dyDescent="0.25">
      <c r="F6129" s="2"/>
    </row>
    <row r="6130" spans="6:6" x14ac:dyDescent="0.25">
      <c r="F6130" s="2"/>
    </row>
    <row r="6131" spans="6:6" x14ac:dyDescent="0.25">
      <c r="F6131" s="2"/>
    </row>
    <row r="6132" spans="6:6" x14ac:dyDescent="0.25">
      <c r="F6132" s="2"/>
    </row>
    <row r="6133" spans="6:6" x14ac:dyDescent="0.25">
      <c r="F6133" s="2"/>
    </row>
    <row r="6134" spans="6:6" x14ac:dyDescent="0.25">
      <c r="F6134" s="2"/>
    </row>
    <row r="6135" spans="6:6" x14ac:dyDescent="0.25">
      <c r="F6135" s="2"/>
    </row>
    <row r="6136" spans="6:6" x14ac:dyDescent="0.25">
      <c r="F6136" s="2"/>
    </row>
    <row r="6137" spans="6:6" x14ac:dyDescent="0.25">
      <c r="F6137" s="2"/>
    </row>
    <row r="6138" spans="6:6" x14ac:dyDescent="0.25">
      <c r="F6138" s="2"/>
    </row>
    <row r="6139" spans="6:6" x14ac:dyDescent="0.25">
      <c r="F6139" s="2"/>
    </row>
    <row r="6140" spans="6:6" x14ac:dyDescent="0.25">
      <c r="F6140" s="2"/>
    </row>
    <row r="6141" spans="6:6" x14ac:dyDescent="0.25">
      <c r="F6141" s="2"/>
    </row>
    <row r="6142" spans="6:6" x14ac:dyDescent="0.25">
      <c r="F6142" s="2"/>
    </row>
    <row r="6143" spans="6:6" x14ac:dyDescent="0.25">
      <c r="F6143" s="2"/>
    </row>
    <row r="6144" spans="6:6" x14ac:dyDescent="0.25">
      <c r="F6144" s="2"/>
    </row>
    <row r="6145" spans="6:6" x14ac:dyDescent="0.25">
      <c r="F6145" s="2"/>
    </row>
    <row r="6146" spans="6:6" x14ac:dyDescent="0.25">
      <c r="F6146" s="2"/>
    </row>
    <row r="6147" spans="6:6" x14ac:dyDescent="0.25">
      <c r="F6147" s="2"/>
    </row>
    <row r="6148" spans="6:6" x14ac:dyDescent="0.25">
      <c r="F6148" s="2"/>
    </row>
    <row r="6149" spans="6:6" x14ac:dyDescent="0.25">
      <c r="F6149" s="2"/>
    </row>
    <row r="6150" spans="6:6" x14ac:dyDescent="0.25">
      <c r="F6150" s="2"/>
    </row>
    <row r="6151" spans="6:6" x14ac:dyDescent="0.25">
      <c r="F6151" s="2"/>
    </row>
    <row r="6152" spans="6:6" x14ac:dyDescent="0.25">
      <c r="F6152" s="2"/>
    </row>
    <row r="6153" spans="6:6" x14ac:dyDescent="0.25">
      <c r="F6153" s="2"/>
    </row>
    <row r="6154" spans="6:6" x14ac:dyDescent="0.25">
      <c r="F6154" s="2"/>
    </row>
    <row r="6155" spans="6:6" x14ac:dyDescent="0.25">
      <c r="F6155" s="2"/>
    </row>
    <row r="6156" spans="6:6" x14ac:dyDescent="0.25">
      <c r="F6156" s="2"/>
    </row>
    <row r="6157" spans="6:6" x14ac:dyDescent="0.25">
      <c r="F6157" s="2"/>
    </row>
    <row r="6158" spans="6:6" x14ac:dyDescent="0.25">
      <c r="F6158" s="2"/>
    </row>
    <row r="6159" spans="6:6" x14ac:dyDescent="0.25">
      <c r="F6159" s="2"/>
    </row>
    <row r="6160" spans="6:6" x14ac:dyDescent="0.25">
      <c r="F6160" s="2"/>
    </row>
    <row r="6161" spans="6:6" x14ac:dyDescent="0.25">
      <c r="F6161" s="2"/>
    </row>
    <row r="6162" spans="6:6" x14ac:dyDescent="0.25">
      <c r="F6162" s="2"/>
    </row>
    <row r="6163" spans="6:6" x14ac:dyDescent="0.25">
      <c r="F6163" s="2"/>
    </row>
    <row r="6164" spans="6:6" x14ac:dyDescent="0.25">
      <c r="F6164" s="2"/>
    </row>
    <row r="6165" spans="6:6" x14ac:dyDescent="0.25">
      <c r="F6165" s="2"/>
    </row>
    <row r="6166" spans="6:6" x14ac:dyDescent="0.25">
      <c r="F6166" s="2"/>
    </row>
    <row r="6167" spans="6:6" x14ac:dyDescent="0.25">
      <c r="F6167" s="2"/>
    </row>
    <row r="6168" spans="6:6" x14ac:dyDescent="0.25">
      <c r="F6168" s="2"/>
    </row>
    <row r="6169" spans="6:6" x14ac:dyDescent="0.25">
      <c r="F6169" s="2"/>
    </row>
    <row r="6170" spans="6:6" x14ac:dyDescent="0.25">
      <c r="F6170" s="2"/>
    </row>
    <row r="6171" spans="6:6" x14ac:dyDescent="0.25">
      <c r="F6171" s="2"/>
    </row>
    <row r="6172" spans="6:6" x14ac:dyDescent="0.25">
      <c r="F6172" s="2"/>
    </row>
    <row r="6173" spans="6:6" x14ac:dyDescent="0.25">
      <c r="F6173" s="2"/>
    </row>
    <row r="6174" spans="6:6" x14ac:dyDescent="0.25">
      <c r="F6174" s="2"/>
    </row>
    <row r="6175" spans="6:6" x14ac:dyDescent="0.25">
      <c r="F6175" s="2"/>
    </row>
    <row r="6176" spans="6:6" x14ac:dyDescent="0.25">
      <c r="F6176" s="2"/>
    </row>
    <row r="6177" spans="6:6" x14ac:dyDescent="0.25">
      <c r="F6177" s="2"/>
    </row>
    <row r="6178" spans="6:6" x14ac:dyDescent="0.25">
      <c r="F6178" s="2"/>
    </row>
    <row r="6179" spans="6:6" x14ac:dyDescent="0.25">
      <c r="F6179" s="2"/>
    </row>
    <row r="6180" spans="6:6" x14ac:dyDescent="0.25">
      <c r="F6180" s="2"/>
    </row>
    <row r="6181" spans="6:6" x14ac:dyDescent="0.25">
      <c r="F6181" s="2"/>
    </row>
    <row r="6182" spans="6:6" x14ac:dyDescent="0.25">
      <c r="F6182" s="2"/>
    </row>
    <row r="6183" spans="6:6" x14ac:dyDescent="0.25">
      <c r="F6183" s="2"/>
    </row>
    <row r="6184" spans="6:6" x14ac:dyDescent="0.25">
      <c r="F6184" s="2"/>
    </row>
    <row r="6185" spans="6:6" x14ac:dyDescent="0.25">
      <c r="F6185" s="2"/>
    </row>
    <row r="6186" spans="6:6" x14ac:dyDescent="0.25">
      <c r="F6186" s="2"/>
    </row>
    <row r="6187" spans="6:6" x14ac:dyDescent="0.25">
      <c r="F6187" s="2"/>
    </row>
    <row r="6188" spans="6:6" x14ac:dyDescent="0.25">
      <c r="F6188" s="2"/>
    </row>
    <row r="6189" spans="6:6" x14ac:dyDescent="0.25">
      <c r="F6189" s="2"/>
    </row>
    <row r="6190" spans="6:6" x14ac:dyDescent="0.25">
      <c r="F6190" s="2"/>
    </row>
    <row r="6191" spans="6:6" x14ac:dyDescent="0.25">
      <c r="F6191" s="2"/>
    </row>
    <row r="6192" spans="6:6" x14ac:dyDescent="0.25">
      <c r="F6192" s="2"/>
    </row>
    <row r="6193" spans="6:6" x14ac:dyDescent="0.25">
      <c r="F6193" s="2"/>
    </row>
    <row r="6194" spans="6:6" x14ac:dyDescent="0.25">
      <c r="F6194" s="2"/>
    </row>
    <row r="6195" spans="6:6" x14ac:dyDescent="0.25">
      <c r="F6195" s="2"/>
    </row>
    <row r="6196" spans="6:6" x14ac:dyDescent="0.25">
      <c r="F6196" s="2"/>
    </row>
    <row r="6197" spans="6:6" x14ac:dyDescent="0.25">
      <c r="F6197" s="2"/>
    </row>
    <row r="6198" spans="6:6" x14ac:dyDescent="0.25">
      <c r="F6198" s="2"/>
    </row>
    <row r="6199" spans="6:6" x14ac:dyDescent="0.25">
      <c r="F6199" s="2"/>
    </row>
    <row r="6200" spans="6:6" x14ac:dyDescent="0.25">
      <c r="F6200" s="2"/>
    </row>
    <row r="6201" spans="6:6" x14ac:dyDescent="0.25">
      <c r="F6201" s="2"/>
    </row>
    <row r="6202" spans="6:6" x14ac:dyDescent="0.25">
      <c r="F6202" s="2"/>
    </row>
    <row r="6203" spans="6:6" x14ac:dyDescent="0.25">
      <c r="F6203" s="2"/>
    </row>
    <row r="6204" spans="6:6" x14ac:dyDescent="0.25">
      <c r="F6204" s="2"/>
    </row>
    <row r="6205" spans="6:6" x14ac:dyDescent="0.25">
      <c r="F6205" s="2"/>
    </row>
    <row r="6206" spans="6:6" x14ac:dyDescent="0.25">
      <c r="F6206" s="2"/>
    </row>
    <row r="6207" spans="6:6" x14ac:dyDescent="0.25">
      <c r="F6207" s="2"/>
    </row>
    <row r="6208" spans="6:6" x14ac:dyDescent="0.25">
      <c r="F6208" s="2"/>
    </row>
    <row r="6209" spans="6:6" x14ac:dyDescent="0.25">
      <c r="F6209" s="2"/>
    </row>
    <row r="6210" spans="6:6" x14ac:dyDescent="0.25">
      <c r="F6210" s="2"/>
    </row>
    <row r="6211" spans="6:6" x14ac:dyDescent="0.25">
      <c r="F6211" s="2"/>
    </row>
    <row r="6212" spans="6:6" x14ac:dyDescent="0.25">
      <c r="F6212" s="2"/>
    </row>
    <row r="6213" spans="6:6" x14ac:dyDescent="0.25">
      <c r="F6213" s="2"/>
    </row>
    <row r="6214" spans="6:6" x14ac:dyDescent="0.25">
      <c r="F6214" s="2"/>
    </row>
    <row r="6215" spans="6:6" x14ac:dyDescent="0.25">
      <c r="F6215" s="2"/>
    </row>
    <row r="6216" spans="6:6" x14ac:dyDescent="0.25">
      <c r="F6216" s="2"/>
    </row>
    <row r="6217" spans="6:6" x14ac:dyDescent="0.25">
      <c r="F6217" s="2"/>
    </row>
    <row r="6218" spans="6:6" x14ac:dyDescent="0.25">
      <c r="F6218" s="2"/>
    </row>
    <row r="6219" spans="6:6" x14ac:dyDescent="0.25">
      <c r="F6219" s="2"/>
    </row>
    <row r="6220" spans="6:6" x14ac:dyDescent="0.25">
      <c r="F6220" s="2"/>
    </row>
    <row r="6221" spans="6:6" x14ac:dyDescent="0.25">
      <c r="F6221" s="2"/>
    </row>
    <row r="6222" spans="6:6" x14ac:dyDescent="0.25">
      <c r="F6222" s="2"/>
    </row>
    <row r="6223" spans="6:6" x14ac:dyDescent="0.25">
      <c r="F6223" s="2"/>
    </row>
    <row r="6224" spans="6:6" x14ac:dyDescent="0.25">
      <c r="F6224" s="2"/>
    </row>
    <row r="6225" spans="6:6" x14ac:dyDescent="0.25">
      <c r="F6225" s="2"/>
    </row>
    <row r="6226" spans="6:6" x14ac:dyDescent="0.25">
      <c r="F6226" s="2"/>
    </row>
    <row r="6227" spans="6:6" x14ac:dyDescent="0.25">
      <c r="F6227" s="2"/>
    </row>
    <row r="6228" spans="6:6" x14ac:dyDescent="0.25">
      <c r="F6228" s="2"/>
    </row>
    <row r="6229" spans="6:6" x14ac:dyDescent="0.25">
      <c r="F6229" s="2"/>
    </row>
    <row r="6230" spans="6:6" x14ac:dyDescent="0.25">
      <c r="F6230" s="2"/>
    </row>
    <row r="6231" spans="6:6" x14ac:dyDescent="0.25">
      <c r="F6231" s="2"/>
    </row>
    <row r="6232" spans="6:6" x14ac:dyDescent="0.25">
      <c r="F6232" s="2"/>
    </row>
    <row r="6233" spans="6:6" x14ac:dyDescent="0.25">
      <c r="F6233" s="2"/>
    </row>
    <row r="6234" spans="6:6" x14ac:dyDescent="0.25">
      <c r="F6234" s="2"/>
    </row>
    <row r="6235" spans="6:6" x14ac:dyDescent="0.25">
      <c r="F6235" s="2"/>
    </row>
    <row r="6236" spans="6:6" x14ac:dyDescent="0.25">
      <c r="F6236" s="2"/>
    </row>
    <row r="6237" spans="6:6" x14ac:dyDescent="0.25">
      <c r="F6237" s="2"/>
    </row>
    <row r="6238" spans="6:6" x14ac:dyDescent="0.25">
      <c r="F6238" s="2"/>
    </row>
    <row r="6239" spans="6:6" x14ac:dyDescent="0.25">
      <c r="F6239" s="2"/>
    </row>
    <row r="6240" spans="6:6" x14ac:dyDescent="0.25">
      <c r="F6240" s="2"/>
    </row>
    <row r="6241" spans="6:6" x14ac:dyDescent="0.25">
      <c r="F6241" s="2"/>
    </row>
    <row r="6242" spans="6:6" x14ac:dyDescent="0.25">
      <c r="F6242" s="2"/>
    </row>
    <row r="6243" spans="6:6" x14ac:dyDescent="0.25">
      <c r="F6243" s="2"/>
    </row>
    <row r="6244" spans="6:6" x14ac:dyDescent="0.25">
      <c r="F6244" s="2"/>
    </row>
    <row r="6245" spans="6:6" x14ac:dyDescent="0.25">
      <c r="F6245" s="2"/>
    </row>
    <row r="6246" spans="6:6" x14ac:dyDescent="0.25">
      <c r="F6246" s="2"/>
    </row>
    <row r="6247" spans="6:6" x14ac:dyDescent="0.25">
      <c r="F6247" s="2"/>
    </row>
    <row r="6248" spans="6:6" x14ac:dyDescent="0.25">
      <c r="F6248" s="2"/>
    </row>
    <row r="6249" spans="6:6" x14ac:dyDescent="0.25">
      <c r="F6249" s="2"/>
    </row>
    <row r="6250" spans="6:6" x14ac:dyDescent="0.25">
      <c r="F6250" s="2"/>
    </row>
    <row r="6251" spans="6:6" x14ac:dyDescent="0.25">
      <c r="F6251" s="2"/>
    </row>
    <row r="6252" spans="6:6" x14ac:dyDescent="0.25">
      <c r="F6252" s="2"/>
    </row>
    <row r="6253" spans="6:6" x14ac:dyDescent="0.25">
      <c r="F6253" s="2"/>
    </row>
    <row r="6254" spans="6:6" x14ac:dyDescent="0.25">
      <c r="F6254" s="2"/>
    </row>
    <row r="6255" spans="6:6" x14ac:dyDescent="0.25">
      <c r="F6255" s="2"/>
    </row>
    <row r="6256" spans="6:6" x14ac:dyDescent="0.25">
      <c r="F6256" s="2"/>
    </row>
    <row r="6257" spans="6:6" x14ac:dyDescent="0.25">
      <c r="F6257" s="2"/>
    </row>
    <row r="6258" spans="6:6" x14ac:dyDescent="0.25">
      <c r="F6258" s="2"/>
    </row>
    <row r="6259" spans="6:6" x14ac:dyDescent="0.25">
      <c r="F6259" s="2"/>
    </row>
    <row r="6260" spans="6:6" x14ac:dyDescent="0.25">
      <c r="F6260" s="2"/>
    </row>
    <row r="6261" spans="6:6" x14ac:dyDescent="0.25">
      <c r="F6261" s="2"/>
    </row>
    <row r="6262" spans="6:6" x14ac:dyDescent="0.25">
      <c r="F6262" s="2"/>
    </row>
    <row r="6263" spans="6:6" x14ac:dyDescent="0.25">
      <c r="F6263" s="2"/>
    </row>
    <row r="6264" spans="6:6" x14ac:dyDescent="0.25">
      <c r="F6264" s="2"/>
    </row>
    <row r="6265" spans="6:6" x14ac:dyDescent="0.25">
      <c r="F6265" s="2"/>
    </row>
    <row r="6266" spans="6:6" x14ac:dyDescent="0.25">
      <c r="F6266" s="2"/>
    </row>
    <row r="6267" spans="6:6" x14ac:dyDescent="0.25">
      <c r="F6267" s="2"/>
    </row>
    <row r="6268" spans="6:6" x14ac:dyDescent="0.25">
      <c r="F6268" s="2"/>
    </row>
    <row r="6269" spans="6:6" x14ac:dyDescent="0.25">
      <c r="F6269" s="2"/>
    </row>
    <row r="6270" spans="6:6" x14ac:dyDescent="0.25">
      <c r="F6270" s="2"/>
    </row>
    <row r="6271" spans="6:6" x14ac:dyDescent="0.25">
      <c r="F6271" s="2"/>
    </row>
    <row r="6272" spans="6:6" x14ac:dyDescent="0.25">
      <c r="F6272" s="2"/>
    </row>
    <row r="6273" spans="6:6" x14ac:dyDescent="0.25">
      <c r="F6273" s="2"/>
    </row>
    <row r="6274" spans="6:6" x14ac:dyDescent="0.25">
      <c r="F6274" s="2"/>
    </row>
    <row r="6275" spans="6:6" x14ac:dyDescent="0.25">
      <c r="F6275" s="2"/>
    </row>
    <row r="6276" spans="6:6" x14ac:dyDescent="0.25">
      <c r="F6276" s="2"/>
    </row>
    <row r="6277" spans="6:6" x14ac:dyDescent="0.25">
      <c r="F6277" s="2"/>
    </row>
    <row r="6278" spans="6:6" x14ac:dyDescent="0.25">
      <c r="F6278" s="2"/>
    </row>
    <row r="6279" spans="6:6" x14ac:dyDescent="0.25">
      <c r="F6279" s="2"/>
    </row>
    <row r="6280" spans="6:6" x14ac:dyDescent="0.25">
      <c r="F6280" s="2"/>
    </row>
    <row r="6281" spans="6:6" x14ac:dyDescent="0.25">
      <c r="F6281" s="2"/>
    </row>
    <row r="6282" spans="6:6" x14ac:dyDescent="0.25">
      <c r="F6282" s="2"/>
    </row>
    <row r="6283" spans="6:6" x14ac:dyDescent="0.25">
      <c r="F6283" s="2"/>
    </row>
    <row r="6284" spans="6:6" x14ac:dyDescent="0.25">
      <c r="F6284" s="2"/>
    </row>
    <row r="6285" spans="6:6" x14ac:dyDescent="0.25">
      <c r="F6285" s="2"/>
    </row>
    <row r="6286" spans="6:6" x14ac:dyDescent="0.25">
      <c r="F6286" s="2"/>
    </row>
    <row r="6287" spans="6:6" x14ac:dyDescent="0.25">
      <c r="F6287" s="2"/>
    </row>
    <row r="6288" spans="6:6" x14ac:dyDescent="0.25">
      <c r="F6288" s="2"/>
    </row>
    <row r="6289" spans="6:6" x14ac:dyDescent="0.25">
      <c r="F6289" s="2"/>
    </row>
    <row r="6290" spans="6:6" x14ac:dyDescent="0.25">
      <c r="F6290" s="2"/>
    </row>
    <row r="6291" spans="6:6" x14ac:dyDescent="0.25">
      <c r="F6291" s="2"/>
    </row>
    <row r="6292" spans="6:6" x14ac:dyDescent="0.25">
      <c r="F6292" s="2"/>
    </row>
    <row r="6293" spans="6:6" x14ac:dyDescent="0.25">
      <c r="F6293" s="2"/>
    </row>
    <row r="6294" spans="6:6" x14ac:dyDescent="0.25">
      <c r="F6294" s="2"/>
    </row>
    <row r="6295" spans="6:6" x14ac:dyDescent="0.25">
      <c r="F6295" s="2"/>
    </row>
    <row r="6296" spans="6:6" x14ac:dyDescent="0.25">
      <c r="F6296" s="2"/>
    </row>
    <row r="6297" spans="6:6" x14ac:dyDescent="0.25">
      <c r="F6297" s="2"/>
    </row>
    <row r="6298" spans="6:6" x14ac:dyDescent="0.25">
      <c r="F6298" s="2"/>
    </row>
    <row r="6299" spans="6:6" x14ac:dyDescent="0.25">
      <c r="F6299" s="2"/>
    </row>
    <row r="6300" spans="6:6" x14ac:dyDescent="0.25">
      <c r="F6300" s="2"/>
    </row>
    <row r="6301" spans="6:6" x14ac:dyDescent="0.25">
      <c r="F6301" s="2"/>
    </row>
    <row r="6302" spans="6:6" x14ac:dyDescent="0.25">
      <c r="F6302" s="2"/>
    </row>
    <row r="6303" spans="6:6" x14ac:dyDescent="0.25">
      <c r="F6303" s="2"/>
    </row>
    <row r="6304" spans="6:6" x14ac:dyDescent="0.25">
      <c r="F6304" s="2"/>
    </row>
    <row r="6305" spans="6:6" x14ac:dyDescent="0.25">
      <c r="F6305" s="2"/>
    </row>
    <row r="6306" spans="6:6" x14ac:dyDescent="0.25">
      <c r="F6306" s="2"/>
    </row>
    <row r="6307" spans="6:6" x14ac:dyDescent="0.25">
      <c r="F6307" s="2"/>
    </row>
    <row r="6308" spans="6:6" x14ac:dyDescent="0.25">
      <c r="F6308" s="2"/>
    </row>
    <row r="6309" spans="6:6" x14ac:dyDescent="0.25">
      <c r="F6309" s="2"/>
    </row>
    <row r="6310" spans="6:6" x14ac:dyDescent="0.25">
      <c r="F6310" s="2"/>
    </row>
    <row r="6311" spans="6:6" x14ac:dyDescent="0.25">
      <c r="F6311" s="2"/>
    </row>
    <row r="6312" spans="6:6" x14ac:dyDescent="0.25">
      <c r="F6312" s="2"/>
    </row>
    <row r="6313" spans="6:6" x14ac:dyDescent="0.25">
      <c r="F6313" s="2"/>
    </row>
    <row r="6314" spans="6:6" x14ac:dyDescent="0.25">
      <c r="F6314" s="2"/>
    </row>
    <row r="6315" spans="6:6" x14ac:dyDescent="0.25">
      <c r="F6315" s="2"/>
    </row>
    <row r="6316" spans="6:6" x14ac:dyDescent="0.25">
      <c r="F6316" s="2"/>
    </row>
    <row r="6317" spans="6:6" x14ac:dyDescent="0.25">
      <c r="F6317" s="2"/>
    </row>
    <row r="6318" spans="6:6" x14ac:dyDescent="0.25">
      <c r="F6318" s="2"/>
    </row>
    <row r="6319" spans="6:6" x14ac:dyDescent="0.25">
      <c r="F6319" s="2"/>
    </row>
    <row r="6320" spans="6:6" x14ac:dyDescent="0.25">
      <c r="F6320" s="2"/>
    </row>
    <row r="6321" spans="6:6" x14ac:dyDescent="0.25">
      <c r="F6321" s="2"/>
    </row>
    <row r="6322" spans="6:6" x14ac:dyDescent="0.25">
      <c r="F6322" s="2"/>
    </row>
    <row r="6323" spans="6:6" x14ac:dyDescent="0.25">
      <c r="F6323" s="2"/>
    </row>
    <row r="6324" spans="6:6" x14ac:dyDescent="0.25">
      <c r="F6324" s="2"/>
    </row>
    <row r="6325" spans="6:6" x14ac:dyDescent="0.25">
      <c r="F6325" s="2"/>
    </row>
    <row r="6326" spans="6:6" x14ac:dyDescent="0.25">
      <c r="F6326" s="2"/>
    </row>
    <row r="6327" spans="6:6" x14ac:dyDescent="0.25">
      <c r="F6327" s="2"/>
    </row>
    <row r="6328" spans="6:6" x14ac:dyDescent="0.25">
      <c r="F6328" s="2"/>
    </row>
    <row r="6329" spans="6:6" x14ac:dyDescent="0.25">
      <c r="F6329" s="2"/>
    </row>
    <row r="6330" spans="6:6" x14ac:dyDescent="0.25">
      <c r="F6330" s="2"/>
    </row>
    <row r="6331" spans="6:6" x14ac:dyDescent="0.25">
      <c r="F6331" s="2"/>
    </row>
    <row r="6332" spans="6:6" x14ac:dyDescent="0.25">
      <c r="F6332" s="2"/>
    </row>
    <row r="6333" spans="6:6" x14ac:dyDescent="0.25">
      <c r="F6333" s="2"/>
    </row>
    <row r="6334" spans="6:6" x14ac:dyDescent="0.25">
      <c r="F6334" s="2"/>
    </row>
    <row r="6335" spans="6:6" x14ac:dyDescent="0.25">
      <c r="F6335" s="2"/>
    </row>
    <row r="6336" spans="6:6" x14ac:dyDescent="0.25">
      <c r="F6336" s="2"/>
    </row>
    <row r="6337" spans="6:6" x14ac:dyDescent="0.25">
      <c r="F6337" s="2"/>
    </row>
    <row r="6338" spans="6:6" x14ac:dyDescent="0.25">
      <c r="F6338" s="2"/>
    </row>
    <row r="6339" spans="6:6" x14ac:dyDescent="0.25">
      <c r="F6339" s="2"/>
    </row>
    <row r="6340" spans="6:6" x14ac:dyDescent="0.25">
      <c r="F6340" s="2"/>
    </row>
    <row r="6341" spans="6:6" x14ac:dyDescent="0.25">
      <c r="F6341" s="2"/>
    </row>
    <row r="6342" spans="6:6" x14ac:dyDescent="0.25">
      <c r="F6342" s="2"/>
    </row>
    <row r="6343" spans="6:6" x14ac:dyDescent="0.25">
      <c r="F6343" s="2"/>
    </row>
    <row r="6344" spans="6:6" x14ac:dyDescent="0.25">
      <c r="F6344" s="2"/>
    </row>
    <row r="6345" spans="6:6" x14ac:dyDescent="0.25">
      <c r="F6345" s="2"/>
    </row>
    <row r="6346" spans="6:6" x14ac:dyDescent="0.25">
      <c r="F6346" s="2"/>
    </row>
    <row r="6347" spans="6:6" x14ac:dyDescent="0.25">
      <c r="F6347" s="2"/>
    </row>
    <row r="6348" spans="6:6" x14ac:dyDescent="0.25">
      <c r="F6348" s="2"/>
    </row>
    <row r="6349" spans="6:6" x14ac:dyDescent="0.25">
      <c r="F6349" s="2"/>
    </row>
    <row r="6350" spans="6:6" x14ac:dyDescent="0.25">
      <c r="F6350" s="2"/>
    </row>
    <row r="6351" spans="6:6" x14ac:dyDescent="0.25">
      <c r="F6351" s="2"/>
    </row>
    <row r="6352" spans="6:6" x14ac:dyDescent="0.25">
      <c r="F6352" s="2"/>
    </row>
    <row r="6353" spans="6:6" x14ac:dyDescent="0.25">
      <c r="F6353" s="2"/>
    </row>
    <row r="6354" spans="6:6" x14ac:dyDescent="0.25">
      <c r="F6354" s="2"/>
    </row>
    <row r="6355" spans="6:6" x14ac:dyDescent="0.25">
      <c r="F6355" s="2"/>
    </row>
    <row r="6356" spans="6:6" x14ac:dyDescent="0.25">
      <c r="F6356" s="2"/>
    </row>
    <row r="6357" spans="6:6" x14ac:dyDescent="0.25">
      <c r="F6357" s="2"/>
    </row>
    <row r="6358" spans="6:6" x14ac:dyDescent="0.25">
      <c r="F6358" s="2"/>
    </row>
    <row r="6359" spans="6:6" x14ac:dyDescent="0.25">
      <c r="F6359" s="2"/>
    </row>
    <row r="6360" spans="6:6" x14ac:dyDescent="0.25">
      <c r="F6360" s="2"/>
    </row>
    <row r="6361" spans="6:6" x14ac:dyDescent="0.25">
      <c r="F6361" s="2"/>
    </row>
    <row r="6362" spans="6:6" x14ac:dyDescent="0.25">
      <c r="F6362" s="2"/>
    </row>
    <row r="6363" spans="6:6" x14ac:dyDescent="0.25">
      <c r="F6363" s="2"/>
    </row>
    <row r="6364" spans="6:6" x14ac:dyDescent="0.25">
      <c r="F6364" s="2"/>
    </row>
    <row r="6365" spans="6:6" x14ac:dyDescent="0.25">
      <c r="F6365" s="2"/>
    </row>
    <row r="6366" spans="6:6" x14ac:dyDescent="0.25">
      <c r="F6366" s="2"/>
    </row>
    <row r="6367" spans="6:6" x14ac:dyDescent="0.25">
      <c r="F6367" s="2"/>
    </row>
    <row r="6368" spans="6:6" x14ac:dyDescent="0.25">
      <c r="F6368" s="2"/>
    </row>
    <row r="6369" spans="6:6" x14ac:dyDescent="0.25">
      <c r="F6369" s="2"/>
    </row>
    <row r="6370" spans="6:6" x14ac:dyDescent="0.25">
      <c r="F6370" s="2"/>
    </row>
    <row r="6371" spans="6:6" x14ac:dyDescent="0.25">
      <c r="F6371" s="2"/>
    </row>
    <row r="6372" spans="6:6" x14ac:dyDescent="0.25">
      <c r="F6372" s="2"/>
    </row>
    <row r="6373" spans="6:6" x14ac:dyDescent="0.25">
      <c r="F6373" s="2"/>
    </row>
    <row r="6374" spans="6:6" x14ac:dyDescent="0.25">
      <c r="F6374" s="2"/>
    </row>
    <row r="6375" spans="6:6" x14ac:dyDescent="0.25">
      <c r="F6375" s="2"/>
    </row>
    <row r="6376" spans="6:6" x14ac:dyDescent="0.25">
      <c r="F6376" s="2"/>
    </row>
    <row r="6377" spans="6:6" x14ac:dyDescent="0.25">
      <c r="F6377" s="2"/>
    </row>
    <row r="6378" spans="6:6" x14ac:dyDescent="0.25">
      <c r="F6378" s="2"/>
    </row>
    <row r="6379" spans="6:6" x14ac:dyDescent="0.25">
      <c r="F6379" s="2"/>
    </row>
    <row r="6380" spans="6:6" x14ac:dyDescent="0.25">
      <c r="F6380" s="2"/>
    </row>
    <row r="6381" spans="6:6" x14ac:dyDescent="0.25">
      <c r="F6381" s="2"/>
    </row>
    <row r="6382" spans="6:6" x14ac:dyDescent="0.25">
      <c r="F6382" s="2"/>
    </row>
    <row r="6383" spans="6:6" x14ac:dyDescent="0.25">
      <c r="F6383" s="2"/>
    </row>
    <row r="6384" spans="6:6" x14ac:dyDescent="0.25">
      <c r="F6384" s="2"/>
    </row>
    <row r="6385" spans="6:6" x14ac:dyDescent="0.25">
      <c r="F6385" s="2"/>
    </row>
    <row r="6386" spans="6:6" x14ac:dyDescent="0.25">
      <c r="F6386" s="2"/>
    </row>
    <row r="6387" spans="6:6" x14ac:dyDescent="0.25">
      <c r="F6387" s="2"/>
    </row>
    <row r="6388" spans="6:6" x14ac:dyDescent="0.25">
      <c r="F6388" s="2"/>
    </row>
    <row r="6389" spans="6:6" x14ac:dyDescent="0.25">
      <c r="F6389" s="2"/>
    </row>
    <row r="6390" spans="6:6" x14ac:dyDescent="0.25">
      <c r="F6390" s="2"/>
    </row>
    <row r="6391" spans="6:6" x14ac:dyDescent="0.25">
      <c r="F6391" s="2"/>
    </row>
    <row r="6392" spans="6:6" x14ac:dyDescent="0.25">
      <c r="F6392" s="2"/>
    </row>
    <row r="6393" spans="6:6" x14ac:dyDescent="0.25">
      <c r="F6393" s="2"/>
    </row>
    <row r="6394" spans="6:6" x14ac:dyDescent="0.25">
      <c r="F6394" s="2"/>
    </row>
    <row r="6395" spans="6:6" x14ac:dyDescent="0.25">
      <c r="F6395" s="2"/>
    </row>
    <row r="6396" spans="6:6" x14ac:dyDescent="0.25">
      <c r="F6396" s="2"/>
    </row>
    <row r="6397" spans="6:6" x14ac:dyDescent="0.25">
      <c r="F6397" s="2"/>
    </row>
    <row r="6398" spans="6:6" x14ac:dyDescent="0.25">
      <c r="F6398" s="2"/>
    </row>
    <row r="6399" spans="6:6" x14ac:dyDescent="0.25">
      <c r="F6399" s="2"/>
    </row>
    <row r="6400" spans="6:6" x14ac:dyDescent="0.25">
      <c r="F6400" s="2"/>
    </row>
    <row r="6401" spans="6:6" x14ac:dyDescent="0.25">
      <c r="F6401" s="2"/>
    </row>
    <row r="6402" spans="6:6" x14ac:dyDescent="0.25">
      <c r="F6402" s="2"/>
    </row>
    <row r="6403" spans="6:6" x14ac:dyDescent="0.25">
      <c r="F6403" s="2"/>
    </row>
    <row r="6404" spans="6:6" x14ac:dyDescent="0.25">
      <c r="F6404" s="2"/>
    </row>
    <row r="6405" spans="6:6" x14ac:dyDescent="0.25">
      <c r="F6405" s="2"/>
    </row>
    <row r="6406" spans="6:6" x14ac:dyDescent="0.25">
      <c r="F6406" s="2"/>
    </row>
    <row r="6407" spans="6:6" x14ac:dyDescent="0.25">
      <c r="F6407" s="2"/>
    </row>
    <row r="6408" spans="6:6" x14ac:dyDescent="0.25">
      <c r="F6408" s="2"/>
    </row>
    <row r="6409" spans="6:6" x14ac:dyDescent="0.25">
      <c r="F6409" s="2"/>
    </row>
    <row r="6410" spans="6:6" x14ac:dyDescent="0.25">
      <c r="F6410" s="2"/>
    </row>
    <row r="6411" spans="6:6" x14ac:dyDescent="0.25">
      <c r="F6411" s="2"/>
    </row>
    <row r="6412" spans="6:6" x14ac:dyDescent="0.25">
      <c r="F6412" s="2"/>
    </row>
    <row r="6413" spans="6:6" x14ac:dyDescent="0.25">
      <c r="F6413" s="2"/>
    </row>
    <row r="6414" spans="6:6" x14ac:dyDescent="0.25">
      <c r="F6414" s="2"/>
    </row>
    <row r="6415" spans="6:6" x14ac:dyDescent="0.25">
      <c r="F6415" s="2"/>
    </row>
    <row r="6416" spans="6:6" x14ac:dyDescent="0.25">
      <c r="F6416" s="2"/>
    </row>
    <row r="6417" spans="6:6" x14ac:dyDescent="0.25">
      <c r="F6417" s="2"/>
    </row>
    <row r="6418" spans="6:6" x14ac:dyDescent="0.25">
      <c r="F6418" s="2"/>
    </row>
    <row r="6419" spans="6:6" x14ac:dyDescent="0.25">
      <c r="F6419" s="2"/>
    </row>
    <row r="6420" spans="6:6" x14ac:dyDescent="0.25">
      <c r="F6420" s="2"/>
    </row>
    <row r="6421" spans="6:6" x14ac:dyDescent="0.25">
      <c r="F6421" s="2"/>
    </row>
    <row r="6422" spans="6:6" x14ac:dyDescent="0.25">
      <c r="F6422" s="2"/>
    </row>
    <row r="6423" spans="6:6" x14ac:dyDescent="0.25">
      <c r="F6423" s="2"/>
    </row>
    <row r="6424" spans="6:6" x14ac:dyDescent="0.25">
      <c r="F6424" s="2"/>
    </row>
    <row r="6425" spans="6:6" x14ac:dyDescent="0.25">
      <c r="F6425" s="2"/>
    </row>
    <row r="6426" spans="6:6" x14ac:dyDescent="0.25">
      <c r="F6426" s="2"/>
    </row>
    <row r="6427" spans="6:6" x14ac:dyDescent="0.25">
      <c r="F6427" s="2"/>
    </row>
    <row r="6428" spans="6:6" x14ac:dyDescent="0.25">
      <c r="F6428" s="2"/>
    </row>
    <row r="6429" spans="6:6" x14ac:dyDescent="0.25">
      <c r="F6429" s="2"/>
    </row>
    <row r="6430" spans="6:6" x14ac:dyDescent="0.25">
      <c r="F6430" s="2"/>
    </row>
    <row r="6431" spans="6:6" x14ac:dyDescent="0.25">
      <c r="F6431" s="2"/>
    </row>
    <row r="6432" spans="6:6" x14ac:dyDescent="0.25">
      <c r="F6432" s="2"/>
    </row>
    <row r="6433" spans="6:6" x14ac:dyDescent="0.25">
      <c r="F6433" s="2"/>
    </row>
    <row r="6434" spans="6:6" x14ac:dyDescent="0.25">
      <c r="F6434" s="2"/>
    </row>
    <row r="6435" spans="6:6" x14ac:dyDescent="0.25">
      <c r="F6435" s="2"/>
    </row>
    <row r="6436" spans="6:6" x14ac:dyDescent="0.25">
      <c r="F6436" s="2"/>
    </row>
    <row r="6437" spans="6:6" x14ac:dyDescent="0.25">
      <c r="F6437" s="2"/>
    </row>
    <row r="6438" spans="6:6" x14ac:dyDescent="0.25">
      <c r="F6438" s="2"/>
    </row>
    <row r="6439" spans="6:6" x14ac:dyDescent="0.25">
      <c r="F6439" s="2"/>
    </row>
    <row r="6440" spans="6:6" x14ac:dyDescent="0.25">
      <c r="F6440" s="2"/>
    </row>
    <row r="6441" spans="6:6" x14ac:dyDescent="0.25">
      <c r="F6441" s="2"/>
    </row>
    <row r="6442" spans="6:6" x14ac:dyDescent="0.25">
      <c r="F6442" s="2"/>
    </row>
    <row r="6443" spans="6:6" x14ac:dyDescent="0.25">
      <c r="F6443" s="2"/>
    </row>
    <row r="6444" spans="6:6" x14ac:dyDescent="0.25">
      <c r="F6444" s="2"/>
    </row>
    <row r="6445" spans="6:6" x14ac:dyDescent="0.25">
      <c r="F6445" s="2"/>
    </row>
    <row r="6446" spans="6:6" x14ac:dyDescent="0.25">
      <c r="F6446" s="2"/>
    </row>
    <row r="6447" spans="6:6" x14ac:dyDescent="0.25">
      <c r="F6447" s="2"/>
    </row>
    <row r="6448" spans="6:6" x14ac:dyDescent="0.25">
      <c r="F6448" s="2"/>
    </row>
    <row r="6449" spans="6:6" x14ac:dyDescent="0.25">
      <c r="F6449" s="2"/>
    </row>
    <row r="6450" spans="6:6" x14ac:dyDescent="0.25">
      <c r="F6450" s="2"/>
    </row>
    <row r="6451" spans="6:6" x14ac:dyDescent="0.25">
      <c r="F6451" s="2"/>
    </row>
    <row r="6452" spans="6:6" x14ac:dyDescent="0.25">
      <c r="F6452" s="2"/>
    </row>
    <row r="6453" spans="6:6" x14ac:dyDescent="0.25">
      <c r="F6453" s="2"/>
    </row>
    <row r="6454" spans="6:6" x14ac:dyDescent="0.25">
      <c r="F6454" s="2"/>
    </row>
    <row r="6455" spans="6:6" x14ac:dyDescent="0.25">
      <c r="F6455" s="2"/>
    </row>
    <row r="6456" spans="6:6" x14ac:dyDescent="0.25">
      <c r="F6456" s="2"/>
    </row>
    <row r="6457" spans="6:6" x14ac:dyDescent="0.25">
      <c r="F6457" s="2"/>
    </row>
    <row r="6458" spans="6:6" x14ac:dyDescent="0.25">
      <c r="F6458" s="2"/>
    </row>
    <row r="6459" spans="6:6" x14ac:dyDescent="0.25">
      <c r="F6459" s="2"/>
    </row>
    <row r="6460" spans="6:6" x14ac:dyDescent="0.25">
      <c r="F6460" s="2"/>
    </row>
    <row r="6461" spans="6:6" x14ac:dyDescent="0.25">
      <c r="F6461" s="2"/>
    </row>
    <row r="6462" spans="6:6" x14ac:dyDescent="0.25">
      <c r="F6462" s="2"/>
    </row>
    <row r="6463" spans="6:6" x14ac:dyDescent="0.25">
      <c r="F6463" s="2"/>
    </row>
    <row r="6464" spans="6:6" x14ac:dyDescent="0.25">
      <c r="F6464" s="2"/>
    </row>
    <row r="6465" spans="6:6" x14ac:dyDescent="0.25">
      <c r="F6465" s="2"/>
    </row>
    <row r="6466" spans="6:6" x14ac:dyDescent="0.25">
      <c r="F6466" s="2"/>
    </row>
    <row r="6467" spans="6:6" x14ac:dyDescent="0.25">
      <c r="F6467" s="2"/>
    </row>
    <row r="6468" spans="6:6" x14ac:dyDescent="0.25">
      <c r="F6468" s="2"/>
    </row>
    <row r="6469" spans="6:6" x14ac:dyDescent="0.25">
      <c r="F6469" s="2"/>
    </row>
    <row r="6470" spans="6:6" x14ac:dyDescent="0.25">
      <c r="F6470" s="2"/>
    </row>
    <row r="6471" spans="6:6" x14ac:dyDescent="0.25">
      <c r="F6471" s="2"/>
    </row>
    <row r="6472" spans="6:6" x14ac:dyDescent="0.25">
      <c r="F6472" s="2"/>
    </row>
    <row r="6473" spans="6:6" x14ac:dyDescent="0.25">
      <c r="F6473" s="2"/>
    </row>
    <row r="6474" spans="6:6" x14ac:dyDescent="0.25">
      <c r="F6474" s="2"/>
    </row>
    <row r="6475" spans="6:6" x14ac:dyDescent="0.25">
      <c r="F6475" s="2"/>
    </row>
    <row r="6476" spans="6:6" x14ac:dyDescent="0.25">
      <c r="F6476" s="2"/>
    </row>
    <row r="6477" spans="6:6" x14ac:dyDescent="0.25">
      <c r="F6477" s="2"/>
    </row>
    <row r="6478" spans="6:6" x14ac:dyDescent="0.25">
      <c r="F6478" s="2"/>
    </row>
    <row r="6479" spans="6:6" x14ac:dyDescent="0.25">
      <c r="F6479" s="2"/>
    </row>
    <row r="6480" spans="6:6" x14ac:dyDescent="0.25">
      <c r="F6480" s="2"/>
    </row>
    <row r="6481" spans="6:6" x14ac:dyDescent="0.25">
      <c r="F6481" s="2"/>
    </row>
    <row r="6482" spans="6:6" x14ac:dyDescent="0.25">
      <c r="F6482" s="2"/>
    </row>
    <row r="6483" spans="6:6" x14ac:dyDescent="0.25">
      <c r="F6483" s="2"/>
    </row>
    <row r="6484" spans="6:6" x14ac:dyDescent="0.25">
      <c r="F6484" s="2"/>
    </row>
    <row r="6485" spans="6:6" x14ac:dyDescent="0.25">
      <c r="F6485" s="2"/>
    </row>
    <row r="6486" spans="6:6" x14ac:dyDescent="0.25">
      <c r="F6486" s="2"/>
    </row>
    <row r="6487" spans="6:6" x14ac:dyDescent="0.25">
      <c r="F6487" s="2"/>
    </row>
    <row r="6488" spans="6:6" x14ac:dyDescent="0.25">
      <c r="F6488" s="2"/>
    </row>
    <row r="6489" spans="6:6" x14ac:dyDescent="0.25">
      <c r="F6489" s="2"/>
    </row>
    <row r="6490" spans="6:6" x14ac:dyDescent="0.25">
      <c r="F6490" s="2"/>
    </row>
    <row r="6491" spans="6:6" x14ac:dyDescent="0.25">
      <c r="F6491" s="2"/>
    </row>
    <row r="6492" spans="6:6" x14ac:dyDescent="0.25">
      <c r="F6492" s="2"/>
    </row>
    <row r="6493" spans="6:6" x14ac:dyDescent="0.25">
      <c r="F6493" s="2"/>
    </row>
    <row r="6494" spans="6:6" x14ac:dyDescent="0.25">
      <c r="F6494" s="2"/>
    </row>
    <row r="6495" spans="6:6" x14ac:dyDescent="0.25">
      <c r="F6495" s="2"/>
    </row>
    <row r="6496" spans="6:6" x14ac:dyDescent="0.25">
      <c r="F6496" s="2"/>
    </row>
    <row r="6497" spans="6:6" x14ac:dyDescent="0.25">
      <c r="F6497" s="2"/>
    </row>
    <row r="6498" spans="6:6" x14ac:dyDescent="0.25">
      <c r="F6498" s="2"/>
    </row>
    <row r="6499" spans="6:6" x14ac:dyDescent="0.25">
      <c r="F6499" s="2"/>
    </row>
    <row r="6500" spans="6:6" x14ac:dyDescent="0.25">
      <c r="F6500" s="2"/>
    </row>
    <row r="6501" spans="6:6" x14ac:dyDescent="0.25">
      <c r="F6501" s="2"/>
    </row>
    <row r="6502" spans="6:6" x14ac:dyDescent="0.25">
      <c r="F6502" s="2"/>
    </row>
    <row r="6503" spans="6:6" x14ac:dyDescent="0.25">
      <c r="F6503" s="2"/>
    </row>
    <row r="6504" spans="6:6" x14ac:dyDescent="0.25">
      <c r="F6504" s="2"/>
    </row>
    <row r="6505" spans="6:6" x14ac:dyDescent="0.25">
      <c r="F6505" s="2"/>
    </row>
    <row r="6506" spans="6:6" x14ac:dyDescent="0.25">
      <c r="F6506" s="2"/>
    </row>
    <row r="6507" spans="6:6" x14ac:dyDescent="0.25">
      <c r="F6507" s="2"/>
    </row>
    <row r="6508" spans="6:6" x14ac:dyDescent="0.25">
      <c r="F6508" s="2"/>
    </row>
    <row r="6509" spans="6:6" x14ac:dyDescent="0.25">
      <c r="F6509" s="2"/>
    </row>
    <row r="6510" spans="6:6" x14ac:dyDescent="0.25">
      <c r="F6510" s="2"/>
    </row>
    <row r="6511" spans="6:6" x14ac:dyDescent="0.25">
      <c r="F6511" s="2"/>
    </row>
    <row r="6512" spans="6:6" x14ac:dyDescent="0.25">
      <c r="F6512" s="2"/>
    </row>
    <row r="6513" spans="6:6" x14ac:dyDescent="0.25">
      <c r="F6513" s="2"/>
    </row>
    <row r="6514" spans="6:6" x14ac:dyDescent="0.25">
      <c r="F6514" s="2"/>
    </row>
    <row r="6515" spans="6:6" x14ac:dyDescent="0.25">
      <c r="F6515" s="2"/>
    </row>
    <row r="6516" spans="6:6" x14ac:dyDescent="0.25">
      <c r="F6516" s="2"/>
    </row>
    <row r="6517" spans="6:6" x14ac:dyDescent="0.25">
      <c r="F6517" s="2"/>
    </row>
    <row r="6518" spans="6:6" x14ac:dyDescent="0.25">
      <c r="F6518" s="2"/>
    </row>
    <row r="6519" spans="6:6" x14ac:dyDescent="0.25">
      <c r="F6519" s="2"/>
    </row>
    <row r="6520" spans="6:6" x14ac:dyDescent="0.25">
      <c r="F6520" s="2"/>
    </row>
    <row r="6521" spans="6:6" x14ac:dyDescent="0.25">
      <c r="F6521" s="2"/>
    </row>
    <row r="6522" spans="6:6" x14ac:dyDescent="0.25">
      <c r="F6522" s="2"/>
    </row>
    <row r="6523" spans="6:6" x14ac:dyDescent="0.25">
      <c r="F6523" s="2"/>
    </row>
    <row r="6524" spans="6:6" x14ac:dyDescent="0.25">
      <c r="F6524" s="2"/>
    </row>
    <row r="6525" spans="6:6" x14ac:dyDescent="0.25">
      <c r="F6525" s="2"/>
    </row>
    <row r="6526" spans="6:6" x14ac:dyDescent="0.25">
      <c r="F6526" s="2"/>
    </row>
    <row r="6527" spans="6:6" x14ac:dyDescent="0.25">
      <c r="F6527" s="2"/>
    </row>
    <row r="6528" spans="6:6" x14ac:dyDescent="0.25">
      <c r="F6528" s="2"/>
    </row>
    <row r="6529" spans="6:6" x14ac:dyDescent="0.25">
      <c r="F6529" s="2"/>
    </row>
    <row r="6530" spans="6:6" x14ac:dyDescent="0.25">
      <c r="F6530" s="2"/>
    </row>
    <row r="6531" spans="6:6" x14ac:dyDescent="0.25">
      <c r="F6531" s="2"/>
    </row>
    <row r="6532" spans="6:6" x14ac:dyDescent="0.25">
      <c r="F6532" s="2"/>
    </row>
    <row r="6533" spans="6:6" x14ac:dyDescent="0.25">
      <c r="F6533" s="2"/>
    </row>
    <row r="6534" spans="6:6" x14ac:dyDescent="0.25">
      <c r="F6534" s="2"/>
    </row>
    <row r="6535" spans="6:6" x14ac:dyDescent="0.25">
      <c r="F6535" s="2"/>
    </row>
    <row r="6536" spans="6:6" x14ac:dyDescent="0.25">
      <c r="F6536" s="2"/>
    </row>
    <row r="6537" spans="6:6" x14ac:dyDescent="0.25">
      <c r="F6537" s="2"/>
    </row>
    <row r="6538" spans="6:6" x14ac:dyDescent="0.25">
      <c r="F6538" s="2"/>
    </row>
    <row r="6539" spans="6:6" x14ac:dyDescent="0.25">
      <c r="F6539" s="2"/>
    </row>
    <row r="6540" spans="6:6" x14ac:dyDescent="0.25">
      <c r="F6540" s="2"/>
    </row>
    <row r="6541" spans="6:6" x14ac:dyDescent="0.25">
      <c r="F6541" s="2"/>
    </row>
    <row r="6542" spans="6:6" x14ac:dyDescent="0.25">
      <c r="F6542" s="2"/>
    </row>
    <row r="6543" spans="6:6" x14ac:dyDescent="0.25">
      <c r="F6543" s="2"/>
    </row>
    <row r="6544" spans="6:6" x14ac:dyDescent="0.25">
      <c r="F6544" s="2"/>
    </row>
    <row r="6545" spans="6:6" x14ac:dyDescent="0.25">
      <c r="F6545" s="2"/>
    </row>
    <row r="6546" spans="6:6" x14ac:dyDescent="0.25">
      <c r="F6546" s="2"/>
    </row>
    <row r="6547" spans="6:6" x14ac:dyDescent="0.25">
      <c r="F6547" s="2"/>
    </row>
    <row r="6548" spans="6:6" x14ac:dyDescent="0.25">
      <c r="F6548" s="2"/>
    </row>
    <row r="6549" spans="6:6" x14ac:dyDescent="0.25">
      <c r="F6549" s="2"/>
    </row>
    <row r="6550" spans="6:6" x14ac:dyDescent="0.25">
      <c r="F6550" s="2"/>
    </row>
    <row r="6551" spans="6:6" x14ac:dyDescent="0.25">
      <c r="F6551" s="2"/>
    </row>
    <row r="6552" spans="6:6" x14ac:dyDescent="0.25">
      <c r="F6552" s="2"/>
    </row>
    <row r="6553" spans="6:6" x14ac:dyDescent="0.25">
      <c r="F6553" s="2"/>
    </row>
    <row r="6554" spans="6:6" x14ac:dyDescent="0.25">
      <c r="F6554" s="2"/>
    </row>
    <row r="6555" spans="6:6" x14ac:dyDescent="0.25">
      <c r="F6555" s="2"/>
    </row>
    <row r="6556" spans="6:6" x14ac:dyDescent="0.25">
      <c r="F6556" s="2"/>
    </row>
    <row r="6557" spans="6:6" x14ac:dyDescent="0.25">
      <c r="F6557" s="2"/>
    </row>
    <row r="6558" spans="6:6" x14ac:dyDescent="0.25">
      <c r="F6558" s="2"/>
    </row>
    <row r="6559" spans="6:6" x14ac:dyDescent="0.25">
      <c r="F6559" s="2"/>
    </row>
    <row r="6560" spans="6:6" x14ac:dyDescent="0.25">
      <c r="F6560" s="2"/>
    </row>
    <row r="6561" spans="6:6" x14ac:dyDescent="0.25">
      <c r="F6561" s="2"/>
    </row>
    <row r="6562" spans="6:6" x14ac:dyDescent="0.25">
      <c r="F6562" s="2"/>
    </row>
    <row r="6563" spans="6:6" x14ac:dyDescent="0.25">
      <c r="F6563" s="2"/>
    </row>
    <row r="6564" spans="6:6" x14ac:dyDescent="0.25">
      <c r="F6564" s="2"/>
    </row>
    <row r="6565" spans="6:6" x14ac:dyDescent="0.25">
      <c r="F6565" s="2"/>
    </row>
    <row r="6566" spans="6:6" x14ac:dyDescent="0.25">
      <c r="F6566" s="2"/>
    </row>
    <row r="6567" spans="6:6" x14ac:dyDescent="0.25">
      <c r="F6567" s="2"/>
    </row>
    <row r="6568" spans="6:6" x14ac:dyDescent="0.25">
      <c r="F6568" s="2"/>
    </row>
    <row r="6569" spans="6:6" x14ac:dyDescent="0.25">
      <c r="F6569" s="2"/>
    </row>
    <row r="6570" spans="6:6" x14ac:dyDescent="0.25">
      <c r="F6570" s="2"/>
    </row>
    <row r="6571" spans="6:6" x14ac:dyDescent="0.25">
      <c r="F6571" s="2"/>
    </row>
    <row r="6572" spans="6:6" x14ac:dyDescent="0.25">
      <c r="F6572" s="2"/>
    </row>
    <row r="6573" spans="6:6" x14ac:dyDescent="0.25">
      <c r="F6573" s="2"/>
    </row>
    <row r="6574" spans="6:6" x14ac:dyDescent="0.25">
      <c r="F6574" s="2"/>
    </row>
    <row r="6575" spans="6:6" x14ac:dyDescent="0.25">
      <c r="F6575" s="2"/>
    </row>
    <row r="6576" spans="6:6" x14ac:dyDescent="0.25">
      <c r="F6576" s="2"/>
    </row>
    <row r="6577" spans="6:6" x14ac:dyDescent="0.25">
      <c r="F6577" s="2"/>
    </row>
    <row r="6578" spans="6:6" x14ac:dyDescent="0.25">
      <c r="F6578" s="2"/>
    </row>
    <row r="6579" spans="6:6" x14ac:dyDescent="0.25">
      <c r="F6579" s="2"/>
    </row>
    <row r="6580" spans="6:6" x14ac:dyDescent="0.25">
      <c r="F6580" s="2"/>
    </row>
    <row r="6581" spans="6:6" x14ac:dyDescent="0.25">
      <c r="F6581" s="2"/>
    </row>
    <row r="6582" spans="6:6" x14ac:dyDescent="0.25">
      <c r="F6582" s="2"/>
    </row>
    <row r="6583" spans="6:6" x14ac:dyDescent="0.25">
      <c r="F6583" s="2"/>
    </row>
    <row r="6584" spans="6:6" x14ac:dyDescent="0.25">
      <c r="F6584" s="2"/>
    </row>
    <row r="6585" spans="6:6" x14ac:dyDescent="0.25">
      <c r="F6585" s="2"/>
    </row>
    <row r="6586" spans="6:6" x14ac:dyDescent="0.25">
      <c r="F6586" s="2"/>
    </row>
    <row r="6587" spans="6:6" x14ac:dyDescent="0.25">
      <c r="F6587" s="2"/>
    </row>
    <row r="6588" spans="6:6" x14ac:dyDescent="0.25">
      <c r="F6588" s="2"/>
    </row>
    <row r="6589" spans="6:6" x14ac:dyDescent="0.25">
      <c r="F6589" s="2"/>
    </row>
    <row r="6590" spans="6:6" x14ac:dyDescent="0.25">
      <c r="F6590" s="2"/>
    </row>
    <row r="6591" spans="6:6" x14ac:dyDescent="0.25">
      <c r="F6591" s="2"/>
    </row>
    <row r="6592" spans="6:6" x14ac:dyDescent="0.25">
      <c r="F6592" s="2"/>
    </row>
    <row r="6593" spans="6:6" x14ac:dyDescent="0.25">
      <c r="F6593" s="2"/>
    </row>
    <row r="6594" spans="6:6" x14ac:dyDescent="0.25">
      <c r="F6594" s="2"/>
    </row>
    <row r="6595" spans="6:6" x14ac:dyDescent="0.25">
      <c r="F6595" s="2"/>
    </row>
    <row r="6596" spans="6:6" x14ac:dyDescent="0.25">
      <c r="F6596" s="2"/>
    </row>
    <row r="6597" spans="6:6" x14ac:dyDescent="0.25">
      <c r="F6597" s="2"/>
    </row>
    <row r="6598" spans="6:6" x14ac:dyDescent="0.25">
      <c r="F6598" s="2"/>
    </row>
    <row r="6599" spans="6:6" x14ac:dyDescent="0.25">
      <c r="F6599" s="2"/>
    </row>
    <row r="6600" spans="6:6" x14ac:dyDescent="0.25">
      <c r="F6600" s="2"/>
    </row>
    <row r="6601" spans="6:6" x14ac:dyDescent="0.25">
      <c r="F6601" s="2"/>
    </row>
    <row r="6602" spans="6:6" x14ac:dyDescent="0.25">
      <c r="F6602" s="2"/>
    </row>
    <row r="6603" spans="6:6" x14ac:dyDescent="0.25">
      <c r="F6603" s="2"/>
    </row>
    <row r="6604" spans="6:6" x14ac:dyDescent="0.25">
      <c r="F6604" s="2"/>
    </row>
    <row r="6605" spans="6:6" x14ac:dyDescent="0.25">
      <c r="F6605" s="2"/>
    </row>
    <row r="6606" spans="6:6" x14ac:dyDescent="0.25">
      <c r="F6606" s="2"/>
    </row>
    <row r="6607" spans="6:6" x14ac:dyDescent="0.25">
      <c r="F6607" s="2"/>
    </row>
    <row r="6608" spans="6:6" x14ac:dyDescent="0.25">
      <c r="F6608" s="2"/>
    </row>
    <row r="6609" spans="6:6" x14ac:dyDescent="0.25">
      <c r="F6609" s="2"/>
    </row>
    <row r="6610" spans="6:6" x14ac:dyDescent="0.25">
      <c r="F6610" s="2"/>
    </row>
    <row r="6611" spans="6:6" x14ac:dyDescent="0.25">
      <c r="F6611" s="2"/>
    </row>
    <row r="6612" spans="6:6" x14ac:dyDescent="0.25">
      <c r="F6612" s="2"/>
    </row>
    <row r="6613" spans="6:6" x14ac:dyDescent="0.25">
      <c r="F6613" s="2"/>
    </row>
    <row r="6614" spans="6:6" x14ac:dyDescent="0.25">
      <c r="F6614" s="2"/>
    </row>
    <row r="6615" spans="6:6" x14ac:dyDescent="0.25">
      <c r="F6615" s="2"/>
    </row>
    <row r="6616" spans="6:6" x14ac:dyDescent="0.25">
      <c r="F6616" s="2"/>
    </row>
    <row r="6617" spans="6:6" x14ac:dyDescent="0.25">
      <c r="F6617" s="2"/>
    </row>
    <row r="6618" spans="6:6" x14ac:dyDescent="0.25">
      <c r="F6618" s="2"/>
    </row>
    <row r="6619" spans="6:6" x14ac:dyDescent="0.25">
      <c r="F6619" s="2"/>
    </row>
    <row r="6620" spans="6:6" x14ac:dyDescent="0.25">
      <c r="F6620" s="2"/>
    </row>
    <row r="6621" spans="6:6" x14ac:dyDescent="0.25">
      <c r="F6621" s="2"/>
    </row>
    <row r="6622" spans="6:6" x14ac:dyDescent="0.25">
      <c r="F6622" s="2"/>
    </row>
    <row r="6623" spans="6:6" x14ac:dyDescent="0.25">
      <c r="F6623" s="2"/>
    </row>
    <row r="6624" spans="6:6" x14ac:dyDescent="0.25">
      <c r="F6624" s="2"/>
    </row>
    <row r="6625" spans="6:6" x14ac:dyDescent="0.25">
      <c r="F6625" s="2"/>
    </row>
    <row r="6626" spans="6:6" x14ac:dyDescent="0.25">
      <c r="F6626" s="2"/>
    </row>
    <row r="6627" spans="6:6" x14ac:dyDescent="0.25">
      <c r="F6627" s="2"/>
    </row>
    <row r="6628" spans="6:6" x14ac:dyDescent="0.25">
      <c r="F6628" s="2"/>
    </row>
    <row r="6629" spans="6:6" x14ac:dyDescent="0.25">
      <c r="F6629" s="2"/>
    </row>
    <row r="6630" spans="6:6" x14ac:dyDescent="0.25">
      <c r="F6630" s="2"/>
    </row>
    <row r="6631" spans="6:6" x14ac:dyDescent="0.25">
      <c r="F6631" s="2"/>
    </row>
    <row r="6632" spans="6:6" x14ac:dyDescent="0.25">
      <c r="F6632" s="2"/>
    </row>
    <row r="6633" spans="6:6" x14ac:dyDescent="0.25">
      <c r="F6633" s="2"/>
    </row>
    <row r="6634" spans="6:6" x14ac:dyDescent="0.25">
      <c r="F6634" s="2"/>
    </row>
    <row r="6635" spans="6:6" x14ac:dyDescent="0.25">
      <c r="F6635" s="2"/>
    </row>
    <row r="6636" spans="6:6" x14ac:dyDescent="0.25">
      <c r="F6636" s="2"/>
    </row>
    <row r="6637" spans="6:6" x14ac:dyDescent="0.25">
      <c r="F6637" s="2"/>
    </row>
    <row r="6638" spans="6:6" x14ac:dyDescent="0.25">
      <c r="F6638" s="2"/>
    </row>
    <row r="6639" spans="6:6" x14ac:dyDescent="0.25">
      <c r="F6639" s="2"/>
    </row>
    <row r="6640" spans="6:6" x14ac:dyDescent="0.25">
      <c r="F6640" s="2"/>
    </row>
    <row r="6641" spans="6:6" x14ac:dyDescent="0.25">
      <c r="F6641" s="2"/>
    </row>
    <row r="6642" spans="6:6" x14ac:dyDescent="0.25">
      <c r="F6642" s="2"/>
    </row>
    <row r="6643" spans="6:6" x14ac:dyDescent="0.25">
      <c r="F6643" s="2"/>
    </row>
    <row r="6644" spans="6:6" x14ac:dyDescent="0.25">
      <c r="F6644" s="2"/>
    </row>
    <row r="6645" spans="6:6" x14ac:dyDescent="0.25">
      <c r="F6645" s="2"/>
    </row>
    <row r="6646" spans="6:6" x14ac:dyDescent="0.25">
      <c r="F6646" s="2"/>
    </row>
    <row r="6647" spans="6:6" x14ac:dyDescent="0.25">
      <c r="F6647" s="2"/>
    </row>
    <row r="6648" spans="6:6" x14ac:dyDescent="0.25">
      <c r="F6648" s="2"/>
    </row>
    <row r="6649" spans="6:6" x14ac:dyDescent="0.25">
      <c r="F6649" s="2"/>
    </row>
    <row r="6650" spans="6:6" x14ac:dyDescent="0.25">
      <c r="F6650" s="2"/>
    </row>
    <row r="6651" spans="6:6" x14ac:dyDescent="0.25">
      <c r="F6651" s="2"/>
    </row>
    <row r="6652" spans="6:6" x14ac:dyDescent="0.25">
      <c r="F6652" s="2"/>
    </row>
    <row r="6653" spans="6:6" x14ac:dyDescent="0.25">
      <c r="F6653" s="2"/>
    </row>
    <row r="6654" spans="6:6" x14ac:dyDescent="0.25">
      <c r="F6654" s="2"/>
    </row>
    <row r="6655" spans="6:6" x14ac:dyDescent="0.25">
      <c r="F6655" s="2"/>
    </row>
    <row r="6656" spans="6:6" x14ac:dyDescent="0.25">
      <c r="F6656" s="2"/>
    </row>
    <row r="6657" spans="6:6" x14ac:dyDescent="0.25">
      <c r="F6657" s="2"/>
    </row>
    <row r="6658" spans="6:6" x14ac:dyDescent="0.25">
      <c r="F6658" s="2"/>
    </row>
    <row r="6659" spans="6:6" x14ac:dyDescent="0.25">
      <c r="F6659" s="2"/>
    </row>
    <row r="6660" spans="6:6" x14ac:dyDescent="0.25">
      <c r="F6660" s="2"/>
    </row>
    <row r="6661" spans="6:6" x14ac:dyDescent="0.25">
      <c r="F6661" s="2"/>
    </row>
    <row r="6662" spans="6:6" x14ac:dyDescent="0.25">
      <c r="F6662" s="2"/>
    </row>
    <row r="6663" spans="6:6" x14ac:dyDescent="0.25">
      <c r="F6663" s="2"/>
    </row>
    <row r="6664" spans="6:6" x14ac:dyDescent="0.25">
      <c r="F6664" s="2"/>
    </row>
    <row r="6665" spans="6:6" x14ac:dyDescent="0.25">
      <c r="F6665" s="2"/>
    </row>
    <row r="6666" spans="6:6" x14ac:dyDescent="0.25">
      <c r="F6666" s="2"/>
    </row>
    <row r="6667" spans="6:6" x14ac:dyDescent="0.25">
      <c r="F6667" s="2"/>
    </row>
    <row r="6668" spans="6:6" x14ac:dyDescent="0.25">
      <c r="F6668" s="2"/>
    </row>
    <row r="6669" spans="6:6" x14ac:dyDescent="0.25">
      <c r="F6669" s="2"/>
    </row>
    <row r="6670" spans="6:6" x14ac:dyDescent="0.25">
      <c r="F6670" s="2"/>
    </row>
    <row r="6671" spans="6:6" x14ac:dyDescent="0.25">
      <c r="F6671" s="2"/>
    </row>
    <row r="6672" spans="6:6" x14ac:dyDescent="0.25">
      <c r="F6672" s="2"/>
    </row>
    <row r="6673" spans="6:6" x14ac:dyDescent="0.25">
      <c r="F6673" s="2"/>
    </row>
    <row r="6674" spans="6:6" x14ac:dyDescent="0.25">
      <c r="F6674" s="2"/>
    </row>
    <row r="6675" spans="6:6" x14ac:dyDescent="0.25">
      <c r="F6675" s="2"/>
    </row>
    <row r="6676" spans="6:6" x14ac:dyDescent="0.25">
      <c r="F6676" s="2"/>
    </row>
    <row r="6677" spans="6:6" x14ac:dyDescent="0.25">
      <c r="F6677" s="2"/>
    </row>
    <row r="6678" spans="6:6" x14ac:dyDescent="0.25">
      <c r="F6678" s="2"/>
    </row>
    <row r="6679" spans="6:6" x14ac:dyDescent="0.25">
      <c r="F6679" s="2"/>
    </row>
    <row r="6680" spans="6:6" x14ac:dyDescent="0.25">
      <c r="F6680" s="2"/>
    </row>
    <row r="6681" spans="6:6" x14ac:dyDescent="0.25">
      <c r="F6681" s="2"/>
    </row>
    <row r="6682" spans="6:6" x14ac:dyDescent="0.25">
      <c r="F6682" s="2"/>
    </row>
    <row r="6683" spans="6:6" x14ac:dyDescent="0.25">
      <c r="F6683" s="2"/>
    </row>
    <row r="6684" spans="6:6" x14ac:dyDescent="0.25">
      <c r="F6684" s="2"/>
    </row>
    <row r="6685" spans="6:6" x14ac:dyDescent="0.25">
      <c r="F6685" s="2"/>
    </row>
    <row r="6686" spans="6:6" x14ac:dyDescent="0.25">
      <c r="F6686" s="2"/>
    </row>
    <row r="6687" spans="6:6" x14ac:dyDescent="0.25">
      <c r="F6687" s="2"/>
    </row>
    <row r="6688" spans="6:6" x14ac:dyDescent="0.25">
      <c r="F6688" s="2"/>
    </row>
    <row r="6689" spans="6:6" x14ac:dyDescent="0.25">
      <c r="F6689" s="2"/>
    </row>
    <row r="6690" spans="6:6" x14ac:dyDescent="0.25">
      <c r="F6690" s="2"/>
    </row>
    <row r="6691" spans="6:6" x14ac:dyDescent="0.25">
      <c r="F6691" s="2"/>
    </row>
    <row r="6692" spans="6:6" x14ac:dyDescent="0.25">
      <c r="F6692" s="2"/>
    </row>
    <row r="6693" spans="6:6" x14ac:dyDescent="0.25">
      <c r="F6693" s="2"/>
    </row>
    <row r="6694" spans="6:6" x14ac:dyDescent="0.25">
      <c r="F6694" s="2"/>
    </row>
    <row r="6695" spans="6:6" x14ac:dyDescent="0.25">
      <c r="F6695" s="2"/>
    </row>
    <row r="6696" spans="6:6" x14ac:dyDescent="0.25">
      <c r="F6696" s="2"/>
    </row>
    <row r="6697" spans="6:6" x14ac:dyDescent="0.25">
      <c r="F6697" s="2"/>
    </row>
    <row r="6698" spans="6:6" x14ac:dyDescent="0.25">
      <c r="F6698" s="2"/>
    </row>
    <row r="6699" spans="6:6" x14ac:dyDescent="0.25">
      <c r="F6699" s="2"/>
    </row>
    <row r="6700" spans="6:6" x14ac:dyDescent="0.25">
      <c r="F6700" s="2"/>
    </row>
    <row r="6701" spans="6:6" x14ac:dyDescent="0.25">
      <c r="F6701" s="2"/>
    </row>
    <row r="6702" spans="6:6" x14ac:dyDescent="0.25">
      <c r="F6702" s="2"/>
    </row>
    <row r="6703" spans="6:6" x14ac:dyDescent="0.25">
      <c r="F6703" s="2"/>
    </row>
    <row r="6704" spans="6:6" x14ac:dyDescent="0.25">
      <c r="F6704" s="2"/>
    </row>
    <row r="6705" spans="6:6" x14ac:dyDescent="0.25">
      <c r="F6705" s="2"/>
    </row>
    <row r="6706" spans="6:6" x14ac:dyDescent="0.25">
      <c r="F6706" s="2"/>
    </row>
    <row r="6707" spans="6:6" x14ac:dyDescent="0.25">
      <c r="F6707" s="2"/>
    </row>
    <row r="6708" spans="6:6" x14ac:dyDescent="0.25">
      <c r="F6708" s="2"/>
    </row>
    <row r="6709" spans="6:6" x14ac:dyDescent="0.25">
      <c r="F6709" s="2"/>
    </row>
    <row r="6710" spans="6:6" x14ac:dyDescent="0.25">
      <c r="F6710" s="2"/>
    </row>
    <row r="6711" spans="6:6" x14ac:dyDescent="0.25">
      <c r="F6711" s="2"/>
    </row>
    <row r="6712" spans="6:6" x14ac:dyDescent="0.25">
      <c r="F6712" s="2"/>
    </row>
    <row r="6713" spans="6:6" x14ac:dyDescent="0.25">
      <c r="F6713" s="2"/>
    </row>
    <row r="6714" spans="6:6" x14ac:dyDescent="0.25">
      <c r="F6714" s="2"/>
    </row>
    <row r="6715" spans="6:6" x14ac:dyDescent="0.25">
      <c r="F6715" s="2"/>
    </row>
    <row r="6716" spans="6:6" x14ac:dyDescent="0.25">
      <c r="F6716" s="2"/>
    </row>
    <row r="6717" spans="6:6" x14ac:dyDescent="0.25">
      <c r="F6717" s="2"/>
    </row>
    <row r="6718" spans="6:6" x14ac:dyDescent="0.25">
      <c r="F6718" s="2"/>
    </row>
    <row r="6719" spans="6:6" x14ac:dyDescent="0.25">
      <c r="F6719" s="2"/>
    </row>
    <row r="6720" spans="6:6" x14ac:dyDescent="0.25">
      <c r="F6720" s="2"/>
    </row>
    <row r="6721" spans="6:6" x14ac:dyDescent="0.25">
      <c r="F6721" s="2"/>
    </row>
    <row r="6722" spans="6:6" x14ac:dyDescent="0.25">
      <c r="F6722" s="2"/>
    </row>
    <row r="6723" spans="6:6" x14ac:dyDescent="0.25">
      <c r="F6723" s="2"/>
    </row>
    <row r="6724" spans="6:6" x14ac:dyDescent="0.25">
      <c r="F6724" s="2"/>
    </row>
    <row r="6725" spans="6:6" x14ac:dyDescent="0.25">
      <c r="F6725" s="2"/>
    </row>
    <row r="6726" spans="6:6" x14ac:dyDescent="0.25">
      <c r="F6726" s="2"/>
    </row>
    <row r="6727" spans="6:6" x14ac:dyDescent="0.25">
      <c r="F6727" s="2"/>
    </row>
    <row r="6728" spans="6:6" x14ac:dyDescent="0.25">
      <c r="F6728" s="2"/>
    </row>
    <row r="6729" spans="6:6" x14ac:dyDescent="0.25">
      <c r="F6729" s="2"/>
    </row>
    <row r="6730" spans="6:6" x14ac:dyDescent="0.25">
      <c r="F6730" s="2"/>
    </row>
    <row r="6731" spans="6:6" x14ac:dyDescent="0.25">
      <c r="F6731" s="2"/>
    </row>
    <row r="6732" spans="6:6" x14ac:dyDescent="0.25">
      <c r="F6732" s="2"/>
    </row>
    <row r="6733" spans="6:6" x14ac:dyDescent="0.25">
      <c r="F6733" s="2"/>
    </row>
    <row r="6734" spans="6:6" x14ac:dyDescent="0.25">
      <c r="F6734" s="2"/>
    </row>
    <row r="6735" spans="6:6" x14ac:dyDescent="0.25">
      <c r="F6735" s="2"/>
    </row>
    <row r="6736" spans="6:6" x14ac:dyDescent="0.25">
      <c r="F6736" s="2"/>
    </row>
    <row r="6737" spans="6:6" x14ac:dyDescent="0.25">
      <c r="F6737" s="2"/>
    </row>
    <row r="6738" spans="6:6" x14ac:dyDescent="0.25">
      <c r="F6738" s="2"/>
    </row>
    <row r="6739" spans="6:6" x14ac:dyDescent="0.25">
      <c r="F6739" s="2"/>
    </row>
    <row r="6740" spans="6:6" x14ac:dyDescent="0.25">
      <c r="F6740" s="2"/>
    </row>
    <row r="6741" spans="6:6" x14ac:dyDescent="0.25">
      <c r="F6741" s="2"/>
    </row>
    <row r="6742" spans="6:6" x14ac:dyDescent="0.25">
      <c r="F6742" s="2"/>
    </row>
    <row r="6743" spans="6:6" x14ac:dyDescent="0.25">
      <c r="F6743" s="2"/>
    </row>
    <row r="6744" spans="6:6" x14ac:dyDescent="0.25">
      <c r="F6744" s="2"/>
    </row>
    <row r="6745" spans="6:6" x14ac:dyDescent="0.25">
      <c r="F6745" s="2"/>
    </row>
    <row r="6746" spans="6:6" x14ac:dyDescent="0.25">
      <c r="F6746" s="2"/>
    </row>
    <row r="6747" spans="6:6" x14ac:dyDescent="0.25">
      <c r="F6747" s="2"/>
    </row>
    <row r="6748" spans="6:6" x14ac:dyDescent="0.25">
      <c r="F6748" s="2"/>
    </row>
    <row r="6749" spans="6:6" x14ac:dyDescent="0.25">
      <c r="F6749" s="2"/>
    </row>
    <row r="6750" spans="6:6" x14ac:dyDescent="0.25">
      <c r="F6750" s="2"/>
    </row>
    <row r="6751" spans="6:6" x14ac:dyDescent="0.25">
      <c r="F6751" s="2"/>
    </row>
    <row r="6752" spans="6:6" x14ac:dyDescent="0.25">
      <c r="F6752" s="2"/>
    </row>
    <row r="6753" spans="6:6" x14ac:dyDescent="0.25">
      <c r="F6753" s="2"/>
    </row>
    <row r="6754" spans="6:6" x14ac:dyDescent="0.25">
      <c r="F6754" s="2"/>
    </row>
    <row r="6755" spans="6:6" x14ac:dyDescent="0.25">
      <c r="F6755" s="2"/>
    </row>
    <row r="6756" spans="6:6" x14ac:dyDescent="0.25">
      <c r="F6756" s="2"/>
    </row>
    <row r="6757" spans="6:6" x14ac:dyDescent="0.25">
      <c r="F6757" s="2"/>
    </row>
    <row r="6758" spans="6:6" x14ac:dyDescent="0.25">
      <c r="F6758" s="2"/>
    </row>
    <row r="6759" spans="6:6" x14ac:dyDescent="0.25">
      <c r="F6759" s="2"/>
    </row>
    <row r="6760" spans="6:6" x14ac:dyDescent="0.25">
      <c r="F6760" s="2"/>
    </row>
    <row r="6761" spans="6:6" x14ac:dyDescent="0.25">
      <c r="F6761" s="2"/>
    </row>
    <row r="6762" spans="6:6" x14ac:dyDescent="0.25">
      <c r="F6762" s="2"/>
    </row>
    <row r="6763" spans="6:6" x14ac:dyDescent="0.25">
      <c r="F6763" s="2"/>
    </row>
    <row r="6764" spans="6:6" x14ac:dyDescent="0.25">
      <c r="F6764" s="2"/>
    </row>
    <row r="6765" spans="6:6" x14ac:dyDescent="0.25">
      <c r="F6765" s="2"/>
    </row>
    <row r="6766" spans="6:6" x14ac:dyDescent="0.25">
      <c r="F6766" s="2"/>
    </row>
    <row r="6767" spans="6:6" x14ac:dyDescent="0.25">
      <c r="F6767" s="2"/>
    </row>
    <row r="6768" spans="6:6" x14ac:dyDescent="0.25">
      <c r="F6768" s="2"/>
    </row>
    <row r="6769" spans="6:6" x14ac:dyDescent="0.25">
      <c r="F6769" s="2"/>
    </row>
    <row r="6770" spans="6:6" x14ac:dyDescent="0.25">
      <c r="F6770" s="2"/>
    </row>
    <row r="6771" spans="6:6" x14ac:dyDescent="0.25">
      <c r="F6771" s="2"/>
    </row>
    <row r="6772" spans="6:6" x14ac:dyDescent="0.25">
      <c r="F6772" s="2"/>
    </row>
    <row r="6773" spans="6:6" x14ac:dyDescent="0.25">
      <c r="F6773" s="2"/>
    </row>
    <row r="6774" spans="6:6" x14ac:dyDescent="0.25">
      <c r="F6774" s="2"/>
    </row>
    <row r="6775" spans="6:6" x14ac:dyDescent="0.25">
      <c r="F6775" s="2"/>
    </row>
    <row r="6776" spans="6:6" x14ac:dyDescent="0.25">
      <c r="F6776" s="2"/>
    </row>
    <row r="6777" spans="6:6" x14ac:dyDescent="0.25">
      <c r="F6777" s="2"/>
    </row>
    <row r="6778" spans="6:6" x14ac:dyDescent="0.25">
      <c r="F6778" s="2"/>
    </row>
    <row r="6779" spans="6:6" x14ac:dyDescent="0.25">
      <c r="F6779" s="2"/>
    </row>
    <row r="6780" spans="6:6" x14ac:dyDescent="0.25">
      <c r="F6780" s="2"/>
    </row>
    <row r="6781" spans="6:6" x14ac:dyDescent="0.25">
      <c r="F6781" s="2"/>
    </row>
    <row r="6782" spans="6:6" x14ac:dyDescent="0.25">
      <c r="F6782" s="2"/>
    </row>
    <row r="6783" spans="6:6" x14ac:dyDescent="0.25">
      <c r="F6783" s="2"/>
    </row>
    <row r="6784" spans="6:6" x14ac:dyDescent="0.25">
      <c r="F6784" s="2"/>
    </row>
    <row r="6785" spans="6:6" x14ac:dyDescent="0.25">
      <c r="F6785" s="2"/>
    </row>
    <row r="6786" spans="6:6" x14ac:dyDescent="0.25">
      <c r="F6786" s="2"/>
    </row>
    <row r="6787" spans="6:6" x14ac:dyDescent="0.25">
      <c r="F6787" s="2"/>
    </row>
    <row r="6788" spans="6:6" x14ac:dyDescent="0.25">
      <c r="F6788" s="2"/>
    </row>
    <row r="6789" spans="6:6" x14ac:dyDescent="0.25">
      <c r="F6789" s="2"/>
    </row>
    <row r="6790" spans="6:6" x14ac:dyDescent="0.25">
      <c r="F6790" s="2"/>
    </row>
    <row r="6791" spans="6:6" x14ac:dyDescent="0.25">
      <c r="F6791" s="2"/>
    </row>
    <row r="6792" spans="6:6" x14ac:dyDescent="0.25">
      <c r="F6792" s="2"/>
    </row>
    <row r="6793" spans="6:6" x14ac:dyDescent="0.25">
      <c r="F6793" s="2"/>
    </row>
    <row r="6794" spans="6:6" x14ac:dyDescent="0.25">
      <c r="F6794" s="2"/>
    </row>
    <row r="6795" spans="6:6" x14ac:dyDescent="0.25">
      <c r="F6795" s="2"/>
    </row>
    <row r="6796" spans="6:6" x14ac:dyDescent="0.25">
      <c r="F6796" s="2"/>
    </row>
    <row r="6797" spans="6:6" x14ac:dyDescent="0.25">
      <c r="F6797" s="2"/>
    </row>
    <row r="6798" spans="6:6" x14ac:dyDescent="0.25">
      <c r="F6798" s="2"/>
    </row>
    <row r="6799" spans="6:6" x14ac:dyDescent="0.25">
      <c r="F6799" s="2"/>
    </row>
    <row r="6800" spans="6:6" x14ac:dyDescent="0.25">
      <c r="F6800" s="2"/>
    </row>
    <row r="6801" spans="6:6" x14ac:dyDescent="0.25">
      <c r="F6801" s="2"/>
    </row>
    <row r="6802" spans="6:6" x14ac:dyDescent="0.25">
      <c r="F6802" s="2"/>
    </row>
    <row r="6803" spans="6:6" x14ac:dyDescent="0.25">
      <c r="F6803" s="2"/>
    </row>
    <row r="6804" spans="6:6" x14ac:dyDescent="0.25">
      <c r="F6804" s="2"/>
    </row>
    <row r="6805" spans="6:6" x14ac:dyDescent="0.25">
      <c r="F6805" s="2"/>
    </row>
    <row r="6806" spans="6:6" x14ac:dyDescent="0.25">
      <c r="F6806" s="2"/>
    </row>
    <row r="6807" spans="6:6" x14ac:dyDescent="0.25">
      <c r="F6807" s="2"/>
    </row>
    <row r="6808" spans="6:6" x14ac:dyDescent="0.25">
      <c r="F6808" s="2"/>
    </row>
    <row r="6809" spans="6:6" x14ac:dyDescent="0.25">
      <c r="F6809" s="2"/>
    </row>
    <row r="6810" spans="6:6" x14ac:dyDescent="0.25">
      <c r="F6810" s="2"/>
    </row>
    <row r="6811" spans="6:6" x14ac:dyDescent="0.25">
      <c r="F6811" s="2"/>
    </row>
    <row r="6812" spans="6:6" x14ac:dyDescent="0.25">
      <c r="F6812" s="2"/>
    </row>
    <row r="6813" spans="6:6" x14ac:dyDescent="0.25">
      <c r="F6813" s="2"/>
    </row>
    <row r="6814" spans="6:6" x14ac:dyDescent="0.25">
      <c r="F6814" s="2"/>
    </row>
    <row r="6815" spans="6:6" x14ac:dyDescent="0.25">
      <c r="F6815" s="2"/>
    </row>
    <row r="6816" spans="6:6" x14ac:dyDescent="0.25">
      <c r="F6816" s="2"/>
    </row>
    <row r="6817" spans="6:6" x14ac:dyDescent="0.25">
      <c r="F6817" s="2"/>
    </row>
    <row r="6818" spans="6:6" x14ac:dyDescent="0.25">
      <c r="F6818" s="2"/>
    </row>
    <row r="6819" spans="6:6" x14ac:dyDescent="0.25">
      <c r="F6819" s="2"/>
    </row>
    <row r="6820" spans="6:6" x14ac:dyDescent="0.25">
      <c r="F6820" s="2"/>
    </row>
    <row r="6821" spans="6:6" x14ac:dyDescent="0.25">
      <c r="F6821" s="2"/>
    </row>
    <row r="6822" spans="6:6" x14ac:dyDescent="0.25">
      <c r="F6822" s="2"/>
    </row>
    <row r="6823" spans="6:6" x14ac:dyDescent="0.25">
      <c r="F6823" s="2"/>
    </row>
    <row r="6824" spans="6:6" x14ac:dyDescent="0.25">
      <c r="F6824" s="2"/>
    </row>
    <row r="6825" spans="6:6" x14ac:dyDescent="0.25">
      <c r="F6825" s="2"/>
    </row>
    <row r="6826" spans="6:6" x14ac:dyDescent="0.25">
      <c r="F6826" s="2"/>
    </row>
    <row r="6827" spans="6:6" x14ac:dyDescent="0.25">
      <c r="F6827" s="2"/>
    </row>
    <row r="6828" spans="6:6" x14ac:dyDescent="0.25">
      <c r="F6828" s="2"/>
    </row>
    <row r="6829" spans="6:6" x14ac:dyDescent="0.25">
      <c r="F6829" s="2"/>
    </row>
    <row r="6830" spans="6:6" x14ac:dyDescent="0.25">
      <c r="F6830" s="2"/>
    </row>
    <row r="6831" spans="6:6" x14ac:dyDescent="0.25">
      <c r="F6831" s="2"/>
    </row>
    <row r="6832" spans="6:6" x14ac:dyDescent="0.25">
      <c r="F6832" s="2"/>
    </row>
    <row r="6833" spans="6:6" x14ac:dyDescent="0.25">
      <c r="F6833" s="2"/>
    </row>
    <row r="6834" spans="6:6" x14ac:dyDescent="0.25">
      <c r="F6834" s="2"/>
    </row>
    <row r="6835" spans="6:6" x14ac:dyDescent="0.25">
      <c r="F6835" s="2"/>
    </row>
    <row r="6836" spans="6:6" x14ac:dyDescent="0.25">
      <c r="F6836" s="2"/>
    </row>
    <row r="6837" spans="6:6" x14ac:dyDescent="0.25">
      <c r="F6837" s="2"/>
    </row>
    <row r="6838" spans="6:6" x14ac:dyDescent="0.25">
      <c r="F6838" s="2"/>
    </row>
    <row r="6839" spans="6:6" x14ac:dyDescent="0.25">
      <c r="F6839" s="2"/>
    </row>
    <row r="6840" spans="6:6" x14ac:dyDescent="0.25">
      <c r="F6840" s="2"/>
    </row>
    <row r="6841" spans="6:6" x14ac:dyDescent="0.25">
      <c r="F6841" s="2"/>
    </row>
    <row r="6842" spans="6:6" x14ac:dyDescent="0.25">
      <c r="F6842" s="2"/>
    </row>
    <row r="6843" spans="6:6" x14ac:dyDescent="0.25">
      <c r="F6843" s="2"/>
    </row>
    <row r="6844" spans="6:6" x14ac:dyDescent="0.25">
      <c r="F6844" s="2"/>
    </row>
    <row r="6845" spans="6:6" x14ac:dyDescent="0.25">
      <c r="F6845" s="2"/>
    </row>
    <row r="6846" spans="6:6" x14ac:dyDescent="0.25">
      <c r="F6846" s="2"/>
    </row>
    <row r="6847" spans="6:6" x14ac:dyDescent="0.25">
      <c r="F6847" s="2"/>
    </row>
    <row r="6848" spans="6:6" x14ac:dyDescent="0.25">
      <c r="F6848" s="2"/>
    </row>
    <row r="6849" spans="6:6" x14ac:dyDescent="0.25">
      <c r="F6849" s="2"/>
    </row>
    <row r="6850" spans="6:6" x14ac:dyDescent="0.25">
      <c r="F6850" s="2"/>
    </row>
    <row r="6851" spans="6:6" x14ac:dyDescent="0.25">
      <c r="F6851" s="2"/>
    </row>
    <row r="6852" spans="6:6" x14ac:dyDescent="0.25">
      <c r="F6852" s="2"/>
    </row>
    <row r="6853" spans="6:6" x14ac:dyDescent="0.25">
      <c r="F6853" s="2"/>
    </row>
    <row r="6854" spans="6:6" x14ac:dyDescent="0.25">
      <c r="F6854" s="2"/>
    </row>
    <row r="6855" spans="6:6" x14ac:dyDescent="0.25">
      <c r="F6855" s="2"/>
    </row>
    <row r="6856" spans="6:6" x14ac:dyDescent="0.25">
      <c r="F6856" s="2"/>
    </row>
    <row r="6857" spans="6:6" x14ac:dyDescent="0.25">
      <c r="F6857" s="2"/>
    </row>
    <row r="6858" spans="6:6" x14ac:dyDescent="0.25">
      <c r="F6858" s="2"/>
    </row>
    <row r="6859" spans="6:6" x14ac:dyDescent="0.25">
      <c r="F6859" s="2"/>
    </row>
    <row r="6860" spans="6:6" x14ac:dyDescent="0.25">
      <c r="F6860" s="2"/>
    </row>
    <row r="6861" spans="6:6" x14ac:dyDescent="0.25">
      <c r="F6861" s="2"/>
    </row>
    <row r="6862" spans="6:6" x14ac:dyDescent="0.25">
      <c r="F6862" s="2"/>
    </row>
    <row r="6863" spans="6:6" x14ac:dyDescent="0.25">
      <c r="F6863" s="2"/>
    </row>
    <row r="6864" spans="6:6" x14ac:dyDescent="0.25">
      <c r="F6864" s="2"/>
    </row>
    <row r="6865" spans="6:6" x14ac:dyDescent="0.25">
      <c r="F6865" s="2"/>
    </row>
    <row r="6866" spans="6:6" x14ac:dyDescent="0.25">
      <c r="F6866" s="2"/>
    </row>
    <row r="6867" spans="6:6" x14ac:dyDescent="0.25">
      <c r="F6867" s="2"/>
    </row>
    <row r="6868" spans="6:6" x14ac:dyDescent="0.25">
      <c r="F6868" s="2"/>
    </row>
    <row r="6869" spans="6:6" x14ac:dyDescent="0.25">
      <c r="F6869" s="2"/>
    </row>
    <row r="6870" spans="6:6" x14ac:dyDescent="0.25">
      <c r="F6870" s="2"/>
    </row>
    <row r="6871" spans="6:6" x14ac:dyDescent="0.25">
      <c r="F6871" s="2"/>
    </row>
    <row r="6872" spans="6:6" x14ac:dyDescent="0.25">
      <c r="F6872" s="2"/>
    </row>
    <row r="6873" spans="6:6" x14ac:dyDescent="0.25">
      <c r="F6873" s="2"/>
    </row>
    <row r="6874" spans="6:6" x14ac:dyDescent="0.25">
      <c r="F6874" s="2"/>
    </row>
    <row r="6875" spans="6:6" x14ac:dyDescent="0.25">
      <c r="F6875" s="2"/>
    </row>
    <row r="6876" spans="6:6" x14ac:dyDescent="0.25">
      <c r="F6876" s="2"/>
    </row>
    <row r="6877" spans="6:6" x14ac:dyDescent="0.25">
      <c r="F6877" s="2"/>
    </row>
    <row r="6878" spans="6:6" x14ac:dyDescent="0.25">
      <c r="F6878" s="2"/>
    </row>
    <row r="6879" spans="6:6" x14ac:dyDescent="0.25">
      <c r="F6879" s="2"/>
    </row>
    <row r="6880" spans="6:6" x14ac:dyDescent="0.25">
      <c r="F6880" s="2"/>
    </row>
    <row r="6881" spans="6:6" x14ac:dyDescent="0.25">
      <c r="F6881" s="2"/>
    </row>
    <row r="6882" spans="6:6" x14ac:dyDescent="0.25">
      <c r="F6882" s="2"/>
    </row>
    <row r="6883" spans="6:6" x14ac:dyDescent="0.25">
      <c r="F6883" s="2"/>
    </row>
    <row r="6884" spans="6:6" x14ac:dyDescent="0.25">
      <c r="F6884" s="2"/>
    </row>
    <row r="6885" spans="6:6" x14ac:dyDescent="0.25">
      <c r="F6885" s="2"/>
    </row>
    <row r="6886" spans="6:6" x14ac:dyDescent="0.25">
      <c r="F6886" s="2"/>
    </row>
    <row r="6887" spans="6:6" x14ac:dyDescent="0.25">
      <c r="F6887" s="2"/>
    </row>
    <row r="6888" spans="6:6" x14ac:dyDescent="0.25">
      <c r="F6888" s="2"/>
    </row>
    <row r="6889" spans="6:6" x14ac:dyDescent="0.25">
      <c r="F6889" s="2"/>
    </row>
    <row r="6890" spans="6:6" x14ac:dyDescent="0.25">
      <c r="F6890" s="2"/>
    </row>
    <row r="6891" spans="6:6" x14ac:dyDescent="0.25">
      <c r="F6891" s="2"/>
    </row>
    <row r="6892" spans="6:6" x14ac:dyDescent="0.25">
      <c r="F6892" s="2"/>
    </row>
    <row r="6893" spans="6:6" x14ac:dyDescent="0.25">
      <c r="F6893" s="2"/>
    </row>
    <row r="6894" spans="6:6" x14ac:dyDescent="0.25">
      <c r="F6894" s="2"/>
    </row>
    <row r="6895" spans="6:6" x14ac:dyDescent="0.25">
      <c r="F6895" s="2"/>
    </row>
    <row r="6896" spans="6:6" x14ac:dyDescent="0.25">
      <c r="F6896" s="2"/>
    </row>
    <row r="6897" spans="6:6" x14ac:dyDescent="0.25">
      <c r="F6897" s="2"/>
    </row>
    <row r="6898" spans="6:6" x14ac:dyDescent="0.25">
      <c r="F6898" s="2"/>
    </row>
    <row r="6899" spans="6:6" x14ac:dyDescent="0.25">
      <c r="F6899" s="2"/>
    </row>
    <row r="6900" spans="6:6" x14ac:dyDescent="0.25">
      <c r="F6900" s="2"/>
    </row>
    <row r="6901" spans="6:6" x14ac:dyDescent="0.25">
      <c r="F6901" s="2"/>
    </row>
    <row r="6902" spans="6:6" x14ac:dyDescent="0.25">
      <c r="F6902" s="2"/>
    </row>
    <row r="6903" spans="6:6" x14ac:dyDescent="0.25">
      <c r="F6903" s="2"/>
    </row>
    <row r="6904" spans="6:6" x14ac:dyDescent="0.25">
      <c r="F6904" s="2"/>
    </row>
    <row r="6905" spans="6:6" x14ac:dyDescent="0.25">
      <c r="F6905" s="2"/>
    </row>
    <row r="6906" spans="6:6" x14ac:dyDescent="0.25">
      <c r="F6906" s="2"/>
    </row>
    <row r="6907" spans="6:6" x14ac:dyDescent="0.25">
      <c r="F6907" s="2"/>
    </row>
    <row r="6908" spans="6:6" x14ac:dyDescent="0.25">
      <c r="F6908" s="2"/>
    </row>
    <row r="6909" spans="6:6" x14ac:dyDescent="0.25">
      <c r="F6909" s="2"/>
    </row>
    <row r="6910" spans="6:6" x14ac:dyDescent="0.25">
      <c r="F6910" s="2"/>
    </row>
    <row r="6911" spans="6:6" x14ac:dyDescent="0.25">
      <c r="F6911" s="2"/>
    </row>
    <row r="6912" spans="6:6" x14ac:dyDescent="0.25">
      <c r="F6912" s="2"/>
    </row>
    <row r="6913" spans="6:6" x14ac:dyDescent="0.25">
      <c r="F6913" s="2"/>
    </row>
    <row r="6914" spans="6:6" x14ac:dyDescent="0.25">
      <c r="F6914" s="2"/>
    </row>
    <row r="6915" spans="6:6" x14ac:dyDescent="0.25">
      <c r="F6915" s="2"/>
    </row>
    <row r="6916" spans="6:6" x14ac:dyDescent="0.25">
      <c r="F6916" s="2"/>
    </row>
    <row r="6917" spans="6:6" x14ac:dyDescent="0.25">
      <c r="F6917" s="2"/>
    </row>
    <row r="6918" spans="6:6" x14ac:dyDescent="0.25">
      <c r="F6918" s="2"/>
    </row>
    <row r="6919" spans="6:6" x14ac:dyDescent="0.25">
      <c r="F6919" s="2"/>
    </row>
    <row r="6920" spans="6:6" x14ac:dyDescent="0.25">
      <c r="F6920" s="2"/>
    </row>
    <row r="6921" spans="6:6" x14ac:dyDescent="0.25">
      <c r="F6921" s="2"/>
    </row>
    <row r="6922" spans="6:6" x14ac:dyDescent="0.25">
      <c r="F6922" s="2"/>
    </row>
    <row r="6923" spans="6:6" x14ac:dyDescent="0.25">
      <c r="F6923" s="2"/>
    </row>
    <row r="6924" spans="6:6" x14ac:dyDescent="0.25">
      <c r="F6924" s="2"/>
    </row>
    <row r="6925" spans="6:6" x14ac:dyDescent="0.25">
      <c r="F6925" s="2"/>
    </row>
    <row r="6926" spans="6:6" x14ac:dyDescent="0.25">
      <c r="F6926" s="2"/>
    </row>
    <row r="6927" spans="6:6" x14ac:dyDescent="0.25">
      <c r="F6927" s="2"/>
    </row>
    <row r="6928" spans="6:6" x14ac:dyDescent="0.25">
      <c r="F6928" s="2"/>
    </row>
    <row r="6929" spans="6:6" x14ac:dyDescent="0.25">
      <c r="F6929" s="2"/>
    </row>
    <row r="6930" spans="6:6" x14ac:dyDescent="0.25">
      <c r="F6930" s="2"/>
    </row>
    <row r="6931" spans="6:6" x14ac:dyDescent="0.25">
      <c r="F6931" s="2"/>
    </row>
    <row r="6932" spans="6:6" x14ac:dyDescent="0.25">
      <c r="F6932" s="2"/>
    </row>
    <row r="6933" spans="6:6" x14ac:dyDescent="0.25">
      <c r="F6933" s="2"/>
    </row>
    <row r="6934" spans="6:6" x14ac:dyDescent="0.25">
      <c r="F6934" s="2"/>
    </row>
    <row r="6935" spans="6:6" x14ac:dyDescent="0.25">
      <c r="F6935" s="2"/>
    </row>
    <row r="6936" spans="6:6" x14ac:dyDescent="0.25">
      <c r="F6936" s="2"/>
    </row>
    <row r="6937" spans="6:6" x14ac:dyDescent="0.25">
      <c r="F6937" s="2"/>
    </row>
    <row r="6938" spans="6:6" x14ac:dyDescent="0.25">
      <c r="F6938" s="2"/>
    </row>
    <row r="6939" spans="6:6" x14ac:dyDescent="0.25">
      <c r="F6939" s="2"/>
    </row>
    <row r="6940" spans="6:6" x14ac:dyDescent="0.25">
      <c r="F6940" s="2"/>
    </row>
    <row r="6941" spans="6:6" x14ac:dyDescent="0.25">
      <c r="F6941" s="2"/>
    </row>
    <row r="6942" spans="6:6" x14ac:dyDescent="0.25">
      <c r="F6942" s="2"/>
    </row>
    <row r="6943" spans="6:6" x14ac:dyDescent="0.25">
      <c r="F6943" s="2"/>
    </row>
    <row r="6944" spans="6:6" x14ac:dyDescent="0.25">
      <c r="F6944" s="2"/>
    </row>
    <row r="6945" spans="6:6" x14ac:dyDescent="0.25">
      <c r="F6945" s="2"/>
    </row>
    <row r="6946" spans="6:6" x14ac:dyDescent="0.25">
      <c r="F6946" s="2"/>
    </row>
    <row r="6947" spans="6:6" x14ac:dyDescent="0.25">
      <c r="F6947" s="2"/>
    </row>
    <row r="6948" spans="6:6" x14ac:dyDescent="0.25">
      <c r="F6948" s="2"/>
    </row>
    <row r="6949" spans="6:6" x14ac:dyDescent="0.25">
      <c r="F6949" s="2"/>
    </row>
    <row r="6950" spans="6:6" x14ac:dyDescent="0.25">
      <c r="F6950" s="2"/>
    </row>
    <row r="6951" spans="6:6" x14ac:dyDescent="0.25">
      <c r="F6951" s="2"/>
    </row>
    <row r="6952" spans="6:6" x14ac:dyDescent="0.25">
      <c r="F6952" s="2"/>
    </row>
    <row r="6953" spans="6:6" x14ac:dyDescent="0.25">
      <c r="F6953" s="2"/>
    </row>
    <row r="6954" spans="6:6" x14ac:dyDescent="0.25">
      <c r="F6954" s="2"/>
    </row>
    <row r="6955" spans="6:6" x14ac:dyDescent="0.25">
      <c r="F6955" s="2"/>
    </row>
    <row r="6956" spans="6:6" x14ac:dyDescent="0.25">
      <c r="F6956" s="2"/>
    </row>
    <row r="6957" spans="6:6" x14ac:dyDescent="0.25">
      <c r="F6957" s="2"/>
    </row>
    <row r="6958" spans="6:6" x14ac:dyDescent="0.25">
      <c r="F6958" s="2"/>
    </row>
    <row r="6959" spans="6:6" x14ac:dyDescent="0.25">
      <c r="F6959" s="2"/>
    </row>
    <row r="6960" spans="6:6" x14ac:dyDescent="0.25">
      <c r="F6960" s="2"/>
    </row>
    <row r="6961" spans="6:6" x14ac:dyDescent="0.25">
      <c r="F6961" s="2"/>
    </row>
    <row r="6962" spans="6:6" x14ac:dyDescent="0.25">
      <c r="F6962" s="2"/>
    </row>
    <row r="6963" spans="6:6" x14ac:dyDescent="0.25">
      <c r="F6963" s="2"/>
    </row>
    <row r="6964" spans="6:6" x14ac:dyDescent="0.25">
      <c r="F6964" s="2"/>
    </row>
    <row r="6965" spans="6:6" x14ac:dyDescent="0.25">
      <c r="F6965" s="2"/>
    </row>
    <row r="6966" spans="6:6" x14ac:dyDescent="0.25">
      <c r="F6966" s="2"/>
    </row>
    <row r="6967" spans="6:6" x14ac:dyDescent="0.25">
      <c r="F6967" s="2"/>
    </row>
    <row r="6968" spans="6:6" x14ac:dyDescent="0.25">
      <c r="F6968" s="2"/>
    </row>
    <row r="6969" spans="6:6" x14ac:dyDescent="0.25">
      <c r="F6969" s="2"/>
    </row>
    <row r="6970" spans="6:6" x14ac:dyDescent="0.25">
      <c r="F6970" s="2"/>
    </row>
    <row r="6971" spans="6:6" x14ac:dyDescent="0.25">
      <c r="F6971" s="2"/>
    </row>
    <row r="6972" spans="6:6" x14ac:dyDescent="0.25">
      <c r="F6972" s="2"/>
    </row>
    <row r="6973" spans="6:6" x14ac:dyDescent="0.25">
      <c r="F6973" s="2"/>
    </row>
    <row r="6974" spans="6:6" x14ac:dyDescent="0.25">
      <c r="F6974" s="2"/>
    </row>
    <row r="6975" spans="6:6" x14ac:dyDescent="0.25">
      <c r="F6975" s="2"/>
    </row>
    <row r="6976" spans="6:6" x14ac:dyDescent="0.25">
      <c r="F6976" s="2"/>
    </row>
    <row r="6977" spans="6:6" x14ac:dyDescent="0.25">
      <c r="F6977" s="2"/>
    </row>
    <row r="6978" spans="6:6" x14ac:dyDescent="0.25">
      <c r="F6978" s="2"/>
    </row>
    <row r="6979" spans="6:6" x14ac:dyDescent="0.25">
      <c r="F6979" s="2"/>
    </row>
    <row r="6980" spans="6:6" x14ac:dyDescent="0.25">
      <c r="F6980" s="2"/>
    </row>
    <row r="6981" spans="6:6" x14ac:dyDescent="0.25">
      <c r="F6981" s="2"/>
    </row>
    <row r="6982" spans="6:6" x14ac:dyDescent="0.25">
      <c r="F6982" s="2"/>
    </row>
    <row r="6983" spans="6:6" x14ac:dyDescent="0.25">
      <c r="F6983" s="2"/>
    </row>
    <row r="6984" spans="6:6" x14ac:dyDescent="0.25">
      <c r="F6984" s="2"/>
    </row>
    <row r="6985" spans="6:6" x14ac:dyDescent="0.25">
      <c r="F6985" s="2"/>
    </row>
    <row r="6986" spans="6:6" x14ac:dyDescent="0.25">
      <c r="F6986" s="2"/>
    </row>
    <row r="6987" spans="6:6" x14ac:dyDescent="0.25">
      <c r="F6987" s="2"/>
    </row>
    <row r="6988" spans="6:6" x14ac:dyDescent="0.25">
      <c r="F6988" s="2"/>
    </row>
    <row r="6989" spans="6:6" x14ac:dyDescent="0.25">
      <c r="F6989" s="2"/>
    </row>
    <row r="6990" spans="6:6" x14ac:dyDescent="0.25">
      <c r="F6990" s="2"/>
    </row>
    <row r="6991" spans="6:6" x14ac:dyDescent="0.25">
      <c r="F6991" s="2"/>
    </row>
    <row r="6992" spans="6:6" x14ac:dyDescent="0.25">
      <c r="F6992" s="2"/>
    </row>
    <row r="6993" spans="6:6" x14ac:dyDescent="0.25">
      <c r="F6993" s="2"/>
    </row>
    <row r="6994" spans="6:6" x14ac:dyDescent="0.25">
      <c r="F6994" s="2"/>
    </row>
    <row r="6995" spans="6:6" x14ac:dyDescent="0.25">
      <c r="F6995" s="2"/>
    </row>
    <row r="6996" spans="6:6" x14ac:dyDescent="0.25">
      <c r="F6996" s="2"/>
    </row>
    <row r="6997" spans="6:6" x14ac:dyDescent="0.25">
      <c r="F6997" s="2"/>
    </row>
    <row r="6998" spans="6:6" x14ac:dyDescent="0.25">
      <c r="F6998" s="2"/>
    </row>
    <row r="6999" spans="6:6" x14ac:dyDescent="0.25">
      <c r="F6999" s="2"/>
    </row>
    <row r="7000" spans="6:6" x14ac:dyDescent="0.25">
      <c r="F7000" s="2"/>
    </row>
    <row r="7001" spans="6:6" x14ac:dyDescent="0.25">
      <c r="F7001" s="2"/>
    </row>
    <row r="7002" spans="6:6" x14ac:dyDescent="0.25">
      <c r="F7002" s="2"/>
    </row>
    <row r="7003" spans="6:6" x14ac:dyDescent="0.25">
      <c r="F7003" s="2"/>
    </row>
    <row r="7004" spans="6:6" x14ac:dyDescent="0.25">
      <c r="F7004" s="2"/>
    </row>
    <row r="7005" spans="6:6" x14ac:dyDescent="0.25">
      <c r="F7005" s="2"/>
    </row>
    <row r="7006" spans="6:6" x14ac:dyDescent="0.25">
      <c r="F7006" s="2"/>
    </row>
    <row r="7007" spans="6:6" x14ac:dyDescent="0.25">
      <c r="F7007" s="2"/>
    </row>
    <row r="7008" spans="6:6" x14ac:dyDescent="0.25">
      <c r="F7008" s="2"/>
    </row>
    <row r="7009" spans="6:6" x14ac:dyDescent="0.25">
      <c r="F7009" s="2"/>
    </row>
    <row r="7010" spans="6:6" x14ac:dyDescent="0.25">
      <c r="F7010" s="2"/>
    </row>
    <row r="7011" spans="6:6" x14ac:dyDescent="0.25">
      <c r="F7011" s="2"/>
    </row>
    <row r="7012" spans="6:6" x14ac:dyDescent="0.25">
      <c r="F7012" s="2"/>
    </row>
    <row r="7013" spans="6:6" x14ac:dyDescent="0.25">
      <c r="F7013" s="2"/>
    </row>
    <row r="7014" spans="6:6" x14ac:dyDescent="0.25">
      <c r="F7014" s="2"/>
    </row>
    <row r="7015" spans="6:6" x14ac:dyDescent="0.25">
      <c r="F7015" s="2"/>
    </row>
    <row r="7016" spans="6:6" x14ac:dyDescent="0.25">
      <c r="F7016" s="2"/>
    </row>
    <row r="7017" spans="6:6" x14ac:dyDescent="0.25">
      <c r="F7017" s="2"/>
    </row>
    <row r="7018" spans="6:6" x14ac:dyDescent="0.25">
      <c r="F7018" s="2"/>
    </row>
    <row r="7019" spans="6:6" x14ac:dyDescent="0.25">
      <c r="F7019" s="2"/>
    </row>
    <row r="7020" spans="6:6" x14ac:dyDescent="0.25">
      <c r="F7020" s="2"/>
    </row>
    <row r="7021" spans="6:6" x14ac:dyDescent="0.25">
      <c r="F7021" s="2"/>
    </row>
    <row r="7022" spans="6:6" x14ac:dyDescent="0.25">
      <c r="F7022" s="2"/>
    </row>
    <row r="7023" spans="6:6" x14ac:dyDescent="0.25">
      <c r="F7023" s="2"/>
    </row>
    <row r="7024" spans="6:6" x14ac:dyDescent="0.25">
      <c r="F7024" s="2"/>
    </row>
    <row r="7025" spans="6:6" x14ac:dyDescent="0.25">
      <c r="F7025" s="2"/>
    </row>
    <row r="7026" spans="6:6" x14ac:dyDescent="0.25">
      <c r="F7026" s="2"/>
    </row>
    <row r="7027" spans="6:6" x14ac:dyDescent="0.25">
      <c r="F7027" s="2"/>
    </row>
    <row r="7028" spans="6:6" x14ac:dyDescent="0.25">
      <c r="F7028" s="2"/>
    </row>
    <row r="7029" spans="6:6" x14ac:dyDescent="0.25">
      <c r="F7029" s="2"/>
    </row>
    <row r="7030" spans="6:6" x14ac:dyDescent="0.25">
      <c r="F7030" s="2"/>
    </row>
    <row r="7031" spans="6:6" x14ac:dyDescent="0.25">
      <c r="F7031" s="2"/>
    </row>
    <row r="7032" spans="6:6" x14ac:dyDescent="0.25">
      <c r="F7032" s="2"/>
    </row>
    <row r="7033" spans="6:6" x14ac:dyDescent="0.25">
      <c r="F7033" s="2"/>
    </row>
    <row r="7034" spans="6:6" x14ac:dyDescent="0.25">
      <c r="F7034" s="2"/>
    </row>
    <row r="7035" spans="6:6" x14ac:dyDescent="0.25">
      <c r="F7035" s="2"/>
    </row>
    <row r="7036" spans="6:6" x14ac:dyDescent="0.25">
      <c r="F7036" s="2"/>
    </row>
    <row r="7037" spans="6:6" x14ac:dyDescent="0.25">
      <c r="F7037" s="2"/>
    </row>
    <row r="7038" spans="6:6" x14ac:dyDescent="0.25">
      <c r="F7038" s="2"/>
    </row>
    <row r="7039" spans="6:6" x14ac:dyDescent="0.25">
      <c r="F7039" s="2"/>
    </row>
    <row r="7040" spans="6:6" x14ac:dyDescent="0.25">
      <c r="F7040" s="2"/>
    </row>
    <row r="7041" spans="6:6" x14ac:dyDescent="0.25">
      <c r="F7041" s="2"/>
    </row>
    <row r="7042" spans="6:6" x14ac:dyDescent="0.25">
      <c r="F7042" s="2"/>
    </row>
    <row r="7043" spans="6:6" x14ac:dyDescent="0.25">
      <c r="F7043" s="2"/>
    </row>
    <row r="7044" spans="6:6" x14ac:dyDescent="0.25">
      <c r="F7044" s="2"/>
    </row>
    <row r="7045" spans="6:6" x14ac:dyDescent="0.25">
      <c r="F7045" s="2"/>
    </row>
    <row r="7046" spans="6:6" x14ac:dyDescent="0.25">
      <c r="F7046" s="2"/>
    </row>
    <row r="7047" spans="6:6" x14ac:dyDescent="0.25">
      <c r="F7047" s="2"/>
    </row>
    <row r="7048" spans="6:6" x14ac:dyDescent="0.25">
      <c r="F7048" s="2"/>
    </row>
    <row r="7049" spans="6:6" x14ac:dyDescent="0.25">
      <c r="F7049" s="2"/>
    </row>
    <row r="7050" spans="6:6" x14ac:dyDescent="0.25">
      <c r="F7050" s="2"/>
    </row>
    <row r="7051" spans="6:6" x14ac:dyDescent="0.25">
      <c r="F7051" s="2"/>
    </row>
    <row r="7052" spans="6:6" x14ac:dyDescent="0.25">
      <c r="F7052" s="2"/>
    </row>
    <row r="7053" spans="6:6" x14ac:dyDescent="0.25">
      <c r="F7053" s="2"/>
    </row>
    <row r="7054" spans="6:6" x14ac:dyDescent="0.25">
      <c r="F7054" s="2"/>
    </row>
    <row r="7055" spans="6:6" x14ac:dyDescent="0.25">
      <c r="F7055" s="2"/>
    </row>
    <row r="7056" spans="6:6" x14ac:dyDescent="0.25">
      <c r="F7056" s="2"/>
    </row>
    <row r="7057" spans="6:6" x14ac:dyDescent="0.25">
      <c r="F7057" s="2"/>
    </row>
    <row r="7058" spans="6:6" x14ac:dyDescent="0.25">
      <c r="F7058" s="2"/>
    </row>
    <row r="7059" spans="6:6" x14ac:dyDescent="0.25">
      <c r="F7059" s="2"/>
    </row>
    <row r="7060" spans="6:6" x14ac:dyDescent="0.25">
      <c r="F7060" s="2"/>
    </row>
    <row r="7061" spans="6:6" x14ac:dyDescent="0.25">
      <c r="F7061" s="2"/>
    </row>
    <row r="7062" spans="6:6" x14ac:dyDescent="0.25">
      <c r="F7062" s="2"/>
    </row>
    <row r="7063" spans="6:6" x14ac:dyDescent="0.25">
      <c r="F7063" s="2"/>
    </row>
    <row r="7064" spans="6:6" x14ac:dyDescent="0.25">
      <c r="F7064" s="2"/>
    </row>
    <row r="7065" spans="6:6" x14ac:dyDescent="0.25">
      <c r="F7065" s="2"/>
    </row>
    <row r="7066" spans="6:6" x14ac:dyDescent="0.25">
      <c r="F7066" s="2"/>
    </row>
    <row r="7067" spans="6:6" x14ac:dyDescent="0.25">
      <c r="F7067" s="2"/>
    </row>
    <row r="7068" spans="6:6" x14ac:dyDescent="0.25">
      <c r="F7068" s="2"/>
    </row>
    <row r="7069" spans="6:6" x14ac:dyDescent="0.25">
      <c r="F7069" s="2"/>
    </row>
    <row r="7070" spans="6:6" x14ac:dyDescent="0.25">
      <c r="F7070" s="2"/>
    </row>
    <row r="7071" spans="6:6" x14ac:dyDescent="0.25">
      <c r="F7071" s="2"/>
    </row>
    <row r="7072" spans="6:6" x14ac:dyDescent="0.25">
      <c r="F7072" s="2"/>
    </row>
    <row r="7073" spans="6:6" x14ac:dyDescent="0.25">
      <c r="F7073" s="2"/>
    </row>
    <row r="7074" spans="6:6" x14ac:dyDescent="0.25">
      <c r="F7074" s="2"/>
    </row>
    <row r="7075" spans="6:6" x14ac:dyDescent="0.25">
      <c r="F7075" s="2"/>
    </row>
    <row r="7076" spans="6:6" x14ac:dyDescent="0.25">
      <c r="F7076" s="2"/>
    </row>
    <row r="7077" spans="6:6" x14ac:dyDescent="0.25">
      <c r="F7077" s="2"/>
    </row>
    <row r="7078" spans="6:6" x14ac:dyDescent="0.25">
      <c r="F7078" s="2"/>
    </row>
    <row r="7079" spans="6:6" x14ac:dyDescent="0.25">
      <c r="F7079" s="2"/>
    </row>
    <row r="7080" spans="6:6" x14ac:dyDescent="0.25">
      <c r="F7080" s="2"/>
    </row>
    <row r="7081" spans="6:6" x14ac:dyDescent="0.25">
      <c r="F7081" s="2"/>
    </row>
    <row r="7082" spans="6:6" x14ac:dyDescent="0.25">
      <c r="F7082" s="2"/>
    </row>
    <row r="7083" spans="6:6" x14ac:dyDescent="0.25">
      <c r="F7083" s="2"/>
    </row>
    <row r="7084" spans="6:6" x14ac:dyDescent="0.25">
      <c r="F7084" s="2"/>
    </row>
    <row r="7085" spans="6:6" x14ac:dyDescent="0.25">
      <c r="F7085" s="2"/>
    </row>
    <row r="7086" spans="6:6" x14ac:dyDescent="0.25">
      <c r="F7086" s="2"/>
    </row>
    <row r="7087" spans="6:6" x14ac:dyDescent="0.25">
      <c r="F7087" s="2"/>
    </row>
    <row r="7088" spans="6:6" x14ac:dyDescent="0.25">
      <c r="F7088" s="2"/>
    </row>
    <row r="7089" spans="6:6" x14ac:dyDescent="0.25">
      <c r="F7089" s="2"/>
    </row>
    <row r="7090" spans="6:6" x14ac:dyDescent="0.25">
      <c r="F7090" s="2"/>
    </row>
    <row r="7091" spans="6:6" x14ac:dyDescent="0.25">
      <c r="F7091" s="2"/>
    </row>
    <row r="7092" spans="6:6" x14ac:dyDescent="0.25">
      <c r="F7092" s="2"/>
    </row>
    <row r="7093" spans="6:6" x14ac:dyDescent="0.25">
      <c r="F7093" s="2"/>
    </row>
    <row r="7094" spans="6:6" x14ac:dyDescent="0.25">
      <c r="F7094" s="2"/>
    </row>
    <row r="7095" spans="6:6" x14ac:dyDescent="0.25">
      <c r="F7095" s="2"/>
    </row>
    <row r="7096" spans="6:6" x14ac:dyDescent="0.25">
      <c r="F7096" s="2"/>
    </row>
    <row r="7097" spans="6:6" x14ac:dyDescent="0.25">
      <c r="F7097" s="2"/>
    </row>
    <row r="7098" spans="6:6" x14ac:dyDescent="0.25">
      <c r="F7098" s="2"/>
    </row>
    <row r="7099" spans="6:6" x14ac:dyDescent="0.25">
      <c r="F7099" s="2"/>
    </row>
    <row r="7100" spans="6:6" x14ac:dyDescent="0.25">
      <c r="F7100" s="2"/>
    </row>
    <row r="7101" spans="6:6" x14ac:dyDescent="0.25">
      <c r="F7101" s="2"/>
    </row>
    <row r="7102" spans="6:6" x14ac:dyDescent="0.25">
      <c r="F7102" s="2"/>
    </row>
    <row r="7103" spans="6:6" x14ac:dyDescent="0.25">
      <c r="F7103" s="2"/>
    </row>
    <row r="7104" spans="6:6" x14ac:dyDescent="0.25">
      <c r="F7104" s="2"/>
    </row>
    <row r="7105" spans="6:6" x14ac:dyDescent="0.25">
      <c r="F7105" s="2"/>
    </row>
    <row r="7106" spans="6:6" x14ac:dyDescent="0.25">
      <c r="F7106" s="2"/>
    </row>
    <row r="7107" spans="6:6" x14ac:dyDescent="0.25">
      <c r="F7107" s="2"/>
    </row>
    <row r="7108" spans="6:6" x14ac:dyDescent="0.25">
      <c r="F7108" s="2"/>
    </row>
    <row r="7109" spans="6:6" x14ac:dyDescent="0.25">
      <c r="F7109" s="2"/>
    </row>
    <row r="7110" spans="6:6" x14ac:dyDescent="0.25">
      <c r="F7110" s="2"/>
    </row>
    <row r="7111" spans="6:6" x14ac:dyDescent="0.25">
      <c r="F7111" s="2"/>
    </row>
    <row r="7112" spans="6:6" x14ac:dyDescent="0.25">
      <c r="F7112" s="2"/>
    </row>
    <row r="7113" spans="6:6" x14ac:dyDescent="0.25">
      <c r="F7113" s="2"/>
    </row>
    <row r="7114" spans="6:6" x14ac:dyDescent="0.25">
      <c r="F7114" s="2"/>
    </row>
    <row r="7115" spans="6:6" x14ac:dyDescent="0.25">
      <c r="F7115" s="2"/>
    </row>
    <row r="7116" spans="6:6" x14ac:dyDescent="0.25">
      <c r="F7116" s="2"/>
    </row>
    <row r="7117" spans="6:6" x14ac:dyDescent="0.25">
      <c r="F7117" s="2"/>
    </row>
    <row r="7118" spans="6:6" x14ac:dyDescent="0.25">
      <c r="F7118" s="2"/>
    </row>
    <row r="7119" spans="6:6" x14ac:dyDescent="0.25">
      <c r="F7119" s="2"/>
    </row>
    <row r="7120" spans="6:6" x14ac:dyDescent="0.25">
      <c r="F7120" s="2"/>
    </row>
    <row r="7121" spans="6:6" x14ac:dyDescent="0.25">
      <c r="F7121" s="2"/>
    </row>
    <row r="7122" spans="6:6" x14ac:dyDescent="0.25">
      <c r="F7122" s="2"/>
    </row>
    <row r="7123" spans="6:6" x14ac:dyDescent="0.25">
      <c r="F7123" s="2"/>
    </row>
    <row r="7124" spans="6:6" x14ac:dyDescent="0.25">
      <c r="F7124" s="2"/>
    </row>
    <row r="7125" spans="6:6" x14ac:dyDescent="0.25">
      <c r="F7125" s="2"/>
    </row>
    <row r="7126" spans="6:6" x14ac:dyDescent="0.25">
      <c r="F7126" s="2"/>
    </row>
    <row r="7127" spans="6:6" x14ac:dyDescent="0.25">
      <c r="F7127" s="2"/>
    </row>
    <row r="7128" spans="6:6" x14ac:dyDescent="0.25">
      <c r="F7128" s="2"/>
    </row>
    <row r="7129" spans="6:6" x14ac:dyDescent="0.25">
      <c r="F7129" s="2"/>
    </row>
    <row r="7130" spans="6:6" x14ac:dyDescent="0.25">
      <c r="F7130" s="2"/>
    </row>
    <row r="7131" spans="6:6" x14ac:dyDescent="0.25">
      <c r="F7131" s="2"/>
    </row>
    <row r="7132" spans="6:6" x14ac:dyDescent="0.25">
      <c r="F7132" s="2"/>
    </row>
    <row r="7133" spans="6:6" x14ac:dyDescent="0.25">
      <c r="F7133" s="2"/>
    </row>
    <row r="7134" spans="6:6" x14ac:dyDescent="0.25">
      <c r="F7134" s="2"/>
    </row>
    <row r="7135" spans="6:6" x14ac:dyDescent="0.25">
      <c r="F7135" s="2"/>
    </row>
    <row r="7136" spans="6:6" x14ac:dyDescent="0.25">
      <c r="F7136" s="2"/>
    </row>
    <row r="7137" spans="6:6" x14ac:dyDescent="0.25">
      <c r="F7137" s="2"/>
    </row>
    <row r="7138" spans="6:6" x14ac:dyDescent="0.25">
      <c r="F7138" s="2"/>
    </row>
    <row r="7139" spans="6:6" x14ac:dyDescent="0.25">
      <c r="F7139" s="2"/>
    </row>
    <row r="7140" spans="6:6" x14ac:dyDescent="0.25">
      <c r="F7140" s="2"/>
    </row>
    <row r="7141" spans="6:6" x14ac:dyDescent="0.25">
      <c r="F7141" s="2"/>
    </row>
    <row r="7142" spans="6:6" x14ac:dyDescent="0.25">
      <c r="F7142" s="2"/>
    </row>
    <row r="7143" spans="6:6" x14ac:dyDescent="0.25">
      <c r="F7143" s="2"/>
    </row>
    <row r="7144" spans="6:6" x14ac:dyDescent="0.25">
      <c r="F7144" s="2"/>
    </row>
    <row r="7145" spans="6:6" x14ac:dyDescent="0.25">
      <c r="F7145" s="2"/>
    </row>
    <row r="7146" spans="6:6" x14ac:dyDescent="0.25">
      <c r="F7146" s="2"/>
    </row>
    <row r="7147" spans="6:6" x14ac:dyDescent="0.25">
      <c r="F7147" s="2"/>
    </row>
    <row r="7148" spans="6:6" x14ac:dyDescent="0.25">
      <c r="F7148" s="2"/>
    </row>
    <row r="7149" spans="6:6" x14ac:dyDescent="0.25">
      <c r="F7149" s="2"/>
    </row>
    <row r="7150" spans="6:6" x14ac:dyDescent="0.25">
      <c r="F7150" s="2"/>
    </row>
    <row r="7151" spans="6:6" x14ac:dyDescent="0.25">
      <c r="F7151" s="2"/>
    </row>
    <row r="7152" spans="6:6" x14ac:dyDescent="0.25">
      <c r="F7152" s="2"/>
    </row>
    <row r="7153" spans="6:6" x14ac:dyDescent="0.25">
      <c r="F7153" s="2"/>
    </row>
    <row r="7154" spans="6:6" x14ac:dyDescent="0.25">
      <c r="F7154" s="2"/>
    </row>
    <row r="7155" spans="6:6" x14ac:dyDescent="0.25">
      <c r="F7155" s="2"/>
    </row>
    <row r="7156" spans="6:6" x14ac:dyDescent="0.25">
      <c r="F7156" s="2"/>
    </row>
    <row r="7157" spans="6:6" x14ac:dyDescent="0.25">
      <c r="F7157" s="2"/>
    </row>
    <row r="7158" spans="6:6" x14ac:dyDescent="0.25">
      <c r="F7158" s="2"/>
    </row>
    <row r="7159" spans="6:6" x14ac:dyDescent="0.25">
      <c r="F7159" s="2"/>
    </row>
    <row r="7160" spans="6:6" x14ac:dyDescent="0.25">
      <c r="F7160" s="2"/>
    </row>
    <row r="7161" spans="6:6" x14ac:dyDescent="0.25">
      <c r="F7161" s="2"/>
    </row>
    <row r="7162" spans="6:6" x14ac:dyDescent="0.25">
      <c r="F7162" s="2"/>
    </row>
    <row r="7163" spans="6:6" x14ac:dyDescent="0.25">
      <c r="F7163" s="2"/>
    </row>
    <row r="7164" spans="6:6" x14ac:dyDescent="0.25">
      <c r="F7164" s="2"/>
    </row>
    <row r="7165" spans="6:6" x14ac:dyDescent="0.25">
      <c r="F7165" s="2"/>
    </row>
    <row r="7166" spans="6:6" x14ac:dyDescent="0.25">
      <c r="F7166" s="2"/>
    </row>
    <row r="7167" spans="6:6" x14ac:dyDescent="0.25">
      <c r="F7167" s="2"/>
    </row>
    <row r="7168" spans="6:6" x14ac:dyDescent="0.25">
      <c r="F7168" s="2"/>
    </row>
    <row r="7169" spans="6:6" x14ac:dyDescent="0.25">
      <c r="F7169" s="2"/>
    </row>
    <row r="7170" spans="6:6" x14ac:dyDescent="0.25">
      <c r="F7170" s="2"/>
    </row>
    <row r="7171" spans="6:6" x14ac:dyDescent="0.25">
      <c r="F7171" s="2"/>
    </row>
    <row r="7172" spans="6:6" x14ac:dyDescent="0.25">
      <c r="F7172" s="2"/>
    </row>
    <row r="7173" spans="6:6" x14ac:dyDescent="0.25">
      <c r="F7173" s="2"/>
    </row>
    <row r="7174" spans="6:6" x14ac:dyDescent="0.25">
      <c r="F7174" s="2"/>
    </row>
    <row r="7175" spans="6:6" x14ac:dyDescent="0.25">
      <c r="F7175" s="2"/>
    </row>
    <row r="7176" spans="6:6" x14ac:dyDescent="0.25">
      <c r="F7176" s="2"/>
    </row>
    <row r="7177" spans="6:6" x14ac:dyDescent="0.25">
      <c r="F7177" s="2"/>
    </row>
    <row r="7178" spans="6:6" x14ac:dyDescent="0.25">
      <c r="F7178" s="2"/>
    </row>
    <row r="7179" spans="6:6" x14ac:dyDescent="0.25">
      <c r="F7179" s="2"/>
    </row>
    <row r="7180" spans="6:6" x14ac:dyDescent="0.25">
      <c r="F7180" s="2"/>
    </row>
    <row r="7181" spans="6:6" x14ac:dyDescent="0.25">
      <c r="F7181" s="2"/>
    </row>
    <row r="7182" spans="6:6" x14ac:dyDescent="0.25">
      <c r="F7182" s="2"/>
    </row>
    <row r="7183" spans="6:6" x14ac:dyDescent="0.25">
      <c r="F7183" s="2"/>
    </row>
    <row r="7184" spans="6:6" x14ac:dyDescent="0.25">
      <c r="F7184" s="2"/>
    </row>
    <row r="7185" spans="6:6" x14ac:dyDescent="0.25">
      <c r="F7185" s="2"/>
    </row>
    <row r="7186" spans="6:6" x14ac:dyDescent="0.25">
      <c r="F7186" s="2"/>
    </row>
    <row r="7187" spans="6:6" x14ac:dyDescent="0.25">
      <c r="F7187" s="2"/>
    </row>
    <row r="7188" spans="6:6" x14ac:dyDescent="0.25">
      <c r="F7188" s="2"/>
    </row>
    <row r="7189" spans="6:6" x14ac:dyDescent="0.25">
      <c r="F7189" s="2"/>
    </row>
    <row r="7190" spans="6:6" x14ac:dyDescent="0.25">
      <c r="F7190" s="2"/>
    </row>
    <row r="7191" spans="6:6" x14ac:dyDescent="0.25">
      <c r="F7191" s="2"/>
    </row>
    <row r="7192" spans="6:6" x14ac:dyDescent="0.25">
      <c r="F7192" s="2"/>
    </row>
    <row r="7193" spans="6:6" x14ac:dyDescent="0.25">
      <c r="F7193" s="2"/>
    </row>
    <row r="7194" spans="6:6" x14ac:dyDescent="0.25">
      <c r="F7194" s="2"/>
    </row>
    <row r="7195" spans="6:6" x14ac:dyDescent="0.25">
      <c r="F7195" s="2"/>
    </row>
    <row r="7196" spans="6:6" x14ac:dyDescent="0.25">
      <c r="F7196" s="2"/>
    </row>
    <row r="7197" spans="6:6" x14ac:dyDescent="0.25">
      <c r="F7197" s="2"/>
    </row>
    <row r="7198" spans="6:6" x14ac:dyDescent="0.25">
      <c r="F7198" s="2"/>
    </row>
    <row r="7199" spans="6:6" x14ac:dyDescent="0.25">
      <c r="F7199" s="2"/>
    </row>
    <row r="7200" spans="6:6" x14ac:dyDescent="0.25">
      <c r="F7200" s="2"/>
    </row>
    <row r="7201" spans="6:6" x14ac:dyDescent="0.25">
      <c r="F7201" s="2"/>
    </row>
    <row r="7202" spans="6:6" x14ac:dyDescent="0.25">
      <c r="F7202" s="2"/>
    </row>
    <row r="7203" spans="6:6" x14ac:dyDescent="0.25">
      <c r="F7203" s="2"/>
    </row>
    <row r="7204" spans="6:6" x14ac:dyDescent="0.25">
      <c r="F7204" s="2"/>
    </row>
    <row r="7205" spans="6:6" x14ac:dyDescent="0.25">
      <c r="F7205" s="2"/>
    </row>
    <row r="7206" spans="6:6" x14ac:dyDescent="0.25">
      <c r="F7206" s="2"/>
    </row>
    <row r="7207" spans="6:6" x14ac:dyDescent="0.25">
      <c r="F7207" s="2"/>
    </row>
    <row r="7208" spans="6:6" x14ac:dyDescent="0.25">
      <c r="F7208" s="2"/>
    </row>
    <row r="7209" spans="6:6" x14ac:dyDescent="0.25">
      <c r="F7209" s="2"/>
    </row>
    <row r="7210" spans="6:6" x14ac:dyDescent="0.25">
      <c r="F7210" s="2"/>
    </row>
    <row r="7211" spans="6:6" x14ac:dyDescent="0.25">
      <c r="F7211" s="2"/>
    </row>
    <row r="7212" spans="6:6" x14ac:dyDescent="0.25">
      <c r="F7212" s="2"/>
    </row>
    <row r="7213" spans="6:6" x14ac:dyDescent="0.25">
      <c r="F7213" s="2"/>
    </row>
    <row r="7214" spans="6:6" x14ac:dyDescent="0.25">
      <c r="F7214" s="2"/>
    </row>
    <row r="7215" spans="6:6" x14ac:dyDescent="0.25">
      <c r="F7215" s="2"/>
    </row>
    <row r="7216" spans="6:6" x14ac:dyDescent="0.25">
      <c r="F7216" s="2"/>
    </row>
    <row r="7217" spans="6:6" x14ac:dyDescent="0.25">
      <c r="F7217" s="2"/>
    </row>
    <row r="7218" spans="6:6" x14ac:dyDescent="0.25">
      <c r="F7218" s="2"/>
    </row>
    <row r="7219" spans="6:6" x14ac:dyDescent="0.25">
      <c r="F7219" s="2"/>
    </row>
    <row r="7220" spans="6:6" x14ac:dyDescent="0.25">
      <c r="F7220" s="2"/>
    </row>
    <row r="7221" spans="6:6" x14ac:dyDescent="0.25">
      <c r="F7221" s="2"/>
    </row>
    <row r="7222" spans="6:6" x14ac:dyDescent="0.25">
      <c r="F7222" s="2"/>
    </row>
    <row r="7223" spans="6:6" x14ac:dyDescent="0.25">
      <c r="F7223" s="2"/>
    </row>
    <row r="7224" spans="6:6" x14ac:dyDescent="0.25">
      <c r="F7224" s="2"/>
    </row>
    <row r="7225" spans="6:6" x14ac:dyDescent="0.25">
      <c r="F7225" s="2"/>
    </row>
    <row r="7226" spans="6:6" x14ac:dyDescent="0.25">
      <c r="F7226" s="2"/>
    </row>
    <row r="7227" spans="6:6" x14ac:dyDescent="0.25">
      <c r="F7227" s="2"/>
    </row>
    <row r="7228" spans="6:6" x14ac:dyDescent="0.25">
      <c r="F7228" s="2"/>
    </row>
    <row r="7229" spans="6:6" x14ac:dyDescent="0.25">
      <c r="F7229" s="2"/>
    </row>
    <row r="7230" spans="6:6" x14ac:dyDescent="0.25">
      <c r="F7230" s="2"/>
    </row>
    <row r="7231" spans="6:6" x14ac:dyDescent="0.25">
      <c r="F7231" s="2"/>
    </row>
    <row r="7232" spans="6:6" x14ac:dyDescent="0.25">
      <c r="F7232" s="2"/>
    </row>
    <row r="7233" spans="6:6" x14ac:dyDescent="0.25">
      <c r="F7233" s="2"/>
    </row>
    <row r="7234" spans="6:6" x14ac:dyDescent="0.25">
      <c r="F7234" s="2"/>
    </row>
    <row r="7235" spans="6:6" x14ac:dyDescent="0.25">
      <c r="F7235" s="2"/>
    </row>
    <row r="7236" spans="6:6" x14ac:dyDescent="0.25">
      <c r="F7236" s="2"/>
    </row>
    <row r="7237" spans="6:6" x14ac:dyDescent="0.25">
      <c r="F7237" s="2"/>
    </row>
    <row r="7238" spans="6:6" x14ac:dyDescent="0.25">
      <c r="F7238" s="2"/>
    </row>
    <row r="7239" spans="6:6" x14ac:dyDescent="0.25">
      <c r="F7239" s="2"/>
    </row>
    <row r="7240" spans="6:6" x14ac:dyDescent="0.25">
      <c r="F7240" s="2"/>
    </row>
    <row r="7241" spans="6:6" x14ac:dyDescent="0.25">
      <c r="F7241" s="2"/>
    </row>
    <row r="7242" spans="6:6" x14ac:dyDescent="0.25">
      <c r="F7242" s="2"/>
    </row>
    <row r="7243" spans="6:6" x14ac:dyDescent="0.25">
      <c r="F7243" s="2"/>
    </row>
    <row r="7244" spans="6:6" x14ac:dyDescent="0.25">
      <c r="F7244" s="2"/>
    </row>
    <row r="7245" spans="6:6" x14ac:dyDescent="0.25">
      <c r="F7245" s="2"/>
    </row>
    <row r="7246" spans="6:6" x14ac:dyDescent="0.25">
      <c r="F7246" s="2"/>
    </row>
    <row r="7247" spans="6:6" x14ac:dyDescent="0.25">
      <c r="F7247" s="2"/>
    </row>
    <row r="7248" spans="6:6" x14ac:dyDescent="0.25">
      <c r="F7248" s="2"/>
    </row>
    <row r="7249" spans="6:6" x14ac:dyDescent="0.25">
      <c r="F7249" s="2"/>
    </row>
    <row r="7250" spans="6:6" x14ac:dyDescent="0.25">
      <c r="F7250" s="2"/>
    </row>
    <row r="7251" spans="6:6" x14ac:dyDescent="0.25">
      <c r="F7251" s="2"/>
    </row>
    <row r="7252" spans="6:6" x14ac:dyDescent="0.25">
      <c r="F7252" s="2"/>
    </row>
    <row r="7253" spans="6:6" x14ac:dyDescent="0.25">
      <c r="F7253" s="2"/>
    </row>
    <row r="7254" spans="6:6" x14ac:dyDescent="0.25">
      <c r="F7254" s="2"/>
    </row>
    <row r="7255" spans="6:6" x14ac:dyDescent="0.25">
      <c r="F7255" s="2"/>
    </row>
    <row r="7256" spans="6:6" x14ac:dyDescent="0.25">
      <c r="F7256" s="2"/>
    </row>
    <row r="7257" spans="6:6" x14ac:dyDescent="0.25">
      <c r="F7257" s="2"/>
    </row>
    <row r="7258" spans="6:6" x14ac:dyDescent="0.25">
      <c r="F7258" s="2"/>
    </row>
    <row r="7259" spans="6:6" x14ac:dyDescent="0.25">
      <c r="F7259" s="2"/>
    </row>
    <row r="7260" spans="6:6" x14ac:dyDescent="0.25">
      <c r="F7260" s="2"/>
    </row>
    <row r="7261" spans="6:6" x14ac:dyDescent="0.25">
      <c r="F7261" s="2"/>
    </row>
    <row r="7262" spans="6:6" x14ac:dyDescent="0.25">
      <c r="F7262" s="2"/>
    </row>
    <row r="7263" spans="6:6" x14ac:dyDescent="0.25">
      <c r="F7263" s="2"/>
    </row>
    <row r="7264" spans="6:6" x14ac:dyDescent="0.25">
      <c r="F7264" s="2"/>
    </row>
    <row r="7265" spans="6:6" x14ac:dyDescent="0.25">
      <c r="F7265" s="2"/>
    </row>
    <row r="7266" spans="6:6" x14ac:dyDescent="0.25">
      <c r="F7266" s="2"/>
    </row>
    <row r="7267" spans="6:6" x14ac:dyDescent="0.25">
      <c r="F7267" s="2"/>
    </row>
    <row r="7268" spans="6:6" x14ac:dyDescent="0.25">
      <c r="F7268" s="2"/>
    </row>
    <row r="7269" spans="6:6" x14ac:dyDescent="0.25">
      <c r="F7269" s="2"/>
    </row>
    <row r="7270" spans="6:6" x14ac:dyDescent="0.25">
      <c r="F7270" s="2"/>
    </row>
    <row r="7271" spans="6:6" x14ac:dyDescent="0.25">
      <c r="F7271" s="2"/>
    </row>
    <row r="7272" spans="6:6" x14ac:dyDescent="0.25">
      <c r="F7272" s="2"/>
    </row>
    <row r="7273" spans="6:6" x14ac:dyDescent="0.25">
      <c r="F7273" s="2"/>
    </row>
    <row r="7274" spans="6:6" x14ac:dyDescent="0.25">
      <c r="F7274" s="2"/>
    </row>
    <row r="7275" spans="6:6" x14ac:dyDescent="0.25">
      <c r="F7275" s="2"/>
    </row>
    <row r="7276" spans="6:6" x14ac:dyDescent="0.25">
      <c r="F7276" s="2"/>
    </row>
    <row r="7277" spans="6:6" x14ac:dyDescent="0.25">
      <c r="F7277" s="2"/>
    </row>
    <row r="7278" spans="6:6" x14ac:dyDescent="0.25">
      <c r="F7278" s="2"/>
    </row>
    <row r="7279" spans="6:6" x14ac:dyDescent="0.25">
      <c r="F7279" s="2"/>
    </row>
    <row r="7280" spans="6:6" x14ac:dyDescent="0.25">
      <c r="F7280" s="2"/>
    </row>
    <row r="7281" spans="6:6" x14ac:dyDescent="0.25">
      <c r="F7281" s="2"/>
    </row>
    <row r="7282" spans="6:6" x14ac:dyDescent="0.25">
      <c r="F7282" s="2"/>
    </row>
    <row r="7283" spans="6:6" x14ac:dyDescent="0.25">
      <c r="F7283" s="2"/>
    </row>
    <row r="7284" spans="6:6" x14ac:dyDescent="0.25">
      <c r="F7284" s="2"/>
    </row>
    <row r="7285" spans="6:6" x14ac:dyDescent="0.25">
      <c r="F7285" s="2"/>
    </row>
    <row r="7286" spans="6:6" x14ac:dyDescent="0.25">
      <c r="F7286" s="2"/>
    </row>
    <row r="7287" spans="6:6" x14ac:dyDescent="0.25">
      <c r="F7287" s="2"/>
    </row>
    <row r="7288" spans="6:6" x14ac:dyDescent="0.25">
      <c r="F7288" s="2"/>
    </row>
    <row r="7289" spans="6:6" x14ac:dyDescent="0.25">
      <c r="F7289" s="2"/>
    </row>
    <row r="7290" spans="6:6" x14ac:dyDescent="0.25">
      <c r="F7290" s="2"/>
    </row>
    <row r="7291" spans="6:6" x14ac:dyDescent="0.25">
      <c r="F7291" s="2"/>
    </row>
    <row r="7292" spans="6:6" x14ac:dyDescent="0.25">
      <c r="F7292" s="2"/>
    </row>
    <row r="7293" spans="6:6" x14ac:dyDescent="0.25">
      <c r="F7293" s="2"/>
    </row>
    <row r="7294" spans="6:6" x14ac:dyDescent="0.25">
      <c r="F7294" s="2"/>
    </row>
    <row r="7295" spans="6:6" x14ac:dyDescent="0.25">
      <c r="F7295" s="2"/>
    </row>
    <row r="7296" spans="6:6" x14ac:dyDescent="0.25">
      <c r="F7296" s="2"/>
    </row>
    <row r="7297" spans="6:6" x14ac:dyDescent="0.25">
      <c r="F7297" s="2"/>
    </row>
    <row r="7298" spans="6:6" x14ac:dyDescent="0.25">
      <c r="F7298" s="2"/>
    </row>
    <row r="7299" spans="6:6" x14ac:dyDescent="0.25">
      <c r="F7299" s="2"/>
    </row>
    <row r="7300" spans="6:6" x14ac:dyDescent="0.25">
      <c r="F7300" s="2"/>
    </row>
    <row r="7301" spans="6:6" x14ac:dyDescent="0.25">
      <c r="F7301" s="2"/>
    </row>
    <row r="7302" spans="6:6" x14ac:dyDescent="0.25">
      <c r="F7302" s="2"/>
    </row>
    <row r="7303" spans="6:6" x14ac:dyDescent="0.25">
      <c r="F7303" s="2"/>
    </row>
    <row r="7304" spans="6:6" x14ac:dyDescent="0.25">
      <c r="F7304" s="2"/>
    </row>
    <row r="7305" spans="6:6" x14ac:dyDescent="0.25">
      <c r="F7305" s="2"/>
    </row>
    <row r="7306" spans="6:6" x14ac:dyDescent="0.25">
      <c r="F7306" s="2"/>
    </row>
    <row r="7307" spans="6:6" x14ac:dyDescent="0.25">
      <c r="F7307" s="2"/>
    </row>
    <row r="7308" spans="6:6" x14ac:dyDescent="0.25">
      <c r="F7308" s="2"/>
    </row>
    <row r="7309" spans="6:6" x14ac:dyDescent="0.25">
      <c r="F7309" s="2"/>
    </row>
    <row r="7310" spans="6:6" x14ac:dyDescent="0.25">
      <c r="F7310" s="2"/>
    </row>
    <row r="7311" spans="6:6" x14ac:dyDescent="0.25">
      <c r="F7311" s="2"/>
    </row>
    <row r="7312" spans="6:6" x14ac:dyDescent="0.25">
      <c r="F7312" s="2"/>
    </row>
    <row r="7313" spans="6:6" x14ac:dyDescent="0.25">
      <c r="F7313" s="2"/>
    </row>
    <row r="7314" spans="6:6" x14ac:dyDescent="0.25">
      <c r="F7314" s="2"/>
    </row>
    <row r="7315" spans="6:6" x14ac:dyDescent="0.25">
      <c r="F7315" s="2"/>
    </row>
    <row r="7316" spans="6:6" x14ac:dyDescent="0.25">
      <c r="F7316" s="2"/>
    </row>
    <row r="7317" spans="6:6" x14ac:dyDescent="0.25">
      <c r="F7317" s="2"/>
    </row>
    <row r="7318" spans="6:6" x14ac:dyDescent="0.25">
      <c r="F7318" s="2"/>
    </row>
    <row r="7319" spans="6:6" x14ac:dyDescent="0.25">
      <c r="F7319" s="2"/>
    </row>
    <row r="7320" spans="6:6" x14ac:dyDescent="0.25">
      <c r="F7320" s="2"/>
    </row>
    <row r="7321" spans="6:6" x14ac:dyDescent="0.25">
      <c r="F7321" s="2"/>
    </row>
    <row r="7322" spans="6:6" x14ac:dyDescent="0.25">
      <c r="F7322" s="2"/>
    </row>
    <row r="7323" spans="6:6" x14ac:dyDescent="0.25">
      <c r="F7323" s="2"/>
    </row>
    <row r="7324" spans="6:6" x14ac:dyDescent="0.25">
      <c r="F7324" s="2"/>
    </row>
    <row r="7325" spans="6:6" x14ac:dyDescent="0.25">
      <c r="F7325" s="2"/>
    </row>
    <row r="7326" spans="6:6" x14ac:dyDescent="0.25">
      <c r="F7326" s="2"/>
    </row>
    <row r="7327" spans="6:6" x14ac:dyDescent="0.25">
      <c r="F7327" s="2"/>
    </row>
    <row r="7328" spans="6:6" x14ac:dyDescent="0.25">
      <c r="F7328" s="2"/>
    </row>
    <row r="7329" spans="6:6" x14ac:dyDescent="0.25">
      <c r="F7329" s="2"/>
    </row>
    <row r="7330" spans="6:6" x14ac:dyDescent="0.25">
      <c r="F7330" s="2"/>
    </row>
    <row r="7331" spans="6:6" x14ac:dyDescent="0.25">
      <c r="F7331" s="2"/>
    </row>
    <row r="7332" spans="6:6" x14ac:dyDescent="0.25">
      <c r="F7332" s="2"/>
    </row>
    <row r="7333" spans="6:6" x14ac:dyDescent="0.25">
      <c r="F7333" s="2"/>
    </row>
    <row r="7334" spans="6:6" x14ac:dyDescent="0.25">
      <c r="F7334" s="2"/>
    </row>
    <row r="7335" spans="6:6" x14ac:dyDescent="0.25">
      <c r="F7335" s="2"/>
    </row>
    <row r="7336" spans="6:6" x14ac:dyDescent="0.25">
      <c r="F7336" s="2"/>
    </row>
    <row r="7337" spans="6:6" x14ac:dyDescent="0.25">
      <c r="F7337" s="2"/>
    </row>
    <row r="7338" spans="6:6" x14ac:dyDescent="0.25">
      <c r="F7338" s="2"/>
    </row>
    <row r="7339" spans="6:6" x14ac:dyDescent="0.25">
      <c r="F7339" s="2"/>
    </row>
    <row r="7340" spans="6:6" x14ac:dyDescent="0.25">
      <c r="F7340" s="2"/>
    </row>
    <row r="7341" spans="6:6" x14ac:dyDescent="0.25">
      <c r="F7341" s="2"/>
    </row>
    <row r="7342" spans="6:6" x14ac:dyDescent="0.25">
      <c r="F7342" s="2"/>
    </row>
    <row r="7343" spans="6:6" x14ac:dyDescent="0.25">
      <c r="F7343" s="2"/>
    </row>
    <row r="7344" spans="6:6" x14ac:dyDescent="0.25">
      <c r="F7344" s="2"/>
    </row>
    <row r="7345" spans="6:6" x14ac:dyDescent="0.25">
      <c r="F7345" s="2"/>
    </row>
    <row r="7346" spans="6:6" x14ac:dyDescent="0.25">
      <c r="F7346" s="2"/>
    </row>
    <row r="7347" spans="6:6" x14ac:dyDescent="0.25">
      <c r="F7347" s="2"/>
    </row>
    <row r="7348" spans="6:6" x14ac:dyDescent="0.25">
      <c r="F7348" s="2"/>
    </row>
    <row r="7349" spans="6:6" x14ac:dyDescent="0.25">
      <c r="F7349" s="2"/>
    </row>
    <row r="7350" spans="6:6" x14ac:dyDescent="0.25">
      <c r="F7350" s="2"/>
    </row>
    <row r="7351" spans="6:6" x14ac:dyDescent="0.25">
      <c r="F7351" s="2"/>
    </row>
    <row r="7352" spans="6:6" x14ac:dyDescent="0.25">
      <c r="F7352" s="2"/>
    </row>
    <row r="7353" spans="6:6" x14ac:dyDescent="0.25">
      <c r="F7353" s="2"/>
    </row>
    <row r="7354" spans="6:6" x14ac:dyDescent="0.25">
      <c r="F7354" s="2"/>
    </row>
    <row r="7355" spans="6:6" x14ac:dyDescent="0.25">
      <c r="F7355" s="2"/>
    </row>
    <row r="7356" spans="6:6" x14ac:dyDescent="0.25">
      <c r="F7356" s="2"/>
    </row>
    <row r="7357" spans="6:6" x14ac:dyDescent="0.25">
      <c r="F7357" s="2"/>
    </row>
    <row r="7358" spans="6:6" x14ac:dyDescent="0.25">
      <c r="F7358" s="2"/>
    </row>
    <row r="7359" spans="6:6" x14ac:dyDescent="0.25">
      <c r="F7359" s="2"/>
    </row>
    <row r="7360" spans="6:6" x14ac:dyDescent="0.25">
      <c r="F7360" s="2"/>
    </row>
    <row r="7361" spans="6:6" x14ac:dyDescent="0.25">
      <c r="F7361" s="2"/>
    </row>
    <row r="7362" spans="6:6" x14ac:dyDescent="0.25">
      <c r="F7362" s="2"/>
    </row>
    <row r="7363" spans="6:6" x14ac:dyDescent="0.25">
      <c r="F7363" s="2"/>
    </row>
    <row r="7364" spans="6:6" x14ac:dyDescent="0.25">
      <c r="F7364" s="2"/>
    </row>
    <row r="7365" spans="6:6" x14ac:dyDescent="0.25">
      <c r="F7365" s="2"/>
    </row>
    <row r="7366" spans="6:6" x14ac:dyDescent="0.25">
      <c r="F7366" s="2"/>
    </row>
    <row r="7367" spans="6:6" x14ac:dyDescent="0.25">
      <c r="F7367" s="2"/>
    </row>
    <row r="7368" spans="6:6" x14ac:dyDescent="0.25">
      <c r="F7368" s="2"/>
    </row>
    <row r="7369" spans="6:6" x14ac:dyDescent="0.25">
      <c r="F7369" s="2"/>
    </row>
    <row r="7370" spans="6:6" x14ac:dyDescent="0.25">
      <c r="F7370" s="2"/>
    </row>
    <row r="7371" spans="6:6" x14ac:dyDescent="0.25">
      <c r="F7371" s="2"/>
    </row>
    <row r="7372" spans="6:6" x14ac:dyDescent="0.25">
      <c r="F7372" s="2"/>
    </row>
    <row r="7373" spans="6:6" x14ac:dyDescent="0.25">
      <c r="F7373" s="2"/>
    </row>
    <row r="7374" spans="6:6" x14ac:dyDescent="0.25">
      <c r="F7374" s="2"/>
    </row>
    <row r="7375" spans="6:6" x14ac:dyDescent="0.25">
      <c r="F7375" s="2"/>
    </row>
    <row r="7376" spans="6:6" x14ac:dyDescent="0.25">
      <c r="F7376" s="2"/>
    </row>
    <row r="7377" spans="6:6" x14ac:dyDescent="0.25">
      <c r="F7377" s="2"/>
    </row>
    <row r="7378" spans="6:6" x14ac:dyDescent="0.25">
      <c r="F7378" s="2"/>
    </row>
    <row r="7379" spans="6:6" x14ac:dyDescent="0.25">
      <c r="F7379" s="2"/>
    </row>
    <row r="7380" spans="6:6" x14ac:dyDescent="0.25">
      <c r="F7380" s="2"/>
    </row>
    <row r="7381" spans="6:6" x14ac:dyDescent="0.25">
      <c r="F7381" s="2"/>
    </row>
    <row r="7382" spans="6:6" x14ac:dyDescent="0.25">
      <c r="F7382" s="2"/>
    </row>
    <row r="7383" spans="6:6" x14ac:dyDescent="0.25">
      <c r="F7383" s="2"/>
    </row>
    <row r="7384" spans="6:6" x14ac:dyDescent="0.25">
      <c r="F7384" s="2"/>
    </row>
    <row r="7385" spans="6:6" x14ac:dyDescent="0.25">
      <c r="F7385" s="2"/>
    </row>
    <row r="7386" spans="6:6" x14ac:dyDescent="0.25">
      <c r="F7386" s="2"/>
    </row>
    <row r="7387" spans="6:6" x14ac:dyDescent="0.25">
      <c r="F7387" s="2"/>
    </row>
    <row r="7388" spans="6:6" x14ac:dyDescent="0.25">
      <c r="F7388" s="2"/>
    </row>
    <row r="7389" spans="6:6" x14ac:dyDescent="0.25">
      <c r="F7389" s="2"/>
    </row>
    <row r="7390" spans="6:6" x14ac:dyDescent="0.25">
      <c r="F7390" s="2"/>
    </row>
    <row r="7391" spans="6:6" x14ac:dyDescent="0.25">
      <c r="F7391" s="2"/>
    </row>
    <row r="7392" spans="6:6" x14ac:dyDescent="0.25">
      <c r="F7392" s="2"/>
    </row>
    <row r="7393" spans="6:6" x14ac:dyDescent="0.25">
      <c r="F7393" s="2"/>
    </row>
    <row r="7394" spans="6:6" x14ac:dyDescent="0.25">
      <c r="F7394" s="2"/>
    </row>
    <row r="7395" spans="6:6" x14ac:dyDescent="0.25">
      <c r="F7395" s="2"/>
    </row>
    <row r="7396" spans="6:6" x14ac:dyDescent="0.25">
      <c r="F7396" s="2"/>
    </row>
    <row r="7397" spans="6:6" x14ac:dyDescent="0.25">
      <c r="F7397" s="2"/>
    </row>
    <row r="7398" spans="6:6" x14ac:dyDescent="0.25">
      <c r="F7398" s="2"/>
    </row>
    <row r="7399" spans="6:6" x14ac:dyDescent="0.25">
      <c r="F7399" s="2"/>
    </row>
    <row r="7400" spans="6:6" x14ac:dyDescent="0.25">
      <c r="F7400" s="2"/>
    </row>
    <row r="7401" spans="6:6" x14ac:dyDescent="0.25">
      <c r="F7401" s="2"/>
    </row>
    <row r="7402" spans="6:6" x14ac:dyDescent="0.25">
      <c r="F7402" s="2"/>
    </row>
    <row r="7403" spans="6:6" x14ac:dyDescent="0.25">
      <c r="F7403" s="2"/>
    </row>
    <row r="7404" spans="6:6" x14ac:dyDescent="0.25">
      <c r="F7404" s="2"/>
    </row>
    <row r="7405" spans="6:6" x14ac:dyDescent="0.25">
      <c r="F7405" s="2"/>
    </row>
    <row r="7406" spans="6:6" x14ac:dyDescent="0.25">
      <c r="F7406" s="2"/>
    </row>
    <row r="7407" spans="6:6" x14ac:dyDescent="0.25">
      <c r="F7407" s="2"/>
    </row>
    <row r="7408" spans="6:6" x14ac:dyDescent="0.25">
      <c r="F7408" s="2"/>
    </row>
    <row r="7409" spans="6:6" x14ac:dyDescent="0.25">
      <c r="F7409" s="2"/>
    </row>
    <row r="7410" spans="6:6" x14ac:dyDescent="0.25">
      <c r="F7410" s="2"/>
    </row>
    <row r="7411" spans="6:6" x14ac:dyDescent="0.25">
      <c r="F7411" s="2"/>
    </row>
    <row r="7412" spans="6:6" x14ac:dyDescent="0.25">
      <c r="F7412" s="2"/>
    </row>
    <row r="7413" spans="6:6" x14ac:dyDescent="0.25">
      <c r="F7413" s="2"/>
    </row>
    <row r="7414" spans="6:6" x14ac:dyDescent="0.25">
      <c r="F7414" s="2"/>
    </row>
    <row r="7415" spans="6:6" x14ac:dyDescent="0.25">
      <c r="F7415" s="2"/>
    </row>
    <row r="7416" spans="6:6" x14ac:dyDescent="0.25">
      <c r="F7416" s="2"/>
    </row>
    <row r="7417" spans="6:6" x14ac:dyDescent="0.25">
      <c r="F7417" s="2"/>
    </row>
    <row r="7418" spans="6:6" x14ac:dyDescent="0.25">
      <c r="F7418" s="2"/>
    </row>
    <row r="7419" spans="6:6" x14ac:dyDescent="0.25">
      <c r="F7419" s="2"/>
    </row>
    <row r="7420" spans="6:6" x14ac:dyDescent="0.25">
      <c r="F7420" s="2"/>
    </row>
    <row r="7421" spans="6:6" x14ac:dyDescent="0.25">
      <c r="F7421" s="2"/>
    </row>
    <row r="7422" spans="6:6" x14ac:dyDescent="0.25">
      <c r="F7422" s="2"/>
    </row>
    <row r="7423" spans="6:6" x14ac:dyDescent="0.25">
      <c r="F7423" s="2"/>
    </row>
    <row r="7424" spans="6:6" x14ac:dyDescent="0.25">
      <c r="F7424" s="2"/>
    </row>
    <row r="7425" spans="6:6" x14ac:dyDescent="0.25">
      <c r="F7425" s="2"/>
    </row>
    <row r="7426" spans="6:6" x14ac:dyDescent="0.25">
      <c r="F7426" s="2"/>
    </row>
    <row r="7427" spans="6:6" x14ac:dyDescent="0.25">
      <c r="F7427" s="2"/>
    </row>
    <row r="7428" spans="6:6" x14ac:dyDescent="0.25">
      <c r="F7428" s="2"/>
    </row>
    <row r="7429" spans="6:6" x14ac:dyDescent="0.25">
      <c r="F7429" s="2"/>
    </row>
    <row r="7430" spans="6:6" x14ac:dyDescent="0.25">
      <c r="F7430" s="2"/>
    </row>
    <row r="7431" spans="6:6" x14ac:dyDescent="0.25">
      <c r="F7431" s="2"/>
    </row>
    <row r="7432" spans="6:6" x14ac:dyDescent="0.25">
      <c r="F7432" s="2"/>
    </row>
    <row r="7433" spans="6:6" x14ac:dyDescent="0.25">
      <c r="F7433" s="2"/>
    </row>
    <row r="7434" spans="6:6" x14ac:dyDescent="0.25">
      <c r="F7434" s="2"/>
    </row>
    <row r="7435" spans="6:6" x14ac:dyDescent="0.25">
      <c r="F7435" s="2"/>
    </row>
    <row r="7436" spans="6:6" x14ac:dyDescent="0.25">
      <c r="F7436" s="2"/>
    </row>
    <row r="7437" spans="6:6" x14ac:dyDescent="0.25">
      <c r="F7437" s="2"/>
    </row>
    <row r="7438" spans="6:6" x14ac:dyDescent="0.25">
      <c r="F7438" s="2"/>
    </row>
    <row r="7439" spans="6:6" x14ac:dyDescent="0.25">
      <c r="F7439" s="2"/>
    </row>
    <row r="7440" spans="6:6" x14ac:dyDescent="0.25">
      <c r="F7440" s="2"/>
    </row>
    <row r="7441" spans="6:6" x14ac:dyDescent="0.25">
      <c r="F7441" s="2"/>
    </row>
    <row r="7442" spans="6:6" x14ac:dyDescent="0.25">
      <c r="F7442" s="2"/>
    </row>
    <row r="7443" spans="6:6" x14ac:dyDescent="0.25">
      <c r="F7443" s="2"/>
    </row>
    <row r="7444" spans="6:6" x14ac:dyDescent="0.25">
      <c r="F7444" s="2"/>
    </row>
    <row r="7445" spans="6:6" x14ac:dyDescent="0.25">
      <c r="F7445" s="2"/>
    </row>
    <row r="7446" spans="6:6" x14ac:dyDescent="0.25">
      <c r="F7446" s="2"/>
    </row>
    <row r="7447" spans="6:6" x14ac:dyDescent="0.25">
      <c r="F7447" s="2"/>
    </row>
    <row r="7448" spans="6:6" x14ac:dyDescent="0.25">
      <c r="F7448" s="2"/>
    </row>
    <row r="7449" spans="6:6" x14ac:dyDescent="0.25">
      <c r="F7449" s="2"/>
    </row>
    <row r="7450" spans="6:6" x14ac:dyDescent="0.25">
      <c r="F7450" s="2"/>
    </row>
    <row r="7451" spans="6:6" x14ac:dyDescent="0.25">
      <c r="F7451" s="2"/>
    </row>
    <row r="7452" spans="6:6" x14ac:dyDescent="0.25">
      <c r="F7452" s="2"/>
    </row>
    <row r="7453" spans="6:6" x14ac:dyDescent="0.25">
      <c r="F7453" s="2"/>
    </row>
    <row r="7454" spans="6:6" x14ac:dyDescent="0.25">
      <c r="F7454" s="2"/>
    </row>
    <row r="7455" spans="6:6" x14ac:dyDescent="0.25">
      <c r="F7455" s="2"/>
    </row>
    <row r="7456" spans="6:6" x14ac:dyDescent="0.25">
      <c r="F7456" s="2"/>
    </row>
    <row r="7457" spans="6:6" x14ac:dyDescent="0.25">
      <c r="F7457" s="2"/>
    </row>
    <row r="7458" spans="6:6" x14ac:dyDescent="0.25">
      <c r="F7458" s="2"/>
    </row>
    <row r="7459" spans="6:6" x14ac:dyDescent="0.25">
      <c r="F7459" s="2"/>
    </row>
    <row r="7460" spans="6:6" x14ac:dyDescent="0.25">
      <c r="F7460" s="2"/>
    </row>
    <row r="7461" spans="6:6" x14ac:dyDescent="0.25">
      <c r="F7461" s="2"/>
    </row>
    <row r="7462" spans="6:6" x14ac:dyDescent="0.25">
      <c r="F7462" s="2"/>
    </row>
    <row r="7463" spans="6:6" x14ac:dyDescent="0.25">
      <c r="F7463" s="2"/>
    </row>
    <row r="7464" spans="6:6" x14ac:dyDescent="0.25">
      <c r="F7464" s="2"/>
    </row>
    <row r="7465" spans="6:6" x14ac:dyDescent="0.25">
      <c r="F7465" s="2"/>
    </row>
    <row r="7466" spans="6:6" x14ac:dyDescent="0.25">
      <c r="F7466" s="2"/>
    </row>
    <row r="7467" spans="6:6" x14ac:dyDescent="0.25">
      <c r="F7467" s="2"/>
    </row>
    <row r="7468" spans="6:6" x14ac:dyDescent="0.25">
      <c r="F7468" s="2"/>
    </row>
    <row r="7469" spans="6:6" x14ac:dyDescent="0.25">
      <c r="F7469" s="2"/>
    </row>
    <row r="7470" spans="6:6" x14ac:dyDescent="0.25">
      <c r="F7470" s="2"/>
    </row>
    <row r="7471" spans="6:6" x14ac:dyDescent="0.25">
      <c r="F7471" s="2"/>
    </row>
    <row r="7472" spans="6:6" x14ac:dyDescent="0.25">
      <c r="F7472" s="2"/>
    </row>
    <row r="7473" spans="6:6" x14ac:dyDescent="0.25">
      <c r="F7473" s="2"/>
    </row>
    <row r="7474" spans="6:6" x14ac:dyDescent="0.25">
      <c r="F7474" s="2"/>
    </row>
    <row r="7475" spans="6:6" x14ac:dyDescent="0.25">
      <c r="F7475" s="2"/>
    </row>
    <row r="7476" spans="6:6" x14ac:dyDescent="0.25">
      <c r="F7476" s="2"/>
    </row>
    <row r="7477" spans="6:6" x14ac:dyDescent="0.25">
      <c r="F7477" s="2"/>
    </row>
    <row r="7478" spans="6:6" x14ac:dyDescent="0.25">
      <c r="F7478" s="2"/>
    </row>
    <row r="7479" spans="6:6" x14ac:dyDescent="0.25">
      <c r="F7479" s="2"/>
    </row>
    <row r="7480" spans="6:6" x14ac:dyDescent="0.25">
      <c r="F7480" s="2"/>
    </row>
    <row r="7481" spans="6:6" x14ac:dyDescent="0.25">
      <c r="F7481" s="2"/>
    </row>
    <row r="7482" spans="6:6" x14ac:dyDescent="0.25">
      <c r="F7482" s="2"/>
    </row>
    <row r="7483" spans="6:6" x14ac:dyDescent="0.25">
      <c r="F7483" s="2"/>
    </row>
    <row r="7484" spans="6:6" x14ac:dyDescent="0.25">
      <c r="F7484" s="2"/>
    </row>
    <row r="7485" spans="6:6" x14ac:dyDescent="0.25">
      <c r="F7485" s="2"/>
    </row>
    <row r="7486" spans="6:6" x14ac:dyDescent="0.25">
      <c r="F7486" s="2"/>
    </row>
    <row r="7487" spans="6:6" x14ac:dyDescent="0.25">
      <c r="F7487" s="2"/>
    </row>
    <row r="7488" spans="6:6" x14ac:dyDescent="0.25">
      <c r="F7488" s="2"/>
    </row>
    <row r="7489" spans="6:6" x14ac:dyDescent="0.25">
      <c r="F7489" s="2"/>
    </row>
    <row r="7490" spans="6:6" x14ac:dyDescent="0.25">
      <c r="F7490" s="2"/>
    </row>
    <row r="7491" spans="6:6" x14ac:dyDescent="0.25">
      <c r="F7491" s="2"/>
    </row>
    <row r="7492" spans="6:6" x14ac:dyDescent="0.25">
      <c r="F7492" s="2"/>
    </row>
    <row r="7493" spans="6:6" x14ac:dyDescent="0.25">
      <c r="F7493" s="2"/>
    </row>
    <row r="7494" spans="6:6" x14ac:dyDescent="0.25">
      <c r="F7494" s="2"/>
    </row>
    <row r="7495" spans="6:6" x14ac:dyDescent="0.25">
      <c r="F7495" s="2"/>
    </row>
    <row r="7496" spans="6:6" x14ac:dyDescent="0.25">
      <c r="F7496" s="2"/>
    </row>
    <row r="7497" spans="6:6" x14ac:dyDescent="0.25">
      <c r="F7497" s="2"/>
    </row>
    <row r="7498" spans="6:6" x14ac:dyDescent="0.25">
      <c r="F7498" s="2"/>
    </row>
    <row r="7499" spans="6:6" x14ac:dyDescent="0.25">
      <c r="F7499" s="2"/>
    </row>
    <row r="7500" spans="6:6" x14ac:dyDescent="0.25">
      <c r="F7500" s="2"/>
    </row>
    <row r="7501" spans="6:6" x14ac:dyDescent="0.25">
      <c r="F7501" s="2"/>
    </row>
    <row r="7502" spans="6:6" x14ac:dyDescent="0.25">
      <c r="F7502" s="2"/>
    </row>
    <row r="7503" spans="6:6" x14ac:dyDescent="0.25">
      <c r="F7503" s="2"/>
    </row>
    <row r="7504" spans="6:6" x14ac:dyDescent="0.25">
      <c r="F7504" s="2"/>
    </row>
    <row r="7505" spans="6:6" x14ac:dyDescent="0.25">
      <c r="F7505" s="2"/>
    </row>
    <row r="7506" spans="6:6" x14ac:dyDescent="0.25">
      <c r="F7506" s="2"/>
    </row>
    <row r="7507" spans="6:6" x14ac:dyDescent="0.25">
      <c r="F7507" s="2"/>
    </row>
    <row r="7508" spans="6:6" x14ac:dyDescent="0.25">
      <c r="F7508" s="2"/>
    </row>
    <row r="7509" spans="6:6" x14ac:dyDescent="0.25">
      <c r="F7509" s="2"/>
    </row>
    <row r="7510" spans="6:6" x14ac:dyDescent="0.25">
      <c r="F7510" s="2"/>
    </row>
    <row r="7511" spans="6:6" x14ac:dyDescent="0.25">
      <c r="F7511" s="2"/>
    </row>
    <row r="7512" spans="6:6" x14ac:dyDescent="0.25">
      <c r="F7512" s="2"/>
    </row>
    <row r="7513" spans="6:6" x14ac:dyDescent="0.25">
      <c r="F7513" s="2"/>
    </row>
    <row r="7514" spans="6:6" x14ac:dyDescent="0.25">
      <c r="F7514" s="2"/>
    </row>
    <row r="7515" spans="6:6" x14ac:dyDescent="0.25">
      <c r="F7515" s="2"/>
    </row>
    <row r="7516" spans="6:6" x14ac:dyDescent="0.25">
      <c r="F7516" s="2"/>
    </row>
    <row r="7517" spans="6:6" x14ac:dyDescent="0.25">
      <c r="F7517" s="2"/>
    </row>
    <row r="7518" spans="6:6" x14ac:dyDescent="0.25">
      <c r="F7518" s="2"/>
    </row>
    <row r="7519" spans="6:6" x14ac:dyDescent="0.25">
      <c r="F7519" s="2"/>
    </row>
    <row r="7520" spans="6:6" x14ac:dyDescent="0.25">
      <c r="F7520" s="2"/>
    </row>
    <row r="7521" spans="6:6" x14ac:dyDescent="0.25">
      <c r="F7521" s="2"/>
    </row>
    <row r="7522" spans="6:6" x14ac:dyDescent="0.25">
      <c r="F7522" s="2"/>
    </row>
    <row r="7523" spans="6:6" x14ac:dyDescent="0.25">
      <c r="F7523" s="2"/>
    </row>
    <row r="7524" spans="6:6" x14ac:dyDescent="0.25">
      <c r="F7524" s="2"/>
    </row>
    <row r="7525" spans="6:6" x14ac:dyDescent="0.25">
      <c r="F7525" s="2"/>
    </row>
    <row r="7526" spans="6:6" x14ac:dyDescent="0.25">
      <c r="F7526" s="2"/>
    </row>
    <row r="7527" spans="6:6" x14ac:dyDescent="0.25">
      <c r="F7527" s="2"/>
    </row>
    <row r="7528" spans="6:6" x14ac:dyDescent="0.25">
      <c r="F7528" s="2"/>
    </row>
    <row r="7529" spans="6:6" x14ac:dyDescent="0.25">
      <c r="F7529" s="2"/>
    </row>
    <row r="7530" spans="6:6" x14ac:dyDescent="0.25">
      <c r="F7530" s="2"/>
    </row>
    <row r="7531" spans="6:6" x14ac:dyDescent="0.25">
      <c r="F7531" s="2"/>
    </row>
    <row r="7532" spans="6:6" x14ac:dyDescent="0.25">
      <c r="F7532" s="2"/>
    </row>
    <row r="7533" spans="6:6" x14ac:dyDescent="0.25">
      <c r="F7533" s="2"/>
    </row>
    <row r="7534" spans="6:6" x14ac:dyDescent="0.25">
      <c r="F7534" s="2"/>
    </row>
    <row r="7535" spans="6:6" x14ac:dyDescent="0.25">
      <c r="F7535" s="2"/>
    </row>
    <row r="7536" spans="6:6" x14ac:dyDescent="0.25">
      <c r="F7536" s="2"/>
    </row>
    <row r="7537" spans="6:6" x14ac:dyDescent="0.25">
      <c r="F7537" s="2"/>
    </row>
    <row r="7538" spans="6:6" x14ac:dyDescent="0.25">
      <c r="F7538" s="2"/>
    </row>
    <row r="7539" spans="6:6" x14ac:dyDescent="0.25">
      <c r="F7539" s="2"/>
    </row>
    <row r="7540" spans="6:6" x14ac:dyDescent="0.25">
      <c r="F7540" s="2"/>
    </row>
    <row r="7541" spans="6:6" x14ac:dyDescent="0.25">
      <c r="F7541" s="2"/>
    </row>
    <row r="7542" spans="6:6" x14ac:dyDescent="0.25">
      <c r="F7542" s="2"/>
    </row>
    <row r="7543" spans="6:6" x14ac:dyDescent="0.25">
      <c r="F7543" s="2"/>
    </row>
    <row r="7544" spans="6:6" x14ac:dyDescent="0.25">
      <c r="F7544" s="2"/>
    </row>
    <row r="7545" spans="6:6" x14ac:dyDescent="0.25">
      <c r="F7545" s="2"/>
    </row>
    <row r="7546" spans="6:6" x14ac:dyDescent="0.25">
      <c r="F7546" s="2"/>
    </row>
    <row r="7547" spans="6:6" x14ac:dyDescent="0.25">
      <c r="F7547" s="2"/>
    </row>
    <row r="7548" spans="6:6" x14ac:dyDescent="0.25">
      <c r="F7548" s="2"/>
    </row>
    <row r="7549" spans="6:6" x14ac:dyDescent="0.25">
      <c r="F7549" s="2"/>
    </row>
    <row r="7550" spans="6:6" x14ac:dyDescent="0.25">
      <c r="F7550" s="2"/>
    </row>
    <row r="7551" spans="6:6" x14ac:dyDescent="0.25">
      <c r="F7551" s="2"/>
    </row>
    <row r="7552" spans="6:6" x14ac:dyDescent="0.25">
      <c r="F7552" s="2"/>
    </row>
    <row r="7553" spans="6:6" x14ac:dyDescent="0.25">
      <c r="F7553" s="2"/>
    </row>
    <row r="7554" spans="6:6" x14ac:dyDescent="0.25">
      <c r="F7554" s="2"/>
    </row>
    <row r="7555" spans="6:6" x14ac:dyDescent="0.25">
      <c r="F7555" s="2"/>
    </row>
    <row r="7556" spans="6:6" x14ac:dyDescent="0.25">
      <c r="F7556" s="2"/>
    </row>
    <row r="7557" spans="6:6" x14ac:dyDescent="0.25">
      <c r="F7557" s="2"/>
    </row>
    <row r="7558" spans="6:6" x14ac:dyDescent="0.25">
      <c r="F7558" s="2"/>
    </row>
    <row r="7559" spans="6:6" x14ac:dyDescent="0.25">
      <c r="F7559" s="2"/>
    </row>
    <row r="7560" spans="6:6" x14ac:dyDescent="0.25">
      <c r="F7560" s="2"/>
    </row>
    <row r="7561" spans="6:6" x14ac:dyDescent="0.25">
      <c r="F7561" s="2"/>
    </row>
    <row r="7562" spans="6:6" x14ac:dyDescent="0.25">
      <c r="F7562" s="2"/>
    </row>
    <row r="7563" spans="6:6" x14ac:dyDescent="0.25">
      <c r="F7563" s="2"/>
    </row>
    <row r="7564" spans="6:6" x14ac:dyDescent="0.25">
      <c r="F7564" s="2"/>
    </row>
    <row r="7565" spans="6:6" x14ac:dyDescent="0.25">
      <c r="F7565" s="2"/>
    </row>
    <row r="7566" spans="6:6" x14ac:dyDescent="0.25">
      <c r="F7566" s="2"/>
    </row>
    <row r="7567" spans="6:6" x14ac:dyDescent="0.25">
      <c r="F7567" s="2"/>
    </row>
    <row r="7568" spans="6:6" x14ac:dyDescent="0.25">
      <c r="F7568" s="2"/>
    </row>
    <row r="7569" spans="6:6" x14ac:dyDescent="0.25">
      <c r="F7569" s="2"/>
    </row>
    <row r="7570" spans="6:6" x14ac:dyDescent="0.25">
      <c r="F7570" s="2"/>
    </row>
    <row r="7571" spans="6:6" x14ac:dyDescent="0.25">
      <c r="F7571" s="2"/>
    </row>
    <row r="7572" spans="6:6" x14ac:dyDescent="0.25">
      <c r="F7572" s="2"/>
    </row>
    <row r="7573" spans="6:6" x14ac:dyDescent="0.25">
      <c r="F7573" s="2"/>
    </row>
    <row r="7574" spans="6:6" x14ac:dyDescent="0.25">
      <c r="F7574" s="2"/>
    </row>
    <row r="7575" spans="6:6" x14ac:dyDescent="0.25">
      <c r="F7575" s="2"/>
    </row>
    <row r="7576" spans="6:6" x14ac:dyDescent="0.25">
      <c r="F7576" s="2"/>
    </row>
    <row r="7577" spans="6:6" x14ac:dyDescent="0.25">
      <c r="F7577" s="2"/>
    </row>
    <row r="7578" spans="6:6" x14ac:dyDescent="0.25">
      <c r="F7578" s="2"/>
    </row>
    <row r="7579" spans="6:6" x14ac:dyDescent="0.25">
      <c r="F7579" s="2"/>
    </row>
    <row r="7580" spans="6:6" x14ac:dyDescent="0.25">
      <c r="F7580" s="2"/>
    </row>
    <row r="7581" spans="6:6" x14ac:dyDescent="0.25">
      <c r="F7581" s="2"/>
    </row>
    <row r="7582" spans="6:6" x14ac:dyDescent="0.25">
      <c r="F7582" s="2"/>
    </row>
    <row r="7583" spans="6:6" x14ac:dyDescent="0.25">
      <c r="F7583" s="2"/>
    </row>
    <row r="7584" spans="6:6" x14ac:dyDescent="0.25">
      <c r="F7584" s="2"/>
    </row>
    <row r="7585" spans="6:6" x14ac:dyDescent="0.25">
      <c r="F7585" s="2"/>
    </row>
    <row r="7586" spans="6:6" x14ac:dyDescent="0.25">
      <c r="F7586" s="2"/>
    </row>
    <row r="7587" spans="6:6" x14ac:dyDescent="0.25">
      <c r="F7587" s="2"/>
    </row>
    <row r="7588" spans="6:6" x14ac:dyDescent="0.25">
      <c r="F7588" s="2"/>
    </row>
    <row r="7589" spans="6:6" x14ac:dyDescent="0.25">
      <c r="F7589" s="2"/>
    </row>
    <row r="7590" spans="6:6" x14ac:dyDescent="0.25">
      <c r="F7590" s="2"/>
    </row>
    <row r="7591" spans="6:6" x14ac:dyDescent="0.25">
      <c r="F7591" s="2"/>
    </row>
    <row r="7592" spans="6:6" x14ac:dyDescent="0.25">
      <c r="F7592" s="2"/>
    </row>
    <row r="7593" spans="6:6" x14ac:dyDescent="0.25">
      <c r="F7593" s="2"/>
    </row>
    <row r="7594" spans="6:6" x14ac:dyDescent="0.25">
      <c r="F7594" s="2"/>
    </row>
    <row r="7595" spans="6:6" x14ac:dyDescent="0.25">
      <c r="F7595" s="2"/>
    </row>
    <row r="7596" spans="6:6" x14ac:dyDescent="0.25">
      <c r="F7596" s="2"/>
    </row>
    <row r="7597" spans="6:6" x14ac:dyDescent="0.25">
      <c r="F7597" s="2"/>
    </row>
    <row r="7598" spans="6:6" x14ac:dyDescent="0.25">
      <c r="F7598" s="2"/>
    </row>
    <row r="7599" spans="6:6" x14ac:dyDescent="0.25">
      <c r="F7599" s="2"/>
    </row>
    <row r="7600" spans="6:6" x14ac:dyDescent="0.25">
      <c r="F7600" s="2"/>
    </row>
    <row r="7601" spans="6:6" x14ac:dyDescent="0.25">
      <c r="F7601" s="2"/>
    </row>
    <row r="7602" spans="6:6" x14ac:dyDescent="0.25">
      <c r="F7602" s="2"/>
    </row>
    <row r="7603" spans="6:6" x14ac:dyDescent="0.25">
      <c r="F7603" s="2"/>
    </row>
    <row r="7604" spans="6:6" x14ac:dyDescent="0.25">
      <c r="F7604" s="2"/>
    </row>
    <row r="7605" spans="6:6" x14ac:dyDescent="0.25">
      <c r="F7605" s="2"/>
    </row>
    <row r="7606" spans="6:6" x14ac:dyDescent="0.25">
      <c r="F7606" s="2"/>
    </row>
    <row r="7607" spans="6:6" x14ac:dyDescent="0.25">
      <c r="F7607" s="2"/>
    </row>
    <row r="7608" spans="6:6" x14ac:dyDescent="0.25">
      <c r="F7608" s="2"/>
    </row>
    <row r="7609" spans="6:6" x14ac:dyDescent="0.25">
      <c r="F7609" s="2"/>
    </row>
    <row r="7610" spans="6:6" x14ac:dyDescent="0.25">
      <c r="F7610" s="2"/>
    </row>
    <row r="7611" spans="6:6" x14ac:dyDescent="0.25">
      <c r="F7611" s="2"/>
    </row>
    <row r="7612" spans="6:6" x14ac:dyDescent="0.25">
      <c r="F7612" s="2"/>
    </row>
    <row r="7613" spans="6:6" x14ac:dyDescent="0.25">
      <c r="F7613" s="2"/>
    </row>
    <row r="7614" spans="6:6" x14ac:dyDescent="0.25">
      <c r="F7614" s="2"/>
    </row>
    <row r="7615" spans="6:6" x14ac:dyDescent="0.25">
      <c r="F7615" s="2"/>
    </row>
    <row r="7616" spans="6:6" x14ac:dyDescent="0.25">
      <c r="F7616" s="2"/>
    </row>
    <row r="7617" spans="6:6" x14ac:dyDescent="0.25">
      <c r="F7617" s="2"/>
    </row>
    <row r="7618" spans="6:6" x14ac:dyDescent="0.25">
      <c r="F7618" s="2"/>
    </row>
    <row r="7619" spans="6:6" x14ac:dyDescent="0.25">
      <c r="F7619" s="2"/>
    </row>
    <row r="7620" spans="6:6" x14ac:dyDescent="0.25">
      <c r="F7620" s="2"/>
    </row>
    <row r="7621" spans="6:6" x14ac:dyDescent="0.25">
      <c r="F7621" s="2"/>
    </row>
    <row r="7622" spans="6:6" x14ac:dyDescent="0.25">
      <c r="F7622" s="2"/>
    </row>
    <row r="7623" spans="6:6" x14ac:dyDescent="0.25">
      <c r="F7623" s="2"/>
    </row>
    <row r="7624" spans="6:6" x14ac:dyDescent="0.25">
      <c r="F7624" s="2"/>
    </row>
    <row r="7625" spans="6:6" x14ac:dyDescent="0.25">
      <c r="F7625" s="2"/>
    </row>
    <row r="7626" spans="6:6" x14ac:dyDescent="0.25">
      <c r="F7626" s="2"/>
    </row>
    <row r="7627" spans="6:6" x14ac:dyDescent="0.25">
      <c r="F7627" s="2"/>
    </row>
    <row r="7628" spans="6:6" x14ac:dyDescent="0.25">
      <c r="F7628" s="2"/>
    </row>
    <row r="7629" spans="6:6" x14ac:dyDescent="0.25">
      <c r="F7629" s="2"/>
    </row>
    <row r="7630" spans="6:6" x14ac:dyDescent="0.25">
      <c r="F7630" s="2"/>
    </row>
    <row r="7631" spans="6:6" x14ac:dyDescent="0.25">
      <c r="F7631" s="2"/>
    </row>
    <row r="7632" spans="6:6" x14ac:dyDescent="0.25">
      <c r="F7632" s="2"/>
    </row>
    <row r="7633" spans="6:6" x14ac:dyDescent="0.25">
      <c r="F7633" s="2"/>
    </row>
    <row r="7634" spans="6:6" x14ac:dyDescent="0.25">
      <c r="F7634" s="2"/>
    </row>
    <row r="7635" spans="6:6" x14ac:dyDescent="0.25">
      <c r="F7635" s="2"/>
    </row>
    <row r="7636" spans="6:6" x14ac:dyDescent="0.25">
      <c r="F7636" s="2"/>
    </row>
    <row r="7637" spans="6:6" x14ac:dyDescent="0.25">
      <c r="F7637" s="2"/>
    </row>
    <row r="7638" spans="6:6" x14ac:dyDescent="0.25">
      <c r="F7638" s="2"/>
    </row>
    <row r="7639" spans="6:6" x14ac:dyDescent="0.25">
      <c r="F7639" s="2"/>
    </row>
    <row r="7640" spans="6:6" x14ac:dyDescent="0.25">
      <c r="F7640" s="2"/>
    </row>
    <row r="7641" spans="6:6" x14ac:dyDescent="0.25">
      <c r="F7641" s="2"/>
    </row>
    <row r="7642" spans="6:6" x14ac:dyDescent="0.25">
      <c r="F7642" s="2"/>
    </row>
    <row r="7643" spans="6:6" x14ac:dyDescent="0.25">
      <c r="F7643" s="2"/>
    </row>
    <row r="7644" spans="6:6" x14ac:dyDescent="0.25">
      <c r="F7644" s="2"/>
    </row>
    <row r="7645" spans="6:6" x14ac:dyDescent="0.25">
      <c r="F7645" s="2"/>
    </row>
    <row r="7646" spans="6:6" x14ac:dyDescent="0.25">
      <c r="F7646" s="2"/>
    </row>
    <row r="7647" spans="6:6" x14ac:dyDescent="0.25">
      <c r="F7647" s="2"/>
    </row>
    <row r="7648" spans="6:6" x14ac:dyDescent="0.25">
      <c r="F7648" s="2"/>
    </row>
    <row r="7649" spans="6:6" x14ac:dyDescent="0.25">
      <c r="F7649" s="2"/>
    </row>
    <row r="7650" spans="6:6" x14ac:dyDescent="0.25">
      <c r="F7650" s="2"/>
    </row>
    <row r="7651" spans="6:6" x14ac:dyDescent="0.25">
      <c r="F7651" s="2"/>
    </row>
    <row r="7652" spans="6:6" x14ac:dyDescent="0.25">
      <c r="F7652" s="2"/>
    </row>
    <row r="7653" spans="6:6" x14ac:dyDescent="0.25">
      <c r="F7653" s="2"/>
    </row>
    <row r="7654" spans="6:6" x14ac:dyDescent="0.25">
      <c r="F7654" s="2"/>
    </row>
    <row r="7655" spans="6:6" x14ac:dyDescent="0.25">
      <c r="F7655" s="2"/>
    </row>
    <row r="7656" spans="6:6" x14ac:dyDescent="0.25">
      <c r="F7656" s="2"/>
    </row>
    <row r="7657" spans="6:6" x14ac:dyDescent="0.25">
      <c r="F7657" s="2"/>
    </row>
    <row r="7658" spans="6:6" x14ac:dyDescent="0.25">
      <c r="F7658" s="2"/>
    </row>
    <row r="7659" spans="6:6" x14ac:dyDescent="0.25">
      <c r="F7659" s="2"/>
    </row>
    <row r="7660" spans="6:6" x14ac:dyDescent="0.25">
      <c r="F7660" s="2"/>
    </row>
    <row r="7661" spans="6:6" x14ac:dyDescent="0.25">
      <c r="F7661" s="2"/>
    </row>
    <row r="7662" spans="6:6" x14ac:dyDescent="0.25">
      <c r="F7662" s="2"/>
    </row>
    <row r="7663" spans="6:6" x14ac:dyDescent="0.25">
      <c r="F7663" s="2"/>
    </row>
    <row r="7664" spans="6:6" x14ac:dyDescent="0.25">
      <c r="F7664" s="2"/>
    </row>
    <row r="7665" spans="6:6" x14ac:dyDescent="0.25">
      <c r="F7665" s="2"/>
    </row>
    <row r="7666" spans="6:6" x14ac:dyDescent="0.25">
      <c r="F7666" s="2"/>
    </row>
    <row r="7667" spans="6:6" x14ac:dyDescent="0.25">
      <c r="F7667" s="2"/>
    </row>
    <row r="7668" spans="6:6" x14ac:dyDescent="0.25">
      <c r="F7668" s="2"/>
    </row>
    <row r="7669" spans="6:6" x14ac:dyDescent="0.25">
      <c r="F7669" s="2"/>
    </row>
    <row r="7670" spans="6:6" x14ac:dyDescent="0.25">
      <c r="F7670" s="2"/>
    </row>
    <row r="7671" spans="6:6" x14ac:dyDescent="0.25">
      <c r="F7671" s="2"/>
    </row>
    <row r="7672" spans="6:6" x14ac:dyDescent="0.25">
      <c r="F7672" s="2"/>
    </row>
    <row r="7673" spans="6:6" x14ac:dyDescent="0.25">
      <c r="F7673" s="2"/>
    </row>
    <row r="7674" spans="6:6" x14ac:dyDescent="0.25">
      <c r="F7674" s="2"/>
    </row>
    <row r="7675" spans="6:6" x14ac:dyDescent="0.25">
      <c r="F7675" s="2"/>
    </row>
    <row r="7676" spans="6:6" x14ac:dyDescent="0.25">
      <c r="F7676" s="2"/>
    </row>
    <row r="7677" spans="6:6" x14ac:dyDescent="0.25">
      <c r="F7677" s="2"/>
    </row>
    <row r="7678" spans="6:6" x14ac:dyDescent="0.25">
      <c r="F7678" s="2"/>
    </row>
    <row r="7679" spans="6:6" x14ac:dyDescent="0.25">
      <c r="F7679" s="2"/>
    </row>
    <row r="7680" spans="6:6" x14ac:dyDescent="0.25">
      <c r="F7680" s="2"/>
    </row>
    <row r="7681" spans="6:6" x14ac:dyDescent="0.25">
      <c r="F7681" s="2"/>
    </row>
    <row r="7682" spans="6:6" x14ac:dyDescent="0.25">
      <c r="F7682" s="2"/>
    </row>
    <row r="7683" spans="6:6" x14ac:dyDescent="0.25">
      <c r="F7683" s="2"/>
    </row>
    <row r="7684" spans="6:6" x14ac:dyDescent="0.25">
      <c r="F7684" s="2"/>
    </row>
    <row r="7685" spans="6:6" x14ac:dyDescent="0.25">
      <c r="F7685" s="2"/>
    </row>
    <row r="7686" spans="6:6" x14ac:dyDescent="0.25">
      <c r="F7686" s="2"/>
    </row>
    <row r="7687" spans="6:6" x14ac:dyDescent="0.25">
      <c r="F7687" s="2"/>
    </row>
    <row r="7688" spans="6:6" x14ac:dyDescent="0.25">
      <c r="F7688" s="2"/>
    </row>
    <row r="7689" spans="6:6" x14ac:dyDescent="0.25">
      <c r="F7689" s="2"/>
    </row>
    <row r="7690" spans="6:6" x14ac:dyDescent="0.25">
      <c r="F7690" s="2"/>
    </row>
    <row r="7691" spans="6:6" x14ac:dyDescent="0.25">
      <c r="F7691" s="2"/>
    </row>
    <row r="7692" spans="6:6" x14ac:dyDescent="0.25">
      <c r="F7692" s="2"/>
    </row>
    <row r="7693" spans="6:6" x14ac:dyDescent="0.25">
      <c r="F7693" s="2"/>
    </row>
    <row r="7694" spans="6:6" x14ac:dyDescent="0.25">
      <c r="F7694" s="2"/>
    </row>
    <row r="7695" spans="6:6" x14ac:dyDescent="0.25">
      <c r="F7695" s="2"/>
    </row>
    <row r="7696" spans="6:6" x14ac:dyDescent="0.25">
      <c r="F7696" s="2"/>
    </row>
    <row r="7697" spans="6:6" x14ac:dyDescent="0.25">
      <c r="F7697" s="2"/>
    </row>
    <row r="7698" spans="6:6" x14ac:dyDescent="0.25">
      <c r="F7698" s="2"/>
    </row>
    <row r="7699" spans="6:6" x14ac:dyDescent="0.25">
      <c r="F7699" s="2"/>
    </row>
    <row r="7700" spans="6:6" x14ac:dyDescent="0.25">
      <c r="F7700" s="2"/>
    </row>
    <row r="7701" spans="6:6" x14ac:dyDescent="0.25">
      <c r="F7701" s="2"/>
    </row>
    <row r="7702" spans="6:6" x14ac:dyDescent="0.25">
      <c r="F7702" s="2"/>
    </row>
    <row r="7703" spans="6:6" x14ac:dyDescent="0.25">
      <c r="F7703" s="2"/>
    </row>
    <row r="7704" spans="6:6" x14ac:dyDescent="0.25">
      <c r="F7704" s="2"/>
    </row>
    <row r="7705" spans="6:6" x14ac:dyDescent="0.25">
      <c r="F7705" s="2"/>
    </row>
    <row r="7706" spans="6:6" x14ac:dyDescent="0.25">
      <c r="F7706" s="2"/>
    </row>
    <row r="7707" spans="6:6" x14ac:dyDescent="0.25">
      <c r="F7707" s="2"/>
    </row>
    <row r="7708" spans="6:6" x14ac:dyDescent="0.25">
      <c r="F7708" s="2"/>
    </row>
    <row r="7709" spans="6:6" x14ac:dyDescent="0.25">
      <c r="F7709" s="2"/>
    </row>
    <row r="7710" spans="6:6" x14ac:dyDescent="0.25">
      <c r="F7710" s="2"/>
    </row>
    <row r="7711" spans="6:6" x14ac:dyDescent="0.25">
      <c r="F7711" s="2"/>
    </row>
    <row r="7712" spans="6:6" x14ac:dyDescent="0.25">
      <c r="F7712" s="2"/>
    </row>
    <row r="7713" spans="6:6" x14ac:dyDescent="0.25">
      <c r="F7713" s="2"/>
    </row>
    <row r="7714" spans="6:6" x14ac:dyDescent="0.25">
      <c r="F7714" s="2"/>
    </row>
    <row r="7715" spans="6:6" x14ac:dyDescent="0.25">
      <c r="F7715" s="2"/>
    </row>
    <row r="7716" spans="6:6" x14ac:dyDescent="0.25">
      <c r="F7716" s="2"/>
    </row>
    <row r="7717" spans="6:6" x14ac:dyDescent="0.25">
      <c r="F7717" s="2"/>
    </row>
    <row r="7718" spans="6:6" x14ac:dyDescent="0.25">
      <c r="F7718" s="2"/>
    </row>
    <row r="7719" spans="6:6" x14ac:dyDescent="0.25">
      <c r="F7719" s="2"/>
    </row>
    <row r="7720" spans="6:6" x14ac:dyDescent="0.25">
      <c r="F7720" s="2"/>
    </row>
    <row r="7721" spans="6:6" x14ac:dyDescent="0.25">
      <c r="F7721" s="2"/>
    </row>
    <row r="7722" spans="6:6" x14ac:dyDescent="0.25">
      <c r="F7722" s="2"/>
    </row>
    <row r="7723" spans="6:6" x14ac:dyDescent="0.25">
      <c r="F7723" s="2"/>
    </row>
    <row r="7724" spans="6:6" x14ac:dyDescent="0.25">
      <c r="F7724" s="2"/>
    </row>
    <row r="7725" spans="6:6" x14ac:dyDescent="0.25">
      <c r="F7725" s="2"/>
    </row>
    <row r="7726" spans="6:6" x14ac:dyDescent="0.25">
      <c r="F7726" s="2"/>
    </row>
    <row r="7727" spans="6:6" x14ac:dyDescent="0.25">
      <c r="F7727" s="2"/>
    </row>
    <row r="7728" spans="6:6" x14ac:dyDescent="0.25">
      <c r="F7728" s="2"/>
    </row>
    <row r="7729" spans="6:6" x14ac:dyDescent="0.25">
      <c r="F7729" s="2"/>
    </row>
    <row r="7730" spans="6:6" x14ac:dyDescent="0.25">
      <c r="F7730" s="2"/>
    </row>
    <row r="7731" spans="6:6" x14ac:dyDescent="0.25">
      <c r="F7731" s="2"/>
    </row>
    <row r="7732" spans="6:6" x14ac:dyDescent="0.25">
      <c r="F7732" s="2"/>
    </row>
    <row r="7733" spans="6:6" x14ac:dyDescent="0.25">
      <c r="F7733" s="2"/>
    </row>
    <row r="7734" spans="6:6" x14ac:dyDescent="0.25">
      <c r="F7734" s="2"/>
    </row>
    <row r="7735" spans="6:6" x14ac:dyDescent="0.25">
      <c r="F7735" s="2"/>
    </row>
    <row r="7736" spans="6:6" x14ac:dyDescent="0.25">
      <c r="F7736" s="2"/>
    </row>
    <row r="7737" spans="6:6" x14ac:dyDescent="0.25">
      <c r="F7737" s="2"/>
    </row>
    <row r="7738" spans="6:6" x14ac:dyDescent="0.25">
      <c r="F7738" s="2"/>
    </row>
    <row r="7739" spans="6:6" x14ac:dyDescent="0.25">
      <c r="F7739" s="2"/>
    </row>
    <row r="7740" spans="6:6" x14ac:dyDescent="0.25">
      <c r="F7740" s="2"/>
    </row>
    <row r="7741" spans="6:6" x14ac:dyDescent="0.25">
      <c r="F7741" s="2"/>
    </row>
    <row r="7742" spans="6:6" x14ac:dyDescent="0.25">
      <c r="F7742" s="2"/>
    </row>
    <row r="7743" spans="6:6" x14ac:dyDescent="0.25">
      <c r="F7743" s="2"/>
    </row>
    <row r="7744" spans="6:6" x14ac:dyDescent="0.25">
      <c r="F7744" s="2"/>
    </row>
    <row r="7745" spans="6:6" x14ac:dyDescent="0.25">
      <c r="F7745" s="2"/>
    </row>
    <row r="7746" spans="6:6" x14ac:dyDescent="0.25">
      <c r="F7746" s="2"/>
    </row>
    <row r="7747" spans="6:6" x14ac:dyDescent="0.25">
      <c r="F7747" s="2"/>
    </row>
    <row r="7748" spans="6:6" x14ac:dyDescent="0.25">
      <c r="F7748" s="2"/>
    </row>
    <row r="7749" spans="6:6" x14ac:dyDescent="0.25">
      <c r="F7749" s="2"/>
    </row>
    <row r="7750" spans="6:6" x14ac:dyDescent="0.25">
      <c r="F7750" s="2"/>
    </row>
    <row r="7751" spans="6:6" x14ac:dyDescent="0.25">
      <c r="F7751" s="2"/>
    </row>
    <row r="7752" spans="6:6" x14ac:dyDescent="0.25">
      <c r="F7752" s="2"/>
    </row>
    <row r="7753" spans="6:6" x14ac:dyDescent="0.25">
      <c r="F7753" s="2"/>
    </row>
    <row r="7754" spans="6:6" x14ac:dyDescent="0.25">
      <c r="F7754" s="2"/>
    </row>
    <row r="7755" spans="6:6" x14ac:dyDescent="0.25">
      <c r="F7755" s="2"/>
    </row>
    <row r="7756" spans="6:6" x14ac:dyDescent="0.25">
      <c r="F7756" s="2"/>
    </row>
    <row r="7757" spans="6:6" x14ac:dyDescent="0.25">
      <c r="F7757" s="2"/>
    </row>
    <row r="7758" spans="6:6" x14ac:dyDescent="0.25">
      <c r="F7758" s="2"/>
    </row>
    <row r="7759" spans="6:6" x14ac:dyDescent="0.25">
      <c r="F7759" s="2"/>
    </row>
    <row r="7760" spans="6:6" x14ac:dyDescent="0.25">
      <c r="F7760" s="2"/>
    </row>
    <row r="7761" spans="6:6" x14ac:dyDescent="0.25">
      <c r="F7761" s="2"/>
    </row>
    <row r="7762" spans="6:6" x14ac:dyDescent="0.25">
      <c r="F7762" s="2"/>
    </row>
    <row r="7763" spans="6:6" x14ac:dyDescent="0.25">
      <c r="F7763" s="2"/>
    </row>
    <row r="7764" spans="6:6" x14ac:dyDescent="0.25">
      <c r="F7764" s="2"/>
    </row>
    <row r="7765" spans="6:6" x14ac:dyDescent="0.25">
      <c r="F7765" s="2"/>
    </row>
    <row r="7766" spans="6:6" x14ac:dyDescent="0.25">
      <c r="F7766" s="2"/>
    </row>
    <row r="7767" spans="6:6" x14ac:dyDescent="0.25">
      <c r="F7767" s="2"/>
    </row>
    <row r="7768" spans="6:6" x14ac:dyDescent="0.25">
      <c r="F7768" s="2"/>
    </row>
    <row r="7769" spans="6:6" x14ac:dyDescent="0.25">
      <c r="F7769" s="2"/>
    </row>
    <row r="7770" spans="6:6" x14ac:dyDescent="0.25">
      <c r="F7770" s="2"/>
    </row>
    <row r="7771" spans="6:6" x14ac:dyDescent="0.25">
      <c r="F7771" s="2"/>
    </row>
    <row r="7772" spans="6:6" x14ac:dyDescent="0.25">
      <c r="F7772" s="2"/>
    </row>
    <row r="7773" spans="6:6" x14ac:dyDescent="0.25">
      <c r="F7773" s="2"/>
    </row>
    <row r="7774" spans="6:6" x14ac:dyDescent="0.25">
      <c r="F7774" s="2"/>
    </row>
    <row r="7775" spans="6:6" x14ac:dyDescent="0.25">
      <c r="F7775" s="2"/>
    </row>
    <row r="7776" spans="6:6" x14ac:dyDescent="0.25">
      <c r="F7776" s="2"/>
    </row>
    <row r="7777" spans="6:6" x14ac:dyDescent="0.25">
      <c r="F7777" s="2"/>
    </row>
    <row r="7778" spans="6:6" x14ac:dyDescent="0.25">
      <c r="F7778" s="2"/>
    </row>
    <row r="7779" spans="6:6" x14ac:dyDescent="0.25">
      <c r="F7779" s="2"/>
    </row>
    <row r="7780" spans="6:6" x14ac:dyDescent="0.25">
      <c r="F7780" s="2"/>
    </row>
    <row r="7781" spans="6:6" x14ac:dyDescent="0.25">
      <c r="F7781" s="2"/>
    </row>
    <row r="7782" spans="6:6" x14ac:dyDescent="0.25">
      <c r="F7782" s="2"/>
    </row>
    <row r="7783" spans="6:6" x14ac:dyDescent="0.25">
      <c r="F7783" s="2"/>
    </row>
    <row r="7784" spans="6:6" x14ac:dyDescent="0.25">
      <c r="F7784" s="2"/>
    </row>
    <row r="7785" spans="6:6" x14ac:dyDescent="0.25">
      <c r="F7785" s="2"/>
    </row>
    <row r="7786" spans="6:6" x14ac:dyDescent="0.25">
      <c r="F7786" s="2"/>
    </row>
    <row r="7787" spans="6:6" x14ac:dyDescent="0.25">
      <c r="F7787" s="2"/>
    </row>
    <row r="7788" spans="6:6" x14ac:dyDescent="0.25">
      <c r="F7788" s="2"/>
    </row>
    <row r="7789" spans="6:6" x14ac:dyDescent="0.25">
      <c r="F7789" s="2"/>
    </row>
    <row r="7790" spans="6:6" x14ac:dyDescent="0.25">
      <c r="F7790" s="2"/>
    </row>
    <row r="7791" spans="6:6" x14ac:dyDescent="0.25">
      <c r="F7791" s="2"/>
    </row>
    <row r="7792" spans="6:6" x14ac:dyDescent="0.25">
      <c r="F7792" s="2"/>
    </row>
    <row r="7793" spans="6:6" x14ac:dyDescent="0.25">
      <c r="F7793" s="2"/>
    </row>
    <row r="7794" spans="6:6" x14ac:dyDescent="0.25">
      <c r="F7794" s="2"/>
    </row>
    <row r="7795" spans="6:6" x14ac:dyDescent="0.25">
      <c r="F7795" s="2"/>
    </row>
    <row r="7796" spans="6:6" x14ac:dyDescent="0.25">
      <c r="F7796" s="2"/>
    </row>
    <row r="7797" spans="6:6" x14ac:dyDescent="0.25">
      <c r="F7797" s="2"/>
    </row>
    <row r="7798" spans="6:6" x14ac:dyDescent="0.25">
      <c r="F7798" s="2"/>
    </row>
    <row r="7799" spans="6:6" x14ac:dyDescent="0.25">
      <c r="F7799" s="2"/>
    </row>
    <row r="7800" spans="6:6" x14ac:dyDescent="0.25">
      <c r="F7800" s="2"/>
    </row>
    <row r="7801" spans="6:6" x14ac:dyDescent="0.25">
      <c r="F7801" s="2"/>
    </row>
    <row r="7802" spans="6:6" x14ac:dyDescent="0.25">
      <c r="F7802" s="2"/>
    </row>
    <row r="7803" spans="6:6" x14ac:dyDescent="0.25">
      <c r="F7803" s="2"/>
    </row>
    <row r="7804" spans="6:6" x14ac:dyDescent="0.25">
      <c r="F7804" s="2"/>
    </row>
    <row r="7805" spans="6:6" x14ac:dyDescent="0.25">
      <c r="F7805" s="2"/>
    </row>
    <row r="7806" spans="6:6" x14ac:dyDescent="0.25">
      <c r="F7806" s="2"/>
    </row>
    <row r="7807" spans="6:6" x14ac:dyDescent="0.25">
      <c r="F7807" s="2"/>
    </row>
    <row r="7808" spans="6:6" x14ac:dyDescent="0.25">
      <c r="F7808" s="2"/>
    </row>
    <row r="7809" spans="6:6" x14ac:dyDescent="0.25">
      <c r="F7809" s="2"/>
    </row>
    <row r="7810" spans="6:6" x14ac:dyDescent="0.25">
      <c r="F7810" s="2"/>
    </row>
    <row r="7811" spans="6:6" x14ac:dyDescent="0.25">
      <c r="F7811" s="2"/>
    </row>
    <row r="7812" spans="6:6" x14ac:dyDescent="0.25">
      <c r="F7812" s="2"/>
    </row>
    <row r="7813" spans="6:6" x14ac:dyDescent="0.25">
      <c r="F7813" s="2"/>
    </row>
    <row r="7814" spans="6:6" x14ac:dyDescent="0.25">
      <c r="F7814" s="2"/>
    </row>
    <row r="7815" spans="6:6" x14ac:dyDescent="0.25">
      <c r="F7815" s="2"/>
    </row>
    <row r="7816" spans="6:6" x14ac:dyDescent="0.25">
      <c r="F7816" s="2"/>
    </row>
    <row r="7817" spans="6:6" x14ac:dyDescent="0.25">
      <c r="F7817" s="2"/>
    </row>
    <row r="7818" spans="6:6" x14ac:dyDescent="0.25">
      <c r="F7818" s="2"/>
    </row>
    <row r="7819" spans="6:6" x14ac:dyDescent="0.25">
      <c r="F7819" s="2"/>
    </row>
    <row r="7820" spans="6:6" x14ac:dyDescent="0.25">
      <c r="F7820" s="2"/>
    </row>
    <row r="7821" spans="6:6" x14ac:dyDescent="0.25">
      <c r="F7821" s="2"/>
    </row>
    <row r="7822" spans="6:6" x14ac:dyDescent="0.25">
      <c r="F7822" s="2"/>
    </row>
    <row r="7823" spans="6:6" x14ac:dyDescent="0.25">
      <c r="F7823" s="2"/>
    </row>
    <row r="7824" spans="6:6" x14ac:dyDescent="0.25">
      <c r="F7824" s="2"/>
    </row>
    <row r="7825" spans="6:6" x14ac:dyDescent="0.25">
      <c r="F7825" s="2"/>
    </row>
    <row r="7826" spans="6:6" x14ac:dyDescent="0.25">
      <c r="F7826" s="2"/>
    </row>
    <row r="7827" spans="6:6" x14ac:dyDescent="0.25">
      <c r="F7827" s="2"/>
    </row>
    <row r="7828" spans="6:6" x14ac:dyDescent="0.25">
      <c r="F7828" s="2"/>
    </row>
    <row r="7829" spans="6:6" x14ac:dyDescent="0.25">
      <c r="F7829" s="2"/>
    </row>
    <row r="7830" spans="6:6" x14ac:dyDescent="0.25">
      <c r="F7830" s="2"/>
    </row>
    <row r="7831" spans="6:6" x14ac:dyDescent="0.25">
      <c r="F7831" s="2"/>
    </row>
    <row r="7832" spans="6:6" x14ac:dyDescent="0.25">
      <c r="F7832" s="2"/>
    </row>
    <row r="7833" spans="6:6" x14ac:dyDescent="0.25">
      <c r="F7833" s="2"/>
    </row>
    <row r="7834" spans="6:6" x14ac:dyDescent="0.25">
      <c r="F7834" s="2"/>
    </row>
    <row r="7835" spans="6:6" x14ac:dyDescent="0.25">
      <c r="F7835" s="2"/>
    </row>
    <row r="7836" spans="6:6" x14ac:dyDescent="0.25">
      <c r="F7836" s="2"/>
    </row>
    <row r="7837" spans="6:6" x14ac:dyDescent="0.25">
      <c r="F7837" s="2"/>
    </row>
    <row r="7838" spans="6:6" x14ac:dyDescent="0.25">
      <c r="F7838" s="2"/>
    </row>
    <row r="7839" spans="6:6" x14ac:dyDescent="0.25">
      <c r="F7839" s="2"/>
    </row>
    <row r="7840" spans="6:6" x14ac:dyDescent="0.25">
      <c r="F7840" s="2"/>
    </row>
    <row r="7841" spans="6:6" x14ac:dyDescent="0.25">
      <c r="F7841" s="2"/>
    </row>
    <row r="7842" spans="6:6" x14ac:dyDescent="0.25">
      <c r="F7842" s="2"/>
    </row>
    <row r="7843" spans="6:6" x14ac:dyDescent="0.25">
      <c r="F7843" s="2"/>
    </row>
    <row r="7844" spans="6:6" x14ac:dyDescent="0.25">
      <c r="F7844" s="2"/>
    </row>
    <row r="7845" spans="6:6" x14ac:dyDescent="0.25">
      <c r="F7845" s="2"/>
    </row>
    <row r="7846" spans="6:6" x14ac:dyDescent="0.25">
      <c r="F7846" s="2"/>
    </row>
    <row r="7847" spans="6:6" x14ac:dyDescent="0.25">
      <c r="F7847" s="2"/>
    </row>
    <row r="7848" spans="6:6" x14ac:dyDescent="0.25">
      <c r="F7848" s="2"/>
    </row>
    <row r="7849" spans="6:6" x14ac:dyDescent="0.25">
      <c r="F7849" s="2"/>
    </row>
    <row r="7850" spans="6:6" x14ac:dyDescent="0.25">
      <c r="F7850" s="2"/>
    </row>
    <row r="7851" spans="6:6" x14ac:dyDescent="0.25">
      <c r="F7851" s="2"/>
    </row>
    <row r="7852" spans="6:6" x14ac:dyDescent="0.25">
      <c r="F7852" s="2"/>
    </row>
    <row r="7853" spans="6:6" x14ac:dyDescent="0.25">
      <c r="F7853" s="2"/>
    </row>
    <row r="7854" spans="6:6" x14ac:dyDescent="0.25">
      <c r="F7854" s="2"/>
    </row>
    <row r="7855" spans="6:6" x14ac:dyDescent="0.25">
      <c r="F7855" s="2"/>
    </row>
    <row r="7856" spans="6:6" x14ac:dyDescent="0.25">
      <c r="F7856" s="2"/>
    </row>
    <row r="7857" spans="6:6" x14ac:dyDescent="0.25">
      <c r="F7857" s="2"/>
    </row>
    <row r="7858" spans="6:6" x14ac:dyDescent="0.25">
      <c r="F7858" s="2"/>
    </row>
    <row r="7859" spans="6:6" x14ac:dyDescent="0.25">
      <c r="F7859" s="2"/>
    </row>
    <row r="7860" spans="6:6" x14ac:dyDescent="0.25">
      <c r="F7860" s="2"/>
    </row>
    <row r="7861" spans="6:6" x14ac:dyDescent="0.25">
      <c r="F7861" s="2"/>
    </row>
    <row r="7862" spans="6:6" x14ac:dyDescent="0.25">
      <c r="F7862" s="2"/>
    </row>
    <row r="7863" spans="6:6" x14ac:dyDescent="0.25">
      <c r="F7863" s="2"/>
    </row>
    <row r="7864" spans="6:6" x14ac:dyDescent="0.25">
      <c r="F7864" s="2"/>
    </row>
    <row r="7865" spans="6:6" x14ac:dyDescent="0.25">
      <c r="F7865" s="2"/>
    </row>
    <row r="7866" spans="6:6" x14ac:dyDescent="0.25">
      <c r="F7866" s="2"/>
    </row>
    <row r="7867" spans="6:6" x14ac:dyDescent="0.25">
      <c r="F7867" s="2"/>
    </row>
    <row r="7868" spans="6:6" x14ac:dyDescent="0.25">
      <c r="F7868" s="2"/>
    </row>
    <row r="7869" spans="6:6" x14ac:dyDescent="0.25">
      <c r="F7869" s="2"/>
    </row>
    <row r="7870" spans="6:6" x14ac:dyDescent="0.25">
      <c r="F7870" s="2"/>
    </row>
    <row r="7871" spans="6:6" x14ac:dyDescent="0.25">
      <c r="F7871" s="2"/>
    </row>
    <row r="7872" spans="6:6" x14ac:dyDescent="0.25">
      <c r="F7872" s="2"/>
    </row>
    <row r="7873" spans="6:6" x14ac:dyDescent="0.25">
      <c r="F7873" s="2"/>
    </row>
    <row r="7874" spans="6:6" x14ac:dyDescent="0.25">
      <c r="F7874" s="2"/>
    </row>
    <row r="7875" spans="6:6" x14ac:dyDescent="0.25">
      <c r="F7875" s="2"/>
    </row>
    <row r="7876" spans="6:6" x14ac:dyDescent="0.25">
      <c r="F7876" s="2"/>
    </row>
    <row r="7877" spans="6:6" x14ac:dyDescent="0.25">
      <c r="F7877" s="2"/>
    </row>
    <row r="7878" spans="6:6" x14ac:dyDescent="0.25">
      <c r="F7878" s="2"/>
    </row>
    <row r="7879" spans="6:6" x14ac:dyDescent="0.25">
      <c r="F7879" s="2"/>
    </row>
    <row r="7880" spans="6:6" x14ac:dyDescent="0.25">
      <c r="F7880" s="2"/>
    </row>
    <row r="7881" spans="6:6" x14ac:dyDescent="0.25">
      <c r="F7881" s="2"/>
    </row>
    <row r="7882" spans="6:6" x14ac:dyDescent="0.25">
      <c r="F7882" s="2"/>
    </row>
    <row r="7883" spans="6:6" x14ac:dyDescent="0.25">
      <c r="F7883" s="2"/>
    </row>
    <row r="7884" spans="6:6" x14ac:dyDescent="0.25">
      <c r="F7884" s="2"/>
    </row>
    <row r="7885" spans="6:6" x14ac:dyDescent="0.25">
      <c r="F7885" s="2"/>
    </row>
    <row r="7886" spans="6:6" x14ac:dyDescent="0.25">
      <c r="F7886" s="2"/>
    </row>
    <row r="7887" spans="6:6" x14ac:dyDescent="0.25">
      <c r="F7887" s="2"/>
    </row>
    <row r="7888" spans="6:6" x14ac:dyDescent="0.25">
      <c r="F7888" s="2"/>
    </row>
    <row r="7889" spans="6:6" x14ac:dyDescent="0.25">
      <c r="F7889" s="2"/>
    </row>
    <row r="7890" spans="6:6" x14ac:dyDescent="0.25">
      <c r="F7890" s="2"/>
    </row>
    <row r="7891" spans="6:6" x14ac:dyDescent="0.25">
      <c r="F7891" s="2"/>
    </row>
    <row r="7892" spans="6:6" x14ac:dyDescent="0.25">
      <c r="F7892" s="2"/>
    </row>
    <row r="7893" spans="6:6" x14ac:dyDescent="0.25">
      <c r="F7893" s="2"/>
    </row>
    <row r="7894" spans="6:6" x14ac:dyDescent="0.25">
      <c r="F7894" s="2"/>
    </row>
    <row r="7895" spans="6:6" x14ac:dyDescent="0.25">
      <c r="F7895" s="2"/>
    </row>
    <row r="7896" spans="6:6" x14ac:dyDescent="0.25">
      <c r="F7896" s="2"/>
    </row>
    <row r="7897" spans="6:6" x14ac:dyDescent="0.25">
      <c r="F7897" s="2"/>
    </row>
    <row r="7898" spans="6:6" x14ac:dyDescent="0.25">
      <c r="F7898" s="2"/>
    </row>
    <row r="7899" spans="6:6" x14ac:dyDescent="0.25">
      <c r="F7899" s="2"/>
    </row>
    <row r="7900" spans="6:6" x14ac:dyDescent="0.25">
      <c r="F7900" s="2"/>
    </row>
    <row r="7901" spans="6:6" x14ac:dyDescent="0.25">
      <c r="F7901" s="2"/>
    </row>
    <row r="7902" spans="6:6" x14ac:dyDescent="0.25">
      <c r="F7902" s="2"/>
    </row>
    <row r="7903" spans="6:6" x14ac:dyDescent="0.25">
      <c r="F7903" s="2"/>
    </row>
    <row r="7904" spans="6:6" x14ac:dyDescent="0.25">
      <c r="F7904" s="2"/>
    </row>
    <row r="7905" spans="6:6" x14ac:dyDescent="0.25">
      <c r="F7905" s="2"/>
    </row>
    <row r="7906" spans="6:6" x14ac:dyDescent="0.25">
      <c r="F7906" s="2"/>
    </row>
    <row r="7907" spans="6:6" x14ac:dyDescent="0.25">
      <c r="F7907" s="2"/>
    </row>
    <row r="7908" spans="6:6" x14ac:dyDescent="0.25">
      <c r="F7908" s="2"/>
    </row>
    <row r="7909" spans="6:6" x14ac:dyDescent="0.25">
      <c r="F7909" s="2"/>
    </row>
    <row r="7910" spans="6:6" x14ac:dyDescent="0.25">
      <c r="F7910" s="2"/>
    </row>
    <row r="7911" spans="6:6" x14ac:dyDescent="0.25">
      <c r="F7911" s="2"/>
    </row>
    <row r="7912" spans="6:6" x14ac:dyDescent="0.25">
      <c r="F7912" s="2"/>
    </row>
    <row r="7913" spans="6:6" x14ac:dyDescent="0.25">
      <c r="F7913" s="2"/>
    </row>
    <row r="7914" spans="6:6" x14ac:dyDescent="0.25">
      <c r="F7914" s="2"/>
    </row>
    <row r="7915" spans="6:6" x14ac:dyDescent="0.25">
      <c r="F7915" s="2"/>
    </row>
    <row r="7916" spans="6:6" x14ac:dyDescent="0.25">
      <c r="F7916" s="2"/>
    </row>
    <row r="7917" spans="6:6" x14ac:dyDescent="0.25">
      <c r="F7917" s="2"/>
    </row>
    <row r="7918" spans="6:6" x14ac:dyDescent="0.25">
      <c r="F7918" s="2"/>
    </row>
    <row r="7919" spans="6:6" x14ac:dyDescent="0.25">
      <c r="F7919" s="2"/>
    </row>
    <row r="7920" spans="6:6" x14ac:dyDescent="0.25">
      <c r="F7920" s="2"/>
    </row>
    <row r="7921" spans="6:6" x14ac:dyDescent="0.25">
      <c r="F7921" s="2"/>
    </row>
    <row r="7922" spans="6:6" x14ac:dyDescent="0.25">
      <c r="F7922" s="2"/>
    </row>
    <row r="7923" spans="6:6" x14ac:dyDescent="0.25">
      <c r="F7923" s="2"/>
    </row>
    <row r="7924" spans="6:6" x14ac:dyDescent="0.25">
      <c r="F7924" s="2"/>
    </row>
    <row r="7925" spans="6:6" x14ac:dyDescent="0.25">
      <c r="F7925" s="2"/>
    </row>
    <row r="7926" spans="6:6" x14ac:dyDescent="0.25">
      <c r="F7926" s="2"/>
    </row>
    <row r="7927" spans="6:6" x14ac:dyDescent="0.25">
      <c r="F7927" s="2"/>
    </row>
    <row r="7928" spans="6:6" x14ac:dyDescent="0.25">
      <c r="F7928" s="2"/>
    </row>
    <row r="7929" spans="6:6" x14ac:dyDescent="0.25">
      <c r="F7929" s="2"/>
    </row>
    <row r="7930" spans="6:6" x14ac:dyDescent="0.25">
      <c r="F7930" s="2"/>
    </row>
    <row r="7931" spans="6:6" x14ac:dyDescent="0.25">
      <c r="F7931" s="2"/>
    </row>
    <row r="7932" spans="6:6" x14ac:dyDescent="0.25">
      <c r="F7932" s="2"/>
    </row>
    <row r="7933" spans="6:6" x14ac:dyDescent="0.25">
      <c r="F7933" s="2"/>
    </row>
    <row r="7934" spans="6:6" x14ac:dyDescent="0.25">
      <c r="F7934" s="2"/>
    </row>
    <row r="7935" spans="6:6" x14ac:dyDescent="0.25">
      <c r="F7935" s="2"/>
    </row>
    <row r="7936" spans="6:6" x14ac:dyDescent="0.25">
      <c r="F7936" s="2"/>
    </row>
    <row r="7937" spans="6:6" x14ac:dyDescent="0.25">
      <c r="F7937" s="2"/>
    </row>
    <row r="7938" spans="6:6" x14ac:dyDescent="0.25">
      <c r="F7938" s="2"/>
    </row>
    <row r="7939" spans="6:6" x14ac:dyDescent="0.25">
      <c r="F7939" s="2"/>
    </row>
    <row r="7940" spans="6:6" x14ac:dyDescent="0.25">
      <c r="F7940" s="2"/>
    </row>
    <row r="7941" spans="6:6" x14ac:dyDescent="0.25">
      <c r="F7941" s="2"/>
    </row>
    <row r="7942" spans="6:6" x14ac:dyDescent="0.25">
      <c r="F7942" s="2"/>
    </row>
    <row r="7943" spans="6:6" x14ac:dyDescent="0.25">
      <c r="F7943" s="2"/>
    </row>
    <row r="7944" spans="6:6" x14ac:dyDescent="0.25">
      <c r="F7944" s="2"/>
    </row>
    <row r="7945" spans="6:6" x14ac:dyDescent="0.25">
      <c r="F7945" s="2"/>
    </row>
    <row r="7946" spans="6:6" x14ac:dyDescent="0.25">
      <c r="F7946" s="2"/>
    </row>
    <row r="7947" spans="6:6" x14ac:dyDescent="0.25">
      <c r="F7947" s="2"/>
    </row>
    <row r="7948" spans="6:6" x14ac:dyDescent="0.25">
      <c r="F7948" s="2"/>
    </row>
    <row r="7949" spans="6:6" x14ac:dyDescent="0.25">
      <c r="F7949" s="2"/>
    </row>
    <row r="7950" spans="6:6" x14ac:dyDescent="0.25">
      <c r="F7950" s="2"/>
    </row>
    <row r="7951" spans="6:6" x14ac:dyDescent="0.25">
      <c r="F7951" s="2"/>
    </row>
    <row r="7952" spans="6:6" x14ac:dyDescent="0.25">
      <c r="F7952" s="2"/>
    </row>
    <row r="7953" spans="6:6" x14ac:dyDescent="0.25">
      <c r="F7953" s="2"/>
    </row>
    <row r="7954" spans="6:6" x14ac:dyDescent="0.25">
      <c r="F7954" s="2"/>
    </row>
    <row r="7955" spans="6:6" x14ac:dyDescent="0.25">
      <c r="F7955" s="2"/>
    </row>
    <row r="7956" spans="6:6" x14ac:dyDescent="0.25">
      <c r="F7956" s="2"/>
    </row>
    <row r="7957" spans="6:6" x14ac:dyDescent="0.25">
      <c r="F7957" s="2"/>
    </row>
    <row r="7958" spans="6:6" x14ac:dyDescent="0.25">
      <c r="F7958" s="2"/>
    </row>
    <row r="7959" spans="6:6" x14ac:dyDescent="0.25">
      <c r="F7959" s="2"/>
    </row>
    <row r="7960" spans="6:6" x14ac:dyDescent="0.25">
      <c r="F7960" s="2"/>
    </row>
    <row r="7961" spans="6:6" x14ac:dyDescent="0.25">
      <c r="F7961" s="2"/>
    </row>
    <row r="7962" spans="6:6" x14ac:dyDescent="0.25">
      <c r="F7962" s="2"/>
    </row>
    <row r="7963" spans="6:6" x14ac:dyDescent="0.25">
      <c r="F7963" s="2"/>
    </row>
    <row r="7964" spans="6:6" x14ac:dyDescent="0.25">
      <c r="F7964" s="2"/>
    </row>
    <row r="7965" spans="6:6" x14ac:dyDescent="0.25">
      <c r="F7965" s="2"/>
    </row>
    <row r="7966" spans="6:6" x14ac:dyDescent="0.25">
      <c r="F7966" s="2"/>
    </row>
    <row r="7967" spans="6:6" x14ac:dyDescent="0.25">
      <c r="F7967" s="2"/>
    </row>
    <row r="7968" spans="6:6" x14ac:dyDescent="0.25">
      <c r="F7968" s="2"/>
    </row>
    <row r="7969" spans="6:6" x14ac:dyDescent="0.25">
      <c r="F7969" s="2"/>
    </row>
    <row r="7970" spans="6:6" x14ac:dyDescent="0.25">
      <c r="F7970" s="2"/>
    </row>
    <row r="7971" spans="6:6" x14ac:dyDescent="0.25">
      <c r="F7971" s="2"/>
    </row>
    <row r="7972" spans="6:6" x14ac:dyDescent="0.25">
      <c r="F7972" s="2"/>
    </row>
    <row r="7973" spans="6:6" x14ac:dyDescent="0.25">
      <c r="F7973" s="2"/>
    </row>
    <row r="7974" spans="6:6" x14ac:dyDescent="0.25">
      <c r="F7974" s="2"/>
    </row>
    <row r="7975" spans="6:6" x14ac:dyDescent="0.25">
      <c r="F7975" s="2"/>
    </row>
    <row r="7976" spans="6:6" x14ac:dyDescent="0.25">
      <c r="F7976" s="2"/>
    </row>
    <row r="7977" spans="6:6" x14ac:dyDescent="0.25">
      <c r="F7977" s="2"/>
    </row>
    <row r="7978" spans="6:6" x14ac:dyDescent="0.25">
      <c r="F7978" s="2"/>
    </row>
    <row r="7979" spans="6:6" x14ac:dyDescent="0.25">
      <c r="F7979" s="2"/>
    </row>
    <row r="7980" spans="6:6" x14ac:dyDescent="0.25">
      <c r="F7980" s="2"/>
    </row>
    <row r="7981" spans="6:6" x14ac:dyDescent="0.25">
      <c r="F7981" s="2"/>
    </row>
    <row r="7982" spans="6:6" x14ac:dyDescent="0.25">
      <c r="F7982" s="2"/>
    </row>
    <row r="7983" spans="6:6" x14ac:dyDescent="0.25">
      <c r="F7983" s="2"/>
    </row>
    <row r="7984" spans="6:6" x14ac:dyDescent="0.25">
      <c r="F7984" s="2"/>
    </row>
    <row r="7985" spans="6:6" x14ac:dyDescent="0.25">
      <c r="F7985" s="2"/>
    </row>
    <row r="7986" spans="6:6" x14ac:dyDescent="0.25">
      <c r="F7986" s="2"/>
    </row>
    <row r="7987" spans="6:6" x14ac:dyDescent="0.25">
      <c r="F7987" s="2"/>
    </row>
    <row r="7988" spans="6:6" x14ac:dyDescent="0.25">
      <c r="F7988" s="2"/>
    </row>
    <row r="7989" spans="6:6" x14ac:dyDescent="0.25">
      <c r="F7989" s="2"/>
    </row>
    <row r="7990" spans="6:6" x14ac:dyDescent="0.25">
      <c r="F7990" s="2"/>
    </row>
    <row r="7991" spans="6:6" x14ac:dyDescent="0.25">
      <c r="F7991" s="2"/>
    </row>
    <row r="7992" spans="6:6" x14ac:dyDescent="0.25">
      <c r="F7992" s="2"/>
    </row>
    <row r="7993" spans="6:6" x14ac:dyDescent="0.25">
      <c r="F7993" s="2"/>
    </row>
    <row r="7994" spans="6:6" x14ac:dyDescent="0.25">
      <c r="F7994" s="2"/>
    </row>
    <row r="7995" spans="6:6" x14ac:dyDescent="0.25">
      <c r="F7995" s="2"/>
    </row>
    <row r="7996" spans="6:6" x14ac:dyDescent="0.25">
      <c r="F7996" s="2"/>
    </row>
    <row r="7997" spans="6:6" x14ac:dyDescent="0.25">
      <c r="F7997" s="2"/>
    </row>
    <row r="7998" spans="6:6" x14ac:dyDescent="0.25">
      <c r="F7998" s="2"/>
    </row>
    <row r="7999" spans="6:6" x14ac:dyDescent="0.25">
      <c r="F7999" s="2"/>
    </row>
    <row r="8000" spans="6:6" x14ac:dyDescent="0.25">
      <c r="F8000" s="2"/>
    </row>
    <row r="8001" spans="6:6" x14ac:dyDescent="0.25">
      <c r="F8001" s="2"/>
    </row>
    <row r="8002" spans="6:6" x14ac:dyDescent="0.25">
      <c r="F8002" s="2"/>
    </row>
    <row r="8003" spans="6:6" x14ac:dyDescent="0.25">
      <c r="F8003" s="2"/>
    </row>
    <row r="8004" spans="6:6" x14ac:dyDescent="0.25">
      <c r="F8004" s="2"/>
    </row>
    <row r="8005" spans="6:6" x14ac:dyDescent="0.25">
      <c r="F8005" s="2"/>
    </row>
    <row r="8006" spans="6:6" x14ac:dyDescent="0.25">
      <c r="F8006" s="2"/>
    </row>
    <row r="8007" spans="6:6" x14ac:dyDescent="0.25">
      <c r="F8007" s="2"/>
    </row>
    <row r="8008" spans="6:6" x14ac:dyDescent="0.25">
      <c r="F8008" s="2"/>
    </row>
    <row r="8009" spans="6:6" x14ac:dyDescent="0.25">
      <c r="F8009" s="2"/>
    </row>
    <row r="8010" spans="6:6" x14ac:dyDescent="0.25">
      <c r="F8010" s="2"/>
    </row>
    <row r="8011" spans="6:6" x14ac:dyDescent="0.25">
      <c r="F8011" s="2"/>
    </row>
    <row r="8012" spans="6:6" x14ac:dyDescent="0.25">
      <c r="F8012" s="2"/>
    </row>
    <row r="8013" spans="6:6" x14ac:dyDescent="0.25">
      <c r="F8013" s="2"/>
    </row>
    <row r="8014" spans="6:6" x14ac:dyDescent="0.25">
      <c r="F8014" s="2"/>
    </row>
    <row r="8015" spans="6:6" x14ac:dyDescent="0.25">
      <c r="F8015" s="2"/>
    </row>
    <row r="8016" spans="6:6" x14ac:dyDescent="0.25">
      <c r="F8016" s="2"/>
    </row>
    <row r="8017" spans="6:6" x14ac:dyDescent="0.25">
      <c r="F8017" s="2"/>
    </row>
    <row r="8018" spans="6:6" x14ac:dyDescent="0.25">
      <c r="F8018" s="2"/>
    </row>
    <row r="8019" spans="6:6" x14ac:dyDescent="0.25">
      <c r="F8019" s="2"/>
    </row>
    <row r="8020" spans="6:6" x14ac:dyDescent="0.25">
      <c r="F8020" s="2"/>
    </row>
    <row r="8021" spans="6:6" x14ac:dyDescent="0.25">
      <c r="F8021" s="2"/>
    </row>
    <row r="8022" spans="6:6" x14ac:dyDescent="0.25">
      <c r="F8022" s="2"/>
    </row>
    <row r="8023" spans="6:6" x14ac:dyDescent="0.25">
      <c r="F8023" s="2"/>
    </row>
    <row r="8024" spans="6:6" x14ac:dyDescent="0.25">
      <c r="F8024" s="2"/>
    </row>
    <row r="8025" spans="6:6" x14ac:dyDescent="0.25">
      <c r="F8025" s="2"/>
    </row>
    <row r="8026" spans="6:6" x14ac:dyDescent="0.25">
      <c r="F8026" s="2"/>
    </row>
    <row r="8027" spans="6:6" x14ac:dyDescent="0.25">
      <c r="F8027" s="2"/>
    </row>
    <row r="8028" spans="6:6" x14ac:dyDescent="0.25">
      <c r="F8028" s="2"/>
    </row>
    <row r="8029" spans="6:6" x14ac:dyDescent="0.25">
      <c r="F8029" s="2"/>
    </row>
    <row r="8030" spans="6:6" x14ac:dyDescent="0.25">
      <c r="F8030" s="2"/>
    </row>
    <row r="8031" spans="6:6" x14ac:dyDescent="0.25">
      <c r="F8031" s="2"/>
    </row>
    <row r="8032" spans="6:6" x14ac:dyDescent="0.25">
      <c r="F8032" s="2"/>
    </row>
    <row r="8033" spans="6:6" x14ac:dyDescent="0.25">
      <c r="F8033" s="2"/>
    </row>
    <row r="8034" spans="6:6" x14ac:dyDescent="0.25">
      <c r="F8034" s="2"/>
    </row>
    <row r="8035" spans="6:6" x14ac:dyDescent="0.25">
      <c r="F8035" s="2"/>
    </row>
    <row r="8036" spans="6:6" x14ac:dyDescent="0.25">
      <c r="F8036" s="2"/>
    </row>
    <row r="8037" spans="6:6" x14ac:dyDescent="0.25">
      <c r="F8037" s="2"/>
    </row>
    <row r="8038" spans="6:6" x14ac:dyDescent="0.25">
      <c r="F8038" s="2"/>
    </row>
    <row r="8039" spans="6:6" x14ac:dyDescent="0.25">
      <c r="F8039" s="2"/>
    </row>
    <row r="8040" spans="6:6" x14ac:dyDescent="0.25">
      <c r="F8040" s="2"/>
    </row>
    <row r="8041" spans="6:6" x14ac:dyDescent="0.25">
      <c r="F8041" s="2"/>
    </row>
    <row r="8042" spans="6:6" x14ac:dyDescent="0.25">
      <c r="F8042" s="2"/>
    </row>
    <row r="8043" spans="6:6" x14ac:dyDescent="0.25">
      <c r="F8043" s="2"/>
    </row>
    <row r="8044" spans="6:6" x14ac:dyDescent="0.25">
      <c r="F8044" s="2"/>
    </row>
    <row r="8045" spans="6:6" x14ac:dyDescent="0.25">
      <c r="F8045" s="2"/>
    </row>
    <row r="8046" spans="6:6" x14ac:dyDescent="0.25">
      <c r="F8046" s="2"/>
    </row>
    <row r="8047" spans="6:6" x14ac:dyDescent="0.25">
      <c r="F8047" s="2"/>
    </row>
    <row r="8048" spans="6:6" x14ac:dyDescent="0.25">
      <c r="F8048" s="2"/>
    </row>
    <row r="8049" spans="6:6" x14ac:dyDescent="0.25">
      <c r="F8049" s="2"/>
    </row>
    <row r="8050" spans="6:6" x14ac:dyDescent="0.25">
      <c r="F8050" s="2"/>
    </row>
    <row r="8051" spans="6:6" x14ac:dyDescent="0.25">
      <c r="F8051" s="2"/>
    </row>
    <row r="8052" spans="6:6" x14ac:dyDescent="0.25">
      <c r="F8052" s="2"/>
    </row>
    <row r="8053" spans="6:6" x14ac:dyDescent="0.25">
      <c r="F8053" s="2"/>
    </row>
    <row r="8054" spans="6:6" x14ac:dyDescent="0.25">
      <c r="F8054" s="2"/>
    </row>
    <row r="8055" spans="6:6" x14ac:dyDescent="0.25">
      <c r="F8055" s="2"/>
    </row>
    <row r="8056" spans="6:6" x14ac:dyDescent="0.25">
      <c r="F8056" s="2"/>
    </row>
    <row r="8057" spans="6:6" x14ac:dyDescent="0.25">
      <c r="F8057" s="2"/>
    </row>
    <row r="8058" spans="6:6" x14ac:dyDescent="0.25">
      <c r="F8058" s="2"/>
    </row>
    <row r="8059" spans="6:6" x14ac:dyDescent="0.25">
      <c r="F8059" s="2"/>
    </row>
    <row r="8060" spans="6:6" x14ac:dyDescent="0.25">
      <c r="F8060" s="2"/>
    </row>
    <row r="8061" spans="6:6" x14ac:dyDescent="0.25">
      <c r="F8061" s="2"/>
    </row>
    <row r="8062" spans="6:6" x14ac:dyDescent="0.25">
      <c r="F8062" s="2"/>
    </row>
    <row r="8063" spans="6:6" x14ac:dyDescent="0.25">
      <c r="F8063" s="2"/>
    </row>
    <row r="8064" spans="6:6" x14ac:dyDescent="0.25">
      <c r="F8064" s="2"/>
    </row>
    <row r="8065" spans="6:6" x14ac:dyDescent="0.25">
      <c r="F8065" s="2"/>
    </row>
    <row r="8066" spans="6:6" x14ac:dyDescent="0.25">
      <c r="F8066" s="2"/>
    </row>
    <row r="8067" spans="6:6" x14ac:dyDescent="0.25">
      <c r="F8067" s="2"/>
    </row>
    <row r="8068" spans="6:6" x14ac:dyDescent="0.25">
      <c r="F8068" s="2"/>
    </row>
    <row r="8069" spans="6:6" x14ac:dyDescent="0.25">
      <c r="F8069" s="2"/>
    </row>
    <row r="8070" spans="6:6" x14ac:dyDescent="0.25">
      <c r="F8070" s="2"/>
    </row>
    <row r="8071" spans="6:6" x14ac:dyDescent="0.25">
      <c r="F8071" s="2"/>
    </row>
    <row r="8072" spans="6:6" x14ac:dyDescent="0.25">
      <c r="F8072" s="2"/>
    </row>
    <row r="8073" spans="6:6" x14ac:dyDescent="0.25">
      <c r="F8073" s="2"/>
    </row>
    <row r="8074" spans="6:6" x14ac:dyDescent="0.25">
      <c r="F8074" s="2"/>
    </row>
    <row r="8075" spans="6:6" x14ac:dyDescent="0.25">
      <c r="F8075" s="2"/>
    </row>
    <row r="8076" spans="6:6" x14ac:dyDescent="0.25">
      <c r="F8076" s="2"/>
    </row>
    <row r="8077" spans="6:6" x14ac:dyDescent="0.25">
      <c r="F8077" s="2"/>
    </row>
    <row r="8078" spans="6:6" x14ac:dyDescent="0.25">
      <c r="F8078" s="2"/>
    </row>
    <row r="8079" spans="6:6" x14ac:dyDescent="0.25">
      <c r="F8079" s="2"/>
    </row>
    <row r="8080" spans="6:6" x14ac:dyDescent="0.25">
      <c r="F8080" s="2"/>
    </row>
    <row r="8081" spans="6:6" x14ac:dyDescent="0.25">
      <c r="F8081" s="2"/>
    </row>
    <row r="8082" spans="6:6" x14ac:dyDescent="0.25">
      <c r="F8082" s="2"/>
    </row>
    <row r="8083" spans="6:6" x14ac:dyDescent="0.25">
      <c r="F8083" s="2"/>
    </row>
    <row r="8084" spans="6:6" x14ac:dyDescent="0.25">
      <c r="F8084" s="2"/>
    </row>
    <row r="8085" spans="6:6" x14ac:dyDescent="0.25">
      <c r="F8085" s="2"/>
    </row>
    <row r="8086" spans="6:6" x14ac:dyDescent="0.25">
      <c r="F8086" s="2"/>
    </row>
    <row r="8087" spans="6:6" x14ac:dyDescent="0.25">
      <c r="F8087" s="2"/>
    </row>
    <row r="8088" spans="6:6" x14ac:dyDescent="0.25">
      <c r="F8088" s="2"/>
    </row>
    <row r="8089" spans="6:6" x14ac:dyDescent="0.25">
      <c r="F8089" s="2"/>
    </row>
    <row r="8090" spans="6:6" x14ac:dyDescent="0.25">
      <c r="F8090" s="2"/>
    </row>
    <row r="8091" spans="6:6" x14ac:dyDescent="0.25">
      <c r="F8091" s="2"/>
    </row>
    <row r="8092" spans="6:6" x14ac:dyDescent="0.25">
      <c r="F8092" s="2"/>
    </row>
    <row r="8093" spans="6:6" x14ac:dyDescent="0.25">
      <c r="F8093" s="2"/>
    </row>
    <row r="8094" spans="6:6" x14ac:dyDescent="0.25">
      <c r="F8094" s="2"/>
    </row>
    <row r="8095" spans="6:6" x14ac:dyDescent="0.25">
      <c r="F8095" s="2"/>
    </row>
    <row r="8096" spans="6:6" x14ac:dyDescent="0.25">
      <c r="F8096" s="2"/>
    </row>
    <row r="8097" spans="6:6" x14ac:dyDescent="0.25">
      <c r="F8097" s="2"/>
    </row>
    <row r="8098" spans="6:6" x14ac:dyDescent="0.25">
      <c r="F8098" s="2"/>
    </row>
    <row r="8099" spans="6:6" x14ac:dyDescent="0.25">
      <c r="F8099" s="2"/>
    </row>
    <row r="8100" spans="6:6" x14ac:dyDescent="0.25">
      <c r="F8100" s="2"/>
    </row>
    <row r="8101" spans="6:6" x14ac:dyDescent="0.25">
      <c r="F8101" s="2"/>
    </row>
    <row r="8102" spans="6:6" x14ac:dyDescent="0.25">
      <c r="F8102" s="2"/>
    </row>
    <row r="8103" spans="6:6" x14ac:dyDescent="0.25">
      <c r="F8103" s="2"/>
    </row>
    <row r="8104" spans="6:6" x14ac:dyDescent="0.25">
      <c r="F8104" s="2"/>
    </row>
    <row r="8105" spans="6:6" x14ac:dyDescent="0.25">
      <c r="F8105" s="2"/>
    </row>
    <row r="8106" spans="6:6" x14ac:dyDescent="0.25">
      <c r="F8106" s="2"/>
    </row>
    <row r="8107" spans="6:6" x14ac:dyDescent="0.25">
      <c r="F8107" s="2"/>
    </row>
    <row r="8108" spans="6:6" x14ac:dyDescent="0.25">
      <c r="F8108" s="2"/>
    </row>
    <row r="8109" spans="6:6" x14ac:dyDescent="0.25">
      <c r="F8109" s="2"/>
    </row>
    <row r="8110" spans="6:6" x14ac:dyDescent="0.25">
      <c r="F8110" s="2"/>
    </row>
    <row r="8111" spans="6:6" x14ac:dyDescent="0.25">
      <c r="F8111" s="2"/>
    </row>
    <row r="8112" spans="6:6" x14ac:dyDescent="0.25">
      <c r="F8112" s="2"/>
    </row>
    <row r="8113" spans="6:6" x14ac:dyDescent="0.25">
      <c r="F8113" s="2"/>
    </row>
    <row r="8114" spans="6:6" x14ac:dyDescent="0.25">
      <c r="F8114" s="2"/>
    </row>
    <row r="8115" spans="6:6" x14ac:dyDescent="0.25">
      <c r="F8115" s="2"/>
    </row>
    <row r="8116" spans="6:6" x14ac:dyDescent="0.25">
      <c r="F8116" s="2"/>
    </row>
    <row r="8117" spans="6:6" x14ac:dyDescent="0.25">
      <c r="F8117" s="2"/>
    </row>
    <row r="8118" spans="6:6" x14ac:dyDescent="0.25">
      <c r="F8118" s="2"/>
    </row>
    <row r="8119" spans="6:6" x14ac:dyDescent="0.25">
      <c r="F8119" s="2"/>
    </row>
    <row r="8120" spans="6:6" x14ac:dyDescent="0.25">
      <c r="F8120" s="2"/>
    </row>
    <row r="8121" spans="6:6" x14ac:dyDescent="0.25">
      <c r="F8121" s="2"/>
    </row>
    <row r="8122" spans="6:6" x14ac:dyDescent="0.25">
      <c r="F8122" s="2"/>
    </row>
    <row r="8123" spans="6:6" x14ac:dyDescent="0.25">
      <c r="F8123" s="2"/>
    </row>
    <row r="8124" spans="6:6" x14ac:dyDescent="0.25">
      <c r="F8124" s="2"/>
    </row>
    <row r="8125" spans="6:6" x14ac:dyDescent="0.25">
      <c r="F8125" s="2"/>
    </row>
    <row r="8126" spans="6:6" x14ac:dyDescent="0.25">
      <c r="F8126" s="2"/>
    </row>
    <row r="8127" spans="6:6" x14ac:dyDescent="0.25">
      <c r="F8127" s="2"/>
    </row>
    <row r="8128" spans="6:6" x14ac:dyDescent="0.25">
      <c r="F8128" s="2"/>
    </row>
    <row r="8129" spans="6:6" x14ac:dyDescent="0.25">
      <c r="F8129" s="2"/>
    </row>
    <row r="8130" spans="6:6" x14ac:dyDescent="0.25">
      <c r="F8130" s="2"/>
    </row>
    <row r="8131" spans="6:6" x14ac:dyDescent="0.25">
      <c r="F8131" s="2"/>
    </row>
    <row r="8132" spans="6:6" x14ac:dyDescent="0.25">
      <c r="F8132" s="2"/>
    </row>
    <row r="8133" spans="6:6" x14ac:dyDescent="0.25">
      <c r="F8133" s="2"/>
    </row>
    <row r="8134" spans="6:6" x14ac:dyDescent="0.25">
      <c r="F8134" s="2"/>
    </row>
    <row r="8135" spans="6:6" x14ac:dyDescent="0.25">
      <c r="F8135" s="2"/>
    </row>
    <row r="8136" spans="6:6" x14ac:dyDescent="0.25">
      <c r="F8136" s="2"/>
    </row>
    <row r="8137" spans="6:6" x14ac:dyDescent="0.25">
      <c r="F8137" s="2"/>
    </row>
    <row r="8138" spans="6:6" x14ac:dyDescent="0.25">
      <c r="F8138" s="2"/>
    </row>
    <row r="8139" spans="6:6" x14ac:dyDescent="0.25">
      <c r="F8139" s="2"/>
    </row>
    <row r="8140" spans="6:6" x14ac:dyDescent="0.25">
      <c r="F8140" s="2"/>
    </row>
    <row r="8141" spans="6:6" x14ac:dyDescent="0.25">
      <c r="F8141" s="2"/>
    </row>
    <row r="8142" spans="6:6" x14ac:dyDescent="0.25">
      <c r="F8142" s="2"/>
    </row>
    <row r="8143" spans="6:6" x14ac:dyDescent="0.25">
      <c r="F8143" s="2"/>
    </row>
    <row r="8144" spans="6:6" x14ac:dyDescent="0.25">
      <c r="F8144" s="2"/>
    </row>
    <row r="8145" spans="6:6" x14ac:dyDescent="0.25">
      <c r="F8145" s="2"/>
    </row>
    <row r="8146" spans="6:6" x14ac:dyDescent="0.25">
      <c r="F8146" s="2"/>
    </row>
    <row r="8147" spans="6:6" x14ac:dyDescent="0.25">
      <c r="F8147" s="2"/>
    </row>
    <row r="8148" spans="6:6" x14ac:dyDescent="0.25">
      <c r="F8148" s="2"/>
    </row>
    <row r="8149" spans="6:6" x14ac:dyDescent="0.25">
      <c r="F8149" s="2"/>
    </row>
    <row r="8150" spans="6:6" x14ac:dyDescent="0.25">
      <c r="F8150" s="2"/>
    </row>
    <row r="8151" spans="6:6" x14ac:dyDescent="0.25">
      <c r="F8151" s="2"/>
    </row>
    <row r="8152" spans="6:6" x14ac:dyDescent="0.25">
      <c r="F8152" s="2"/>
    </row>
    <row r="8153" spans="6:6" x14ac:dyDescent="0.25">
      <c r="F8153" s="2"/>
    </row>
    <row r="8154" spans="6:6" x14ac:dyDescent="0.25">
      <c r="F8154" s="2"/>
    </row>
    <row r="8155" spans="6:6" x14ac:dyDescent="0.25">
      <c r="F8155" s="2"/>
    </row>
    <row r="8156" spans="6:6" x14ac:dyDescent="0.25">
      <c r="F8156" s="2"/>
    </row>
    <row r="8157" spans="6:6" x14ac:dyDescent="0.25">
      <c r="F8157" s="2"/>
    </row>
    <row r="8158" spans="6:6" x14ac:dyDescent="0.25">
      <c r="F8158" s="2"/>
    </row>
    <row r="8159" spans="6:6" x14ac:dyDescent="0.25">
      <c r="F8159" s="2"/>
    </row>
    <row r="8160" spans="6:6" x14ac:dyDescent="0.25">
      <c r="F8160" s="2"/>
    </row>
    <row r="8161" spans="6:6" x14ac:dyDescent="0.25">
      <c r="F8161" s="2"/>
    </row>
    <row r="8162" spans="6:6" x14ac:dyDescent="0.25">
      <c r="F8162" s="2"/>
    </row>
    <row r="8163" spans="6:6" x14ac:dyDescent="0.25">
      <c r="F8163" s="2"/>
    </row>
    <row r="8164" spans="6:6" x14ac:dyDescent="0.25">
      <c r="F8164" s="2"/>
    </row>
    <row r="8165" spans="6:6" x14ac:dyDescent="0.25">
      <c r="F8165" s="2"/>
    </row>
    <row r="8166" spans="6:6" x14ac:dyDescent="0.25">
      <c r="F8166" s="2"/>
    </row>
    <row r="8167" spans="6:6" x14ac:dyDescent="0.25">
      <c r="F8167" s="2"/>
    </row>
    <row r="8168" spans="6:6" x14ac:dyDescent="0.25">
      <c r="F8168" s="2"/>
    </row>
    <row r="8169" spans="6:6" x14ac:dyDescent="0.25">
      <c r="F8169" s="2"/>
    </row>
    <row r="8170" spans="6:6" x14ac:dyDescent="0.25">
      <c r="F8170" s="2"/>
    </row>
    <row r="8171" spans="6:6" x14ac:dyDescent="0.25">
      <c r="F8171" s="2"/>
    </row>
    <row r="8172" spans="6:6" x14ac:dyDescent="0.25">
      <c r="F8172" s="2"/>
    </row>
    <row r="8173" spans="6:6" x14ac:dyDescent="0.25">
      <c r="F8173" s="2"/>
    </row>
    <row r="8174" spans="6:6" x14ac:dyDescent="0.25">
      <c r="F8174" s="2"/>
    </row>
    <row r="8175" spans="6:6" x14ac:dyDescent="0.25">
      <c r="F8175" s="2"/>
    </row>
    <row r="8176" spans="6:6" x14ac:dyDescent="0.25">
      <c r="F8176" s="2"/>
    </row>
    <row r="8177" spans="6:6" x14ac:dyDescent="0.25">
      <c r="F8177" s="2"/>
    </row>
    <row r="8178" spans="6:6" x14ac:dyDescent="0.25">
      <c r="F8178" s="2"/>
    </row>
    <row r="8179" spans="6:6" x14ac:dyDescent="0.25">
      <c r="F8179" s="2"/>
    </row>
    <row r="8180" spans="6:6" x14ac:dyDescent="0.25">
      <c r="F8180" s="2"/>
    </row>
    <row r="8181" spans="6:6" x14ac:dyDescent="0.25">
      <c r="F8181" s="2"/>
    </row>
    <row r="8182" spans="6:6" x14ac:dyDescent="0.25">
      <c r="F8182" s="2"/>
    </row>
    <row r="8183" spans="6:6" x14ac:dyDescent="0.25">
      <c r="F8183" s="2"/>
    </row>
    <row r="8184" spans="6:6" x14ac:dyDescent="0.25">
      <c r="F8184" s="2"/>
    </row>
    <row r="8185" spans="6:6" x14ac:dyDescent="0.25">
      <c r="F8185" s="2"/>
    </row>
    <row r="8186" spans="6:6" x14ac:dyDescent="0.25">
      <c r="F8186" s="2"/>
    </row>
    <row r="8187" spans="6:6" x14ac:dyDescent="0.25">
      <c r="F8187" s="2"/>
    </row>
    <row r="8188" spans="6:6" x14ac:dyDescent="0.25">
      <c r="F8188" s="2"/>
    </row>
    <row r="8189" spans="6:6" x14ac:dyDescent="0.25">
      <c r="F8189" s="2"/>
    </row>
    <row r="8190" spans="6:6" x14ac:dyDescent="0.25">
      <c r="F8190" s="2"/>
    </row>
    <row r="8191" spans="6:6" x14ac:dyDescent="0.25">
      <c r="F8191" s="2"/>
    </row>
    <row r="8192" spans="6:6" x14ac:dyDescent="0.25">
      <c r="F8192" s="2"/>
    </row>
    <row r="8193" spans="6:6" x14ac:dyDescent="0.25">
      <c r="F8193" s="2"/>
    </row>
    <row r="8194" spans="6:6" x14ac:dyDescent="0.25">
      <c r="F8194" s="2"/>
    </row>
    <row r="8195" spans="6:6" x14ac:dyDescent="0.25">
      <c r="F8195" s="2"/>
    </row>
    <row r="8196" spans="6:6" x14ac:dyDescent="0.25">
      <c r="F8196" s="2"/>
    </row>
    <row r="8197" spans="6:6" x14ac:dyDescent="0.25">
      <c r="F8197" s="2"/>
    </row>
    <row r="8198" spans="6:6" x14ac:dyDescent="0.25">
      <c r="F8198" s="2"/>
    </row>
    <row r="8199" spans="6:6" x14ac:dyDescent="0.25">
      <c r="F8199" s="2"/>
    </row>
    <row r="8200" spans="6:6" x14ac:dyDescent="0.25">
      <c r="F8200" s="2"/>
    </row>
    <row r="8201" spans="6:6" x14ac:dyDescent="0.25">
      <c r="F8201" s="2"/>
    </row>
    <row r="8202" spans="6:6" x14ac:dyDescent="0.25">
      <c r="F8202" s="2"/>
    </row>
    <row r="8203" spans="6:6" x14ac:dyDescent="0.25">
      <c r="F8203" s="2"/>
    </row>
    <row r="8204" spans="6:6" x14ac:dyDescent="0.25">
      <c r="F8204" s="2"/>
    </row>
    <row r="8205" spans="6:6" x14ac:dyDescent="0.25">
      <c r="F8205" s="2"/>
    </row>
    <row r="8206" spans="6:6" x14ac:dyDescent="0.25">
      <c r="F8206" s="2"/>
    </row>
    <row r="8207" spans="6:6" x14ac:dyDescent="0.25">
      <c r="F8207" s="2"/>
    </row>
    <row r="8208" spans="6:6" x14ac:dyDescent="0.25">
      <c r="F8208" s="2"/>
    </row>
    <row r="8209" spans="6:6" x14ac:dyDescent="0.25">
      <c r="F8209" s="2"/>
    </row>
    <row r="8210" spans="6:6" x14ac:dyDescent="0.25">
      <c r="F8210" s="2"/>
    </row>
    <row r="8211" spans="6:6" x14ac:dyDescent="0.25">
      <c r="F8211" s="2"/>
    </row>
    <row r="8212" spans="6:6" x14ac:dyDescent="0.25">
      <c r="F8212" s="2"/>
    </row>
    <row r="8213" spans="6:6" x14ac:dyDescent="0.25">
      <c r="F8213" s="2"/>
    </row>
    <row r="8214" spans="6:6" x14ac:dyDescent="0.25">
      <c r="F8214" s="2"/>
    </row>
    <row r="8215" spans="6:6" x14ac:dyDescent="0.25">
      <c r="F8215" s="2"/>
    </row>
    <row r="8216" spans="6:6" x14ac:dyDescent="0.25">
      <c r="F8216" s="2"/>
    </row>
    <row r="8217" spans="6:6" x14ac:dyDescent="0.25">
      <c r="F8217" s="2"/>
    </row>
    <row r="8218" spans="6:6" x14ac:dyDescent="0.25">
      <c r="F8218" s="2"/>
    </row>
    <row r="8219" spans="6:6" x14ac:dyDescent="0.25">
      <c r="F8219" s="2"/>
    </row>
    <row r="8220" spans="6:6" x14ac:dyDescent="0.25">
      <c r="F8220" s="2"/>
    </row>
    <row r="8221" spans="6:6" x14ac:dyDescent="0.25">
      <c r="F8221" s="2"/>
    </row>
    <row r="8222" spans="6:6" x14ac:dyDescent="0.25">
      <c r="F8222" s="2"/>
    </row>
    <row r="8223" spans="6:6" x14ac:dyDescent="0.25">
      <c r="F8223" s="2"/>
    </row>
    <row r="8224" spans="6:6" x14ac:dyDescent="0.25">
      <c r="F8224" s="2"/>
    </row>
    <row r="8225" spans="6:6" x14ac:dyDescent="0.25">
      <c r="F8225" s="2"/>
    </row>
    <row r="8226" spans="6:6" x14ac:dyDescent="0.25">
      <c r="F8226" s="2"/>
    </row>
    <row r="8227" spans="6:6" x14ac:dyDescent="0.25">
      <c r="F8227" s="2"/>
    </row>
    <row r="8228" spans="6:6" x14ac:dyDescent="0.25">
      <c r="F8228" s="2"/>
    </row>
    <row r="8229" spans="6:6" x14ac:dyDescent="0.25">
      <c r="F8229" s="2"/>
    </row>
    <row r="8230" spans="6:6" x14ac:dyDescent="0.25">
      <c r="F8230" s="2"/>
    </row>
    <row r="8231" spans="6:6" x14ac:dyDescent="0.25">
      <c r="F8231" s="2"/>
    </row>
    <row r="8232" spans="6:6" x14ac:dyDescent="0.25">
      <c r="F8232" s="2"/>
    </row>
    <row r="8233" spans="6:6" x14ac:dyDescent="0.25">
      <c r="F8233" s="2"/>
    </row>
    <row r="8234" spans="6:6" x14ac:dyDescent="0.25">
      <c r="F8234" s="2"/>
    </row>
    <row r="8235" spans="6:6" x14ac:dyDescent="0.25">
      <c r="F8235" s="2"/>
    </row>
    <row r="8236" spans="6:6" x14ac:dyDescent="0.25">
      <c r="F8236" s="2"/>
    </row>
    <row r="8237" spans="6:6" x14ac:dyDescent="0.25">
      <c r="F8237" s="2"/>
    </row>
    <row r="8238" spans="6:6" x14ac:dyDescent="0.25">
      <c r="F8238" s="2"/>
    </row>
    <row r="8239" spans="6:6" x14ac:dyDescent="0.25">
      <c r="F8239" s="2"/>
    </row>
    <row r="8240" spans="6:6" x14ac:dyDescent="0.25">
      <c r="F8240" s="2"/>
    </row>
    <row r="8241" spans="6:6" x14ac:dyDescent="0.25">
      <c r="F8241" s="2"/>
    </row>
    <row r="8242" spans="6:6" x14ac:dyDescent="0.25">
      <c r="F8242" s="2"/>
    </row>
    <row r="8243" spans="6:6" x14ac:dyDescent="0.25">
      <c r="F8243" s="2"/>
    </row>
    <row r="8244" spans="6:6" x14ac:dyDescent="0.25">
      <c r="F8244" s="2"/>
    </row>
    <row r="8245" spans="6:6" x14ac:dyDescent="0.25">
      <c r="F8245" s="2"/>
    </row>
    <row r="8246" spans="6:6" x14ac:dyDescent="0.25">
      <c r="F8246" s="2"/>
    </row>
    <row r="8247" spans="6:6" x14ac:dyDescent="0.25">
      <c r="F8247" s="2"/>
    </row>
    <row r="8248" spans="6:6" x14ac:dyDescent="0.25">
      <c r="F8248" s="2"/>
    </row>
    <row r="8249" spans="6:6" x14ac:dyDescent="0.25">
      <c r="F8249" s="2"/>
    </row>
    <row r="8250" spans="6:6" x14ac:dyDescent="0.25">
      <c r="F8250" s="2"/>
    </row>
    <row r="8251" spans="6:6" x14ac:dyDescent="0.25">
      <c r="F8251" s="2"/>
    </row>
    <row r="8252" spans="6:6" x14ac:dyDescent="0.25">
      <c r="F8252" s="2"/>
    </row>
    <row r="8253" spans="6:6" x14ac:dyDescent="0.25">
      <c r="F8253" s="2"/>
    </row>
    <row r="8254" spans="6:6" x14ac:dyDescent="0.25">
      <c r="F8254" s="2"/>
    </row>
    <row r="8255" spans="6:6" x14ac:dyDescent="0.25">
      <c r="F8255" s="2"/>
    </row>
    <row r="8256" spans="6:6" x14ac:dyDescent="0.25">
      <c r="F8256" s="2"/>
    </row>
    <row r="8257" spans="6:6" x14ac:dyDescent="0.25">
      <c r="F8257" s="2"/>
    </row>
    <row r="8258" spans="6:6" x14ac:dyDescent="0.25">
      <c r="F8258" s="2"/>
    </row>
    <row r="8259" spans="6:6" x14ac:dyDescent="0.25">
      <c r="F8259" s="2"/>
    </row>
    <row r="8260" spans="6:6" x14ac:dyDescent="0.25">
      <c r="F8260" s="2"/>
    </row>
    <row r="8261" spans="6:6" x14ac:dyDescent="0.25">
      <c r="F8261" s="2"/>
    </row>
    <row r="8262" spans="6:6" x14ac:dyDescent="0.25">
      <c r="F8262" s="2"/>
    </row>
    <row r="8263" spans="6:6" x14ac:dyDescent="0.25">
      <c r="F8263" s="2"/>
    </row>
    <row r="8264" spans="6:6" x14ac:dyDescent="0.25">
      <c r="F8264" s="2"/>
    </row>
    <row r="8265" spans="6:6" x14ac:dyDescent="0.25">
      <c r="F8265" s="2"/>
    </row>
    <row r="8266" spans="6:6" x14ac:dyDescent="0.25">
      <c r="F8266" s="2"/>
    </row>
    <row r="8267" spans="6:6" x14ac:dyDescent="0.25">
      <c r="F8267" s="2"/>
    </row>
    <row r="8268" spans="6:6" x14ac:dyDescent="0.25">
      <c r="F8268" s="2"/>
    </row>
    <row r="8269" spans="6:6" x14ac:dyDescent="0.25">
      <c r="F8269" s="2"/>
    </row>
    <row r="8270" spans="6:6" x14ac:dyDescent="0.25">
      <c r="F8270" s="2"/>
    </row>
    <row r="8271" spans="6:6" x14ac:dyDescent="0.25">
      <c r="F8271" s="2"/>
    </row>
    <row r="8272" spans="6:6" x14ac:dyDescent="0.25">
      <c r="F8272" s="2"/>
    </row>
    <row r="8273" spans="6:6" x14ac:dyDescent="0.25">
      <c r="F8273" s="2"/>
    </row>
    <row r="8274" spans="6:6" x14ac:dyDescent="0.25">
      <c r="F8274" s="2"/>
    </row>
    <row r="8275" spans="6:6" x14ac:dyDescent="0.25">
      <c r="F8275" s="2"/>
    </row>
    <row r="8276" spans="6:6" x14ac:dyDescent="0.25">
      <c r="F8276" s="2"/>
    </row>
    <row r="8277" spans="6:6" x14ac:dyDescent="0.25">
      <c r="F8277" s="2"/>
    </row>
    <row r="8278" spans="6:6" x14ac:dyDescent="0.25">
      <c r="F8278" s="2"/>
    </row>
    <row r="8279" spans="6:6" x14ac:dyDescent="0.25">
      <c r="F8279" s="2"/>
    </row>
    <row r="8280" spans="6:6" x14ac:dyDescent="0.25">
      <c r="F8280" s="2"/>
    </row>
    <row r="8281" spans="6:6" x14ac:dyDescent="0.25">
      <c r="F8281" s="2"/>
    </row>
    <row r="8282" spans="6:6" x14ac:dyDescent="0.25">
      <c r="F8282" s="2"/>
    </row>
    <row r="8283" spans="6:6" x14ac:dyDescent="0.25">
      <c r="F8283" s="2"/>
    </row>
    <row r="8284" spans="6:6" x14ac:dyDescent="0.25">
      <c r="F8284" s="2"/>
    </row>
    <row r="8285" spans="6:6" x14ac:dyDescent="0.25">
      <c r="F8285" s="2"/>
    </row>
    <row r="8286" spans="6:6" x14ac:dyDescent="0.25">
      <c r="F8286" s="2"/>
    </row>
    <row r="8287" spans="6:6" x14ac:dyDescent="0.25">
      <c r="F8287" s="2"/>
    </row>
    <row r="8288" spans="6:6" x14ac:dyDescent="0.25">
      <c r="F8288" s="2"/>
    </row>
    <row r="8289" spans="6:6" x14ac:dyDescent="0.25">
      <c r="F8289" s="2"/>
    </row>
    <row r="8290" spans="6:6" x14ac:dyDescent="0.25">
      <c r="F8290" s="2"/>
    </row>
    <row r="8291" spans="6:6" x14ac:dyDescent="0.25">
      <c r="F8291" s="2"/>
    </row>
    <row r="8292" spans="6:6" x14ac:dyDescent="0.25">
      <c r="F8292" s="2"/>
    </row>
    <row r="8293" spans="6:6" x14ac:dyDescent="0.25">
      <c r="F8293" s="2"/>
    </row>
    <row r="8294" spans="6:6" x14ac:dyDescent="0.25">
      <c r="F8294" s="2"/>
    </row>
    <row r="8295" spans="6:6" x14ac:dyDescent="0.25">
      <c r="F8295" s="2"/>
    </row>
    <row r="8296" spans="6:6" x14ac:dyDescent="0.25">
      <c r="F8296" s="2"/>
    </row>
    <row r="8297" spans="6:6" x14ac:dyDescent="0.25">
      <c r="F8297" s="2"/>
    </row>
    <row r="8298" spans="6:6" x14ac:dyDescent="0.25">
      <c r="F8298" s="2"/>
    </row>
    <row r="8299" spans="6:6" x14ac:dyDescent="0.25">
      <c r="F8299" s="2"/>
    </row>
    <row r="8300" spans="6:6" x14ac:dyDescent="0.25">
      <c r="F8300" s="2"/>
    </row>
    <row r="8301" spans="6:6" x14ac:dyDescent="0.25">
      <c r="F8301" s="2"/>
    </row>
    <row r="8302" spans="6:6" x14ac:dyDescent="0.25">
      <c r="F8302" s="2"/>
    </row>
    <row r="8303" spans="6:6" x14ac:dyDescent="0.25">
      <c r="F8303" s="2"/>
    </row>
    <row r="8304" spans="6:6" x14ac:dyDescent="0.25">
      <c r="F8304" s="2"/>
    </row>
    <row r="8305" spans="6:6" x14ac:dyDescent="0.25">
      <c r="F8305" s="2"/>
    </row>
    <row r="8306" spans="6:6" x14ac:dyDescent="0.25">
      <c r="F8306" s="2"/>
    </row>
    <row r="8307" spans="6:6" x14ac:dyDescent="0.25">
      <c r="F8307" s="2"/>
    </row>
    <row r="8308" spans="6:6" x14ac:dyDescent="0.25">
      <c r="F8308" s="2"/>
    </row>
    <row r="8309" spans="6:6" x14ac:dyDescent="0.25">
      <c r="F8309" s="2"/>
    </row>
    <row r="8310" spans="6:6" x14ac:dyDescent="0.25">
      <c r="F8310" s="2"/>
    </row>
    <row r="8311" spans="6:6" x14ac:dyDescent="0.25">
      <c r="F8311" s="2"/>
    </row>
    <row r="8312" spans="6:6" x14ac:dyDescent="0.25">
      <c r="F8312" s="2"/>
    </row>
    <row r="8313" spans="6:6" x14ac:dyDescent="0.25">
      <c r="F8313" s="2"/>
    </row>
    <row r="8314" spans="6:6" x14ac:dyDescent="0.25">
      <c r="F8314" s="2"/>
    </row>
    <row r="8315" spans="6:6" x14ac:dyDescent="0.25">
      <c r="F8315" s="2"/>
    </row>
    <row r="8316" spans="6:6" x14ac:dyDescent="0.25">
      <c r="F8316" s="2"/>
    </row>
    <row r="8317" spans="6:6" x14ac:dyDescent="0.25">
      <c r="F8317" s="2"/>
    </row>
    <row r="8318" spans="6:6" x14ac:dyDescent="0.25">
      <c r="F8318" s="2"/>
    </row>
    <row r="8319" spans="6:6" x14ac:dyDescent="0.25">
      <c r="F8319" s="2"/>
    </row>
    <row r="8320" spans="6:6" x14ac:dyDescent="0.25">
      <c r="F8320" s="2"/>
    </row>
    <row r="8321" spans="6:6" x14ac:dyDescent="0.25">
      <c r="F8321" s="2"/>
    </row>
    <row r="8322" spans="6:6" x14ac:dyDescent="0.25">
      <c r="F8322" s="2"/>
    </row>
    <row r="8323" spans="6:6" x14ac:dyDescent="0.25">
      <c r="F8323" s="2"/>
    </row>
    <row r="8324" spans="6:6" x14ac:dyDescent="0.25">
      <c r="F8324" s="2"/>
    </row>
    <row r="8325" spans="6:6" x14ac:dyDescent="0.25">
      <c r="F8325" s="2"/>
    </row>
    <row r="8326" spans="6:6" x14ac:dyDescent="0.25">
      <c r="F8326" s="2"/>
    </row>
    <row r="8327" spans="6:6" x14ac:dyDescent="0.25">
      <c r="F8327" s="2"/>
    </row>
    <row r="8328" spans="6:6" x14ac:dyDescent="0.25">
      <c r="F8328" s="2"/>
    </row>
    <row r="8329" spans="6:6" x14ac:dyDescent="0.25">
      <c r="F8329" s="2"/>
    </row>
    <row r="8330" spans="6:6" x14ac:dyDescent="0.25">
      <c r="F8330" s="2"/>
    </row>
    <row r="8331" spans="6:6" x14ac:dyDescent="0.25">
      <c r="F8331" s="2"/>
    </row>
    <row r="8332" spans="6:6" x14ac:dyDescent="0.25">
      <c r="F8332" s="2"/>
    </row>
    <row r="8333" spans="6:6" x14ac:dyDescent="0.25">
      <c r="F8333" s="2"/>
    </row>
    <row r="8334" spans="6:6" x14ac:dyDescent="0.25">
      <c r="F8334" s="2"/>
    </row>
    <row r="8335" spans="6:6" x14ac:dyDescent="0.25">
      <c r="F8335" s="2"/>
    </row>
    <row r="8336" spans="6:6" x14ac:dyDescent="0.25">
      <c r="F8336" s="2"/>
    </row>
    <row r="8337" spans="6:6" x14ac:dyDescent="0.25">
      <c r="F8337" s="2"/>
    </row>
    <row r="8338" spans="6:6" x14ac:dyDescent="0.25">
      <c r="F8338" s="2"/>
    </row>
    <row r="8339" spans="6:6" x14ac:dyDescent="0.25">
      <c r="F8339" s="2"/>
    </row>
    <row r="8340" spans="6:6" x14ac:dyDescent="0.25">
      <c r="F8340" s="2"/>
    </row>
    <row r="8341" spans="6:6" x14ac:dyDescent="0.25">
      <c r="F8341" s="2"/>
    </row>
    <row r="8342" spans="6:6" x14ac:dyDescent="0.25">
      <c r="F8342" s="2"/>
    </row>
    <row r="8343" spans="6:6" x14ac:dyDescent="0.25">
      <c r="F8343" s="2"/>
    </row>
    <row r="8344" spans="6:6" x14ac:dyDescent="0.25">
      <c r="F8344" s="2"/>
    </row>
    <row r="8345" spans="6:6" x14ac:dyDescent="0.25">
      <c r="F8345" s="2"/>
    </row>
    <row r="8346" spans="6:6" x14ac:dyDescent="0.25">
      <c r="F8346" s="2"/>
    </row>
    <row r="8347" spans="6:6" x14ac:dyDescent="0.25">
      <c r="F8347" s="2"/>
    </row>
    <row r="8348" spans="6:6" x14ac:dyDescent="0.25">
      <c r="F8348" s="2"/>
    </row>
    <row r="8349" spans="6:6" x14ac:dyDescent="0.25">
      <c r="F8349" s="2"/>
    </row>
    <row r="8350" spans="6:6" x14ac:dyDescent="0.25">
      <c r="F8350" s="2"/>
    </row>
    <row r="8351" spans="6:6" x14ac:dyDescent="0.25">
      <c r="F8351" s="2"/>
    </row>
    <row r="8352" spans="6:6" x14ac:dyDescent="0.25">
      <c r="F8352" s="2"/>
    </row>
    <row r="8353" spans="6:6" x14ac:dyDescent="0.25">
      <c r="F8353" s="2"/>
    </row>
    <row r="8354" spans="6:6" x14ac:dyDescent="0.25">
      <c r="F8354" s="2"/>
    </row>
    <row r="8355" spans="6:6" x14ac:dyDescent="0.25">
      <c r="F8355" s="2"/>
    </row>
    <row r="8356" spans="6:6" x14ac:dyDescent="0.25">
      <c r="F8356" s="2"/>
    </row>
    <row r="8357" spans="6:6" x14ac:dyDescent="0.25">
      <c r="F8357" s="2"/>
    </row>
    <row r="8358" spans="6:6" x14ac:dyDescent="0.25">
      <c r="F8358" s="2"/>
    </row>
    <row r="8359" spans="6:6" x14ac:dyDescent="0.25">
      <c r="F8359" s="2"/>
    </row>
    <row r="8360" spans="6:6" x14ac:dyDescent="0.25">
      <c r="F8360" s="2"/>
    </row>
    <row r="8361" spans="6:6" x14ac:dyDescent="0.25">
      <c r="F8361" s="2"/>
    </row>
    <row r="8362" spans="6:6" x14ac:dyDescent="0.25">
      <c r="F8362" s="2"/>
    </row>
    <row r="8363" spans="6:6" x14ac:dyDescent="0.25">
      <c r="F8363" s="2"/>
    </row>
    <row r="8364" spans="6:6" x14ac:dyDescent="0.25">
      <c r="F8364" s="2"/>
    </row>
    <row r="8365" spans="6:6" x14ac:dyDescent="0.25">
      <c r="F8365" s="2"/>
    </row>
    <row r="8366" spans="6:6" x14ac:dyDescent="0.25">
      <c r="F8366" s="2"/>
    </row>
    <row r="8367" spans="6:6" x14ac:dyDescent="0.25">
      <c r="F8367" s="2"/>
    </row>
    <row r="8368" spans="6:6" x14ac:dyDescent="0.25">
      <c r="F8368" s="2"/>
    </row>
    <row r="8369" spans="6:6" x14ac:dyDescent="0.25">
      <c r="F8369" s="2"/>
    </row>
    <row r="8370" spans="6:6" x14ac:dyDescent="0.25">
      <c r="F8370" s="2"/>
    </row>
    <row r="8371" spans="6:6" x14ac:dyDescent="0.25">
      <c r="F8371" s="2"/>
    </row>
    <row r="8372" spans="6:6" x14ac:dyDescent="0.25">
      <c r="F8372" s="2"/>
    </row>
    <row r="8373" spans="6:6" x14ac:dyDescent="0.25">
      <c r="F8373" s="2"/>
    </row>
    <row r="8374" spans="6:6" x14ac:dyDescent="0.25">
      <c r="F8374" s="2"/>
    </row>
    <row r="8375" spans="6:6" x14ac:dyDescent="0.25">
      <c r="F8375" s="2"/>
    </row>
    <row r="8376" spans="6:6" x14ac:dyDescent="0.25">
      <c r="F8376" s="2"/>
    </row>
    <row r="8377" spans="6:6" x14ac:dyDescent="0.25">
      <c r="F8377" s="2"/>
    </row>
    <row r="8378" spans="6:6" x14ac:dyDescent="0.25">
      <c r="F8378" s="2"/>
    </row>
    <row r="8379" spans="6:6" x14ac:dyDescent="0.25">
      <c r="F8379" s="2"/>
    </row>
    <row r="8380" spans="6:6" x14ac:dyDescent="0.25">
      <c r="F8380" s="2"/>
    </row>
    <row r="8381" spans="6:6" x14ac:dyDescent="0.25">
      <c r="F8381" s="2"/>
    </row>
    <row r="8382" spans="6:6" x14ac:dyDescent="0.25">
      <c r="F8382" s="2"/>
    </row>
    <row r="8383" spans="6:6" x14ac:dyDescent="0.25">
      <c r="F8383" s="2"/>
    </row>
    <row r="8384" spans="6:6" x14ac:dyDescent="0.25">
      <c r="F8384" s="2"/>
    </row>
    <row r="8385" spans="6:6" x14ac:dyDescent="0.25">
      <c r="F8385" s="2"/>
    </row>
    <row r="8386" spans="6:6" x14ac:dyDescent="0.25">
      <c r="F8386" s="2"/>
    </row>
    <row r="8387" spans="6:6" x14ac:dyDescent="0.25">
      <c r="F8387" s="2"/>
    </row>
    <row r="8388" spans="6:6" x14ac:dyDescent="0.25">
      <c r="F8388" s="2"/>
    </row>
    <row r="8389" spans="6:6" x14ac:dyDescent="0.25">
      <c r="F8389" s="2"/>
    </row>
    <row r="8390" spans="6:6" x14ac:dyDescent="0.25">
      <c r="F8390" s="2"/>
    </row>
    <row r="8391" spans="6:6" x14ac:dyDescent="0.25">
      <c r="F8391" s="2"/>
    </row>
    <row r="8392" spans="6:6" x14ac:dyDescent="0.25">
      <c r="F8392" s="2"/>
    </row>
    <row r="8393" spans="6:6" x14ac:dyDescent="0.25">
      <c r="F8393" s="2"/>
    </row>
    <row r="8394" spans="6:6" x14ac:dyDescent="0.25">
      <c r="F8394" s="2"/>
    </row>
    <row r="8395" spans="6:6" x14ac:dyDescent="0.25">
      <c r="F8395" s="2"/>
    </row>
    <row r="8396" spans="6:6" x14ac:dyDescent="0.25">
      <c r="F8396" s="2"/>
    </row>
    <row r="8397" spans="6:6" x14ac:dyDescent="0.25">
      <c r="F8397" s="2"/>
    </row>
    <row r="8398" spans="6:6" x14ac:dyDescent="0.25">
      <c r="F8398" s="2"/>
    </row>
    <row r="8399" spans="6:6" x14ac:dyDescent="0.25">
      <c r="F8399" s="2"/>
    </row>
    <row r="8400" spans="6:6" x14ac:dyDescent="0.25">
      <c r="F8400" s="2"/>
    </row>
    <row r="8401" spans="6:6" x14ac:dyDescent="0.25">
      <c r="F8401" s="2"/>
    </row>
    <row r="8402" spans="6:6" x14ac:dyDescent="0.25">
      <c r="F8402" s="2"/>
    </row>
    <row r="8403" spans="6:6" x14ac:dyDescent="0.25">
      <c r="F8403" s="2"/>
    </row>
    <row r="8404" spans="6:6" x14ac:dyDescent="0.25">
      <c r="F8404" s="2"/>
    </row>
    <row r="8405" spans="6:6" x14ac:dyDescent="0.25">
      <c r="F8405" s="2"/>
    </row>
    <row r="8406" spans="6:6" x14ac:dyDescent="0.25">
      <c r="F8406" s="2"/>
    </row>
    <row r="8407" spans="6:6" x14ac:dyDescent="0.25">
      <c r="F8407" s="2"/>
    </row>
    <row r="8408" spans="6:6" x14ac:dyDescent="0.25">
      <c r="F8408" s="2"/>
    </row>
    <row r="8409" spans="6:6" x14ac:dyDescent="0.25">
      <c r="F8409" s="2"/>
    </row>
    <row r="8410" spans="6:6" x14ac:dyDescent="0.25">
      <c r="F8410" s="2"/>
    </row>
    <row r="8411" spans="6:6" x14ac:dyDescent="0.25">
      <c r="F8411" s="2"/>
    </row>
    <row r="8412" spans="6:6" x14ac:dyDescent="0.25">
      <c r="F8412" s="2"/>
    </row>
    <row r="8413" spans="6:6" x14ac:dyDescent="0.25">
      <c r="F8413" s="2"/>
    </row>
    <row r="8414" spans="6:6" x14ac:dyDescent="0.25">
      <c r="F8414" s="2"/>
    </row>
    <row r="8415" spans="6:6" x14ac:dyDescent="0.25">
      <c r="F8415" s="2"/>
    </row>
    <row r="8416" spans="6:6" x14ac:dyDescent="0.25">
      <c r="F8416" s="2"/>
    </row>
    <row r="8417" spans="6:6" x14ac:dyDescent="0.25">
      <c r="F8417" s="2"/>
    </row>
    <row r="8418" spans="6:6" x14ac:dyDescent="0.25">
      <c r="F8418" s="2"/>
    </row>
    <row r="8419" spans="6:6" x14ac:dyDescent="0.25">
      <c r="F8419" s="2"/>
    </row>
    <row r="8420" spans="6:6" x14ac:dyDescent="0.25">
      <c r="F8420" s="2"/>
    </row>
    <row r="8421" spans="6:6" x14ac:dyDescent="0.25">
      <c r="F8421" s="2"/>
    </row>
    <row r="8422" spans="6:6" x14ac:dyDescent="0.25">
      <c r="F8422" s="2"/>
    </row>
    <row r="8423" spans="6:6" x14ac:dyDescent="0.25">
      <c r="F8423" s="2"/>
    </row>
    <row r="8424" spans="6:6" x14ac:dyDescent="0.25">
      <c r="F8424" s="2"/>
    </row>
    <row r="8425" spans="6:6" x14ac:dyDescent="0.25">
      <c r="F8425" s="2"/>
    </row>
    <row r="8426" spans="6:6" x14ac:dyDescent="0.25">
      <c r="F8426" s="2"/>
    </row>
    <row r="8427" spans="6:6" x14ac:dyDescent="0.25">
      <c r="F8427" s="2"/>
    </row>
    <row r="8428" spans="6:6" x14ac:dyDescent="0.25">
      <c r="F8428" s="2"/>
    </row>
    <row r="8429" spans="6:6" x14ac:dyDescent="0.25">
      <c r="F8429" s="2"/>
    </row>
    <row r="8430" spans="6:6" x14ac:dyDescent="0.25">
      <c r="F8430" s="2"/>
    </row>
    <row r="8431" spans="6:6" x14ac:dyDescent="0.25">
      <c r="F8431" s="2"/>
    </row>
    <row r="8432" spans="6:6" x14ac:dyDescent="0.25">
      <c r="F8432" s="2"/>
    </row>
    <row r="8433" spans="6:6" x14ac:dyDescent="0.25">
      <c r="F8433" s="2"/>
    </row>
    <row r="8434" spans="6:6" x14ac:dyDescent="0.25">
      <c r="F8434" s="2"/>
    </row>
    <row r="8435" spans="6:6" x14ac:dyDescent="0.25">
      <c r="F8435" s="2"/>
    </row>
    <row r="8436" spans="6:6" x14ac:dyDescent="0.25">
      <c r="F8436" s="2"/>
    </row>
    <row r="8437" spans="6:6" x14ac:dyDescent="0.25">
      <c r="F8437" s="2"/>
    </row>
    <row r="8438" spans="6:6" x14ac:dyDescent="0.25">
      <c r="F8438" s="2"/>
    </row>
    <row r="8439" spans="6:6" x14ac:dyDescent="0.25">
      <c r="F8439" s="2"/>
    </row>
    <row r="8440" spans="6:6" x14ac:dyDescent="0.25">
      <c r="F8440" s="2"/>
    </row>
    <row r="8441" spans="6:6" x14ac:dyDescent="0.25">
      <c r="F8441" s="2"/>
    </row>
    <row r="8442" spans="6:6" x14ac:dyDescent="0.25">
      <c r="F8442" s="2"/>
    </row>
    <row r="8443" spans="6:6" x14ac:dyDescent="0.25">
      <c r="F8443" s="2"/>
    </row>
    <row r="8444" spans="6:6" x14ac:dyDescent="0.25">
      <c r="F8444" s="2"/>
    </row>
    <row r="8445" spans="6:6" x14ac:dyDescent="0.25">
      <c r="F8445" s="2"/>
    </row>
    <row r="8446" spans="6:6" x14ac:dyDescent="0.25">
      <c r="F8446" s="2"/>
    </row>
    <row r="8447" spans="6:6" x14ac:dyDescent="0.25">
      <c r="F8447" s="2"/>
    </row>
    <row r="8448" spans="6:6" x14ac:dyDescent="0.25">
      <c r="F8448" s="2"/>
    </row>
    <row r="8449" spans="6:6" x14ac:dyDescent="0.25">
      <c r="F8449" s="2"/>
    </row>
    <row r="8450" spans="6:6" x14ac:dyDescent="0.25">
      <c r="F8450" s="2"/>
    </row>
    <row r="8451" spans="6:6" x14ac:dyDescent="0.25">
      <c r="F8451" s="2"/>
    </row>
    <row r="8452" spans="6:6" x14ac:dyDescent="0.25">
      <c r="F8452" s="2"/>
    </row>
    <row r="8453" spans="6:6" x14ac:dyDescent="0.25">
      <c r="F8453" s="2"/>
    </row>
    <row r="8454" spans="6:6" x14ac:dyDescent="0.25">
      <c r="F8454" s="2"/>
    </row>
    <row r="8455" spans="6:6" x14ac:dyDescent="0.25">
      <c r="F8455" s="2"/>
    </row>
    <row r="8456" spans="6:6" x14ac:dyDescent="0.25">
      <c r="F8456" s="2"/>
    </row>
    <row r="8457" spans="6:6" x14ac:dyDescent="0.25">
      <c r="F8457" s="2"/>
    </row>
    <row r="8458" spans="6:6" x14ac:dyDescent="0.25">
      <c r="F8458" s="2"/>
    </row>
    <row r="8459" spans="6:6" x14ac:dyDescent="0.25">
      <c r="F8459" s="2"/>
    </row>
    <row r="8460" spans="6:6" x14ac:dyDescent="0.25">
      <c r="F8460" s="2"/>
    </row>
    <row r="8461" spans="6:6" x14ac:dyDescent="0.25">
      <c r="F8461" s="2"/>
    </row>
    <row r="8462" spans="6:6" x14ac:dyDescent="0.25">
      <c r="F8462" s="2"/>
    </row>
    <row r="8463" spans="6:6" x14ac:dyDescent="0.25">
      <c r="F8463" s="2"/>
    </row>
    <row r="8464" spans="6:6" x14ac:dyDescent="0.25">
      <c r="F8464" s="2"/>
    </row>
    <row r="8465" spans="6:6" x14ac:dyDescent="0.25">
      <c r="F8465" s="2"/>
    </row>
    <row r="8466" spans="6:6" x14ac:dyDescent="0.25">
      <c r="F8466" s="2"/>
    </row>
    <row r="8467" spans="6:6" x14ac:dyDescent="0.25">
      <c r="F8467" s="2"/>
    </row>
    <row r="8468" spans="6:6" x14ac:dyDescent="0.25">
      <c r="F8468" s="2"/>
    </row>
    <row r="8469" spans="6:6" x14ac:dyDescent="0.25">
      <c r="F8469" s="2"/>
    </row>
    <row r="8470" spans="6:6" x14ac:dyDescent="0.25">
      <c r="F8470" s="2"/>
    </row>
    <row r="8471" spans="6:6" x14ac:dyDescent="0.25">
      <c r="F8471" s="2"/>
    </row>
    <row r="8472" spans="6:6" x14ac:dyDescent="0.25">
      <c r="F8472" s="2"/>
    </row>
    <row r="8473" spans="6:6" x14ac:dyDescent="0.25">
      <c r="F8473" s="2"/>
    </row>
    <row r="8474" spans="6:6" x14ac:dyDescent="0.25">
      <c r="F8474" s="2"/>
    </row>
    <row r="8475" spans="6:6" x14ac:dyDescent="0.25">
      <c r="F8475" s="2"/>
    </row>
    <row r="8476" spans="6:6" x14ac:dyDescent="0.25">
      <c r="F8476" s="2"/>
    </row>
    <row r="8477" spans="6:6" x14ac:dyDescent="0.25">
      <c r="F8477" s="2"/>
    </row>
    <row r="8478" spans="6:6" x14ac:dyDescent="0.25">
      <c r="F8478" s="2"/>
    </row>
    <row r="8479" spans="6:6" x14ac:dyDescent="0.25">
      <c r="F8479" s="2"/>
    </row>
    <row r="8480" spans="6:6" x14ac:dyDescent="0.25">
      <c r="F8480" s="2"/>
    </row>
    <row r="8481" spans="6:6" x14ac:dyDescent="0.25">
      <c r="F8481" s="2"/>
    </row>
    <row r="8482" spans="6:6" x14ac:dyDescent="0.25">
      <c r="F8482" s="2"/>
    </row>
    <row r="8483" spans="6:6" x14ac:dyDescent="0.25">
      <c r="F8483" s="2"/>
    </row>
    <row r="8484" spans="6:6" x14ac:dyDescent="0.25">
      <c r="F8484" s="2"/>
    </row>
    <row r="8485" spans="6:6" x14ac:dyDescent="0.25">
      <c r="F8485" s="2"/>
    </row>
    <row r="8486" spans="6:6" x14ac:dyDescent="0.25">
      <c r="F8486" s="2"/>
    </row>
    <row r="8487" spans="6:6" x14ac:dyDescent="0.25">
      <c r="F8487" s="2"/>
    </row>
    <row r="8488" spans="6:6" x14ac:dyDescent="0.25">
      <c r="F8488" s="2"/>
    </row>
    <row r="8489" spans="6:6" x14ac:dyDescent="0.25">
      <c r="F8489" s="2"/>
    </row>
    <row r="8490" spans="6:6" x14ac:dyDescent="0.25">
      <c r="F8490" s="2"/>
    </row>
    <row r="8491" spans="6:6" x14ac:dyDescent="0.25">
      <c r="F8491" s="2"/>
    </row>
    <row r="8492" spans="6:6" x14ac:dyDescent="0.25">
      <c r="F8492" s="2"/>
    </row>
    <row r="8493" spans="6:6" x14ac:dyDescent="0.25">
      <c r="F8493" s="2"/>
    </row>
    <row r="8494" spans="6:6" x14ac:dyDescent="0.25">
      <c r="F8494" s="2"/>
    </row>
    <row r="8495" spans="6:6" x14ac:dyDescent="0.25">
      <c r="F8495" s="2"/>
    </row>
    <row r="8496" spans="6:6" x14ac:dyDescent="0.25">
      <c r="F8496" s="2"/>
    </row>
    <row r="8497" spans="6:6" x14ac:dyDescent="0.25">
      <c r="F8497" s="2"/>
    </row>
    <row r="8498" spans="6:6" x14ac:dyDescent="0.25">
      <c r="F8498" s="2"/>
    </row>
    <row r="8499" spans="6:6" x14ac:dyDescent="0.25">
      <c r="F8499" s="2"/>
    </row>
    <row r="8500" spans="6:6" x14ac:dyDescent="0.25">
      <c r="F8500" s="2"/>
    </row>
    <row r="8501" spans="6:6" x14ac:dyDescent="0.25">
      <c r="F8501" s="2"/>
    </row>
    <row r="8502" spans="6:6" x14ac:dyDescent="0.25">
      <c r="F8502" s="2"/>
    </row>
    <row r="8503" spans="6:6" x14ac:dyDescent="0.25">
      <c r="F8503" s="2"/>
    </row>
    <row r="8504" spans="6:6" x14ac:dyDescent="0.25">
      <c r="F8504" s="2"/>
    </row>
    <row r="8505" spans="6:6" x14ac:dyDescent="0.25">
      <c r="F8505" s="2"/>
    </row>
    <row r="8506" spans="6:6" x14ac:dyDescent="0.25">
      <c r="F8506" s="2"/>
    </row>
    <row r="8507" spans="6:6" x14ac:dyDescent="0.25">
      <c r="F8507" s="2"/>
    </row>
    <row r="8508" spans="6:6" x14ac:dyDescent="0.25">
      <c r="F8508" s="2"/>
    </row>
    <row r="8509" spans="6:6" x14ac:dyDescent="0.25">
      <c r="F8509" s="2"/>
    </row>
    <row r="8510" spans="6:6" x14ac:dyDescent="0.25">
      <c r="F8510" s="2"/>
    </row>
    <row r="8511" spans="6:6" x14ac:dyDescent="0.25">
      <c r="F8511" s="2"/>
    </row>
    <row r="8512" spans="6:6" x14ac:dyDescent="0.25">
      <c r="F8512" s="2"/>
    </row>
    <row r="8513" spans="6:6" x14ac:dyDescent="0.25">
      <c r="F8513" s="2"/>
    </row>
    <row r="8514" spans="6:6" x14ac:dyDescent="0.25">
      <c r="F8514" s="2"/>
    </row>
    <row r="8515" spans="6:6" x14ac:dyDescent="0.25">
      <c r="F8515" s="2"/>
    </row>
    <row r="8516" spans="6:6" x14ac:dyDescent="0.25">
      <c r="F8516" s="2"/>
    </row>
    <row r="8517" spans="6:6" x14ac:dyDescent="0.25">
      <c r="F8517" s="2"/>
    </row>
    <row r="8518" spans="6:6" x14ac:dyDescent="0.25">
      <c r="F8518" s="2"/>
    </row>
    <row r="8519" spans="6:6" x14ac:dyDescent="0.25">
      <c r="F8519" s="2"/>
    </row>
    <row r="8520" spans="6:6" x14ac:dyDescent="0.25">
      <c r="F8520" s="2"/>
    </row>
    <row r="8521" spans="6:6" x14ac:dyDescent="0.25">
      <c r="F8521" s="2"/>
    </row>
    <row r="8522" spans="6:6" x14ac:dyDescent="0.25">
      <c r="F8522" s="2"/>
    </row>
    <row r="8523" spans="6:6" x14ac:dyDescent="0.25">
      <c r="F8523" s="2"/>
    </row>
    <row r="8524" spans="6:6" x14ac:dyDescent="0.25">
      <c r="F8524" s="2"/>
    </row>
    <row r="8525" spans="6:6" x14ac:dyDescent="0.25">
      <c r="F8525" s="2"/>
    </row>
    <row r="8526" spans="6:6" x14ac:dyDescent="0.25">
      <c r="F8526" s="2"/>
    </row>
    <row r="8527" spans="6:6" x14ac:dyDescent="0.25">
      <c r="F8527" s="2"/>
    </row>
    <row r="8528" spans="6:6" x14ac:dyDescent="0.25">
      <c r="F8528" s="2"/>
    </row>
    <row r="8529" spans="6:6" x14ac:dyDescent="0.25">
      <c r="F8529" s="2"/>
    </row>
    <row r="8530" spans="6:6" x14ac:dyDescent="0.25">
      <c r="F8530" s="2"/>
    </row>
    <row r="8531" spans="6:6" x14ac:dyDescent="0.25">
      <c r="F8531" s="2"/>
    </row>
    <row r="8532" spans="6:6" x14ac:dyDescent="0.25">
      <c r="F8532" s="2"/>
    </row>
    <row r="8533" spans="6:6" x14ac:dyDescent="0.25">
      <c r="F8533" s="2"/>
    </row>
    <row r="8534" spans="6:6" x14ac:dyDescent="0.25">
      <c r="F8534" s="2"/>
    </row>
    <row r="8535" spans="6:6" x14ac:dyDescent="0.25">
      <c r="F8535" s="2"/>
    </row>
    <row r="8536" spans="6:6" x14ac:dyDescent="0.25">
      <c r="F8536" s="2"/>
    </row>
    <row r="8537" spans="6:6" x14ac:dyDescent="0.25">
      <c r="F8537" s="2"/>
    </row>
    <row r="8538" spans="6:6" x14ac:dyDescent="0.25">
      <c r="F8538" s="2"/>
    </row>
    <row r="8539" spans="6:6" x14ac:dyDescent="0.25">
      <c r="F8539" s="2"/>
    </row>
    <row r="8540" spans="6:6" x14ac:dyDescent="0.25">
      <c r="F8540" s="2"/>
    </row>
    <row r="8541" spans="6:6" x14ac:dyDescent="0.25">
      <c r="F8541" s="2"/>
    </row>
    <row r="8542" spans="6:6" x14ac:dyDescent="0.25">
      <c r="F8542" s="2"/>
    </row>
    <row r="8543" spans="6:6" x14ac:dyDescent="0.25">
      <c r="F8543" s="2"/>
    </row>
    <row r="8544" spans="6:6" x14ac:dyDescent="0.25">
      <c r="F8544" s="2"/>
    </row>
    <row r="8545" spans="6:6" x14ac:dyDescent="0.25">
      <c r="F8545" s="2"/>
    </row>
    <row r="8546" spans="6:6" x14ac:dyDescent="0.25">
      <c r="F8546" s="2"/>
    </row>
    <row r="8547" spans="6:6" x14ac:dyDescent="0.25">
      <c r="F8547" s="2"/>
    </row>
    <row r="8548" spans="6:6" x14ac:dyDescent="0.25">
      <c r="F8548" s="2"/>
    </row>
    <row r="8549" spans="6:6" x14ac:dyDescent="0.25">
      <c r="F8549" s="2"/>
    </row>
    <row r="8550" spans="6:6" x14ac:dyDescent="0.25">
      <c r="F8550" s="2"/>
    </row>
    <row r="8551" spans="6:6" x14ac:dyDescent="0.25">
      <c r="F8551" s="2"/>
    </row>
    <row r="8552" spans="6:6" x14ac:dyDescent="0.25">
      <c r="F8552" s="2"/>
    </row>
    <row r="8553" spans="6:6" x14ac:dyDescent="0.25">
      <c r="F8553" s="2"/>
    </row>
    <row r="8554" spans="6:6" x14ac:dyDescent="0.25">
      <c r="F8554" s="2"/>
    </row>
    <row r="8555" spans="6:6" x14ac:dyDescent="0.25">
      <c r="F8555" s="2"/>
    </row>
    <row r="8556" spans="6:6" x14ac:dyDescent="0.25">
      <c r="F8556" s="2"/>
    </row>
    <row r="8557" spans="6:6" x14ac:dyDescent="0.25">
      <c r="F8557" s="2"/>
    </row>
    <row r="8558" spans="6:6" x14ac:dyDescent="0.25">
      <c r="F8558" s="2"/>
    </row>
    <row r="8559" spans="6:6" x14ac:dyDescent="0.25">
      <c r="F8559" s="2"/>
    </row>
    <row r="8560" spans="6:6" x14ac:dyDescent="0.25">
      <c r="F8560" s="2"/>
    </row>
    <row r="8561" spans="6:6" x14ac:dyDescent="0.25">
      <c r="F8561" s="2"/>
    </row>
    <row r="8562" spans="6:6" x14ac:dyDescent="0.25">
      <c r="F8562" s="2"/>
    </row>
    <row r="8563" spans="6:6" x14ac:dyDescent="0.25">
      <c r="F8563" s="2"/>
    </row>
    <row r="8564" spans="6:6" x14ac:dyDescent="0.25">
      <c r="F8564" s="2"/>
    </row>
    <row r="8565" spans="6:6" x14ac:dyDescent="0.25">
      <c r="F8565" s="2"/>
    </row>
    <row r="8566" spans="6:6" x14ac:dyDescent="0.25">
      <c r="F8566" s="2"/>
    </row>
    <row r="8567" spans="6:6" x14ac:dyDescent="0.25">
      <c r="F8567" s="2"/>
    </row>
    <row r="8568" spans="6:6" x14ac:dyDescent="0.25">
      <c r="F8568" s="2"/>
    </row>
    <row r="8569" spans="6:6" x14ac:dyDescent="0.25">
      <c r="F8569" s="2"/>
    </row>
    <row r="8570" spans="6:6" x14ac:dyDescent="0.25">
      <c r="F8570" s="2"/>
    </row>
    <row r="8571" spans="6:6" x14ac:dyDescent="0.25">
      <c r="F8571" s="2"/>
    </row>
    <row r="8572" spans="6:6" x14ac:dyDescent="0.25">
      <c r="F8572" s="2"/>
    </row>
    <row r="8573" spans="6:6" x14ac:dyDescent="0.25">
      <c r="F8573" s="2"/>
    </row>
    <row r="8574" spans="6:6" x14ac:dyDescent="0.25">
      <c r="F8574" s="2"/>
    </row>
    <row r="8575" spans="6:6" x14ac:dyDescent="0.25">
      <c r="F8575" s="2"/>
    </row>
    <row r="8576" spans="6:6" x14ac:dyDescent="0.25">
      <c r="F8576" s="2"/>
    </row>
    <row r="8577" spans="6:6" x14ac:dyDescent="0.25">
      <c r="F8577" s="2"/>
    </row>
    <row r="8578" spans="6:6" x14ac:dyDescent="0.25">
      <c r="F8578" s="2"/>
    </row>
    <row r="8579" spans="6:6" x14ac:dyDescent="0.25">
      <c r="F8579" s="2"/>
    </row>
    <row r="8580" spans="6:6" x14ac:dyDescent="0.25">
      <c r="F8580" s="2"/>
    </row>
    <row r="8581" spans="6:6" x14ac:dyDescent="0.25">
      <c r="F8581" s="2"/>
    </row>
    <row r="8582" spans="6:6" x14ac:dyDescent="0.25">
      <c r="F8582" s="2"/>
    </row>
    <row r="8583" spans="6:6" x14ac:dyDescent="0.25">
      <c r="F8583" s="2"/>
    </row>
    <row r="8584" spans="6:6" x14ac:dyDescent="0.25">
      <c r="F8584" s="2"/>
    </row>
    <row r="8585" spans="6:6" x14ac:dyDescent="0.25">
      <c r="F8585" s="2"/>
    </row>
    <row r="8586" spans="6:6" x14ac:dyDescent="0.25">
      <c r="F8586" s="2"/>
    </row>
    <row r="8587" spans="6:6" x14ac:dyDescent="0.25">
      <c r="F8587" s="2"/>
    </row>
    <row r="8588" spans="6:6" x14ac:dyDescent="0.25">
      <c r="F8588" s="2"/>
    </row>
    <row r="8589" spans="6:6" x14ac:dyDescent="0.25">
      <c r="F8589" s="2"/>
    </row>
    <row r="8590" spans="6:6" x14ac:dyDescent="0.25">
      <c r="F8590" s="2"/>
    </row>
    <row r="8591" spans="6:6" x14ac:dyDescent="0.25">
      <c r="F8591" s="2"/>
    </row>
    <row r="8592" spans="6:6" x14ac:dyDescent="0.25">
      <c r="F8592" s="2"/>
    </row>
    <row r="8593" spans="6:6" x14ac:dyDescent="0.25">
      <c r="F8593" s="2"/>
    </row>
    <row r="8594" spans="6:6" x14ac:dyDescent="0.25">
      <c r="F8594" s="2"/>
    </row>
    <row r="8595" spans="6:6" x14ac:dyDescent="0.25">
      <c r="F8595" s="2"/>
    </row>
    <row r="8596" spans="6:6" x14ac:dyDescent="0.25">
      <c r="F8596" s="2"/>
    </row>
    <row r="8597" spans="6:6" x14ac:dyDescent="0.25">
      <c r="F8597" s="2"/>
    </row>
    <row r="8598" spans="6:6" x14ac:dyDescent="0.25">
      <c r="F8598" s="2"/>
    </row>
    <row r="8599" spans="6:6" x14ac:dyDescent="0.25">
      <c r="F8599" s="2"/>
    </row>
    <row r="8600" spans="6:6" x14ac:dyDescent="0.25">
      <c r="F8600" s="2"/>
    </row>
    <row r="8601" spans="6:6" x14ac:dyDescent="0.25">
      <c r="F8601" s="2"/>
    </row>
    <row r="8602" spans="6:6" x14ac:dyDescent="0.25">
      <c r="F8602" s="2"/>
    </row>
    <row r="8603" spans="6:6" x14ac:dyDescent="0.25">
      <c r="F8603" s="2"/>
    </row>
    <row r="8604" spans="6:6" x14ac:dyDescent="0.25">
      <c r="F8604" s="2"/>
    </row>
    <row r="8605" spans="6:6" x14ac:dyDescent="0.25">
      <c r="F8605" s="2"/>
    </row>
    <row r="8606" spans="6:6" x14ac:dyDescent="0.25">
      <c r="F8606" s="2"/>
    </row>
    <row r="8607" spans="6:6" x14ac:dyDescent="0.25">
      <c r="F8607" s="2"/>
    </row>
    <row r="8608" spans="6:6" x14ac:dyDescent="0.25">
      <c r="F8608" s="2"/>
    </row>
    <row r="8609" spans="6:6" x14ac:dyDescent="0.25">
      <c r="F8609" s="2"/>
    </row>
    <row r="8610" spans="6:6" x14ac:dyDescent="0.25">
      <c r="F8610" s="2"/>
    </row>
    <row r="8611" spans="6:6" x14ac:dyDescent="0.25">
      <c r="F8611" s="2"/>
    </row>
    <row r="8612" spans="6:6" x14ac:dyDescent="0.25">
      <c r="F8612" s="2"/>
    </row>
    <row r="8613" spans="6:6" x14ac:dyDescent="0.25">
      <c r="F8613" s="2"/>
    </row>
    <row r="8614" spans="6:6" x14ac:dyDescent="0.25">
      <c r="F8614" s="2"/>
    </row>
    <row r="8615" spans="6:6" x14ac:dyDescent="0.25">
      <c r="F8615" s="2"/>
    </row>
    <row r="8616" spans="6:6" x14ac:dyDescent="0.25">
      <c r="F8616" s="2"/>
    </row>
    <row r="8617" spans="6:6" x14ac:dyDescent="0.25">
      <c r="F8617" s="2"/>
    </row>
    <row r="8618" spans="6:6" x14ac:dyDescent="0.25">
      <c r="F8618" s="2"/>
    </row>
    <row r="8619" spans="6:6" x14ac:dyDescent="0.25">
      <c r="F8619" s="2"/>
    </row>
    <row r="8620" spans="6:6" x14ac:dyDescent="0.25">
      <c r="F8620" s="2"/>
    </row>
    <row r="8621" spans="6:6" x14ac:dyDescent="0.25">
      <c r="F8621" s="2"/>
    </row>
    <row r="8622" spans="6:6" x14ac:dyDescent="0.25">
      <c r="F8622" s="2"/>
    </row>
    <row r="8623" spans="6:6" x14ac:dyDescent="0.25">
      <c r="F8623" s="2"/>
    </row>
    <row r="8624" spans="6:6" x14ac:dyDescent="0.25">
      <c r="F8624" s="2"/>
    </row>
    <row r="8625" spans="6:6" x14ac:dyDescent="0.25">
      <c r="F8625" s="2"/>
    </row>
    <row r="8626" spans="6:6" x14ac:dyDescent="0.25">
      <c r="F8626" s="2"/>
    </row>
    <row r="8627" spans="6:6" x14ac:dyDescent="0.25">
      <c r="F8627" s="2"/>
    </row>
    <row r="8628" spans="6:6" x14ac:dyDescent="0.25">
      <c r="F8628" s="2"/>
    </row>
    <row r="8629" spans="6:6" x14ac:dyDescent="0.25">
      <c r="F8629" s="2"/>
    </row>
    <row r="8630" spans="6:6" x14ac:dyDescent="0.25">
      <c r="F8630" s="2"/>
    </row>
    <row r="8631" spans="6:6" x14ac:dyDescent="0.25">
      <c r="F8631" s="2"/>
    </row>
    <row r="8632" spans="6:6" x14ac:dyDescent="0.25">
      <c r="F8632" s="2"/>
    </row>
    <row r="8633" spans="6:6" x14ac:dyDescent="0.25">
      <c r="F8633" s="2"/>
    </row>
    <row r="8634" spans="6:6" x14ac:dyDescent="0.25">
      <c r="F8634" s="2"/>
    </row>
    <row r="8635" spans="6:6" x14ac:dyDescent="0.25">
      <c r="F8635" s="2"/>
    </row>
    <row r="8636" spans="6:6" x14ac:dyDescent="0.25">
      <c r="F8636" s="2"/>
    </row>
    <row r="8637" spans="6:6" x14ac:dyDescent="0.25">
      <c r="F8637" s="2"/>
    </row>
    <row r="8638" spans="6:6" x14ac:dyDescent="0.25">
      <c r="F8638" s="2"/>
    </row>
    <row r="8639" spans="6:6" x14ac:dyDescent="0.25">
      <c r="F8639" s="2"/>
    </row>
    <row r="8640" spans="6:6" x14ac:dyDescent="0.25">
      <c r="F8640" s="2"/>
    </row>
    <row r="8641" spans="6:6" x14ac:dyDescent="0.25">
      <c r="F8641" s="2"/>
    </row>
    <row r="8642" spans="6:6" x14ac:dyDescent="0.25">
      <c r="F8642" s="2"/>
    </row>
    <row r="8643" spans="6:6" x14ac:dyDescent="0.25">
      <c r="F8643" s="2"/>
    </row>
    <row r="8644" spans="6:6" x14ac:dyDescent="0.25">
      <c r="F8644" s="2"/>
    </row>
    <row r="8645" spans="6:6" x14ac:dyDescent="0.25">
      <c r="F8645" s="2"/>
    </row>
    <row r="8646" spans="6:6" x14ac:dyDescent="0.25">
      <c r="F8646" s="2"/>
    </row>
    <row r="8647" spans="6:6" x14ac:dyDescent="0.25">
      <c r="F8647" s="2"/>
    </row>
    <row r="8648" spans="6:6" x14ac:dyDescent="0.25">
      <c r="F8648" s="2"/>
    </row>
    <row r="8649" spans="6:6" x14ac:dyDescent="0.25">
      <c r="F8649" s="2"/>
    </row>
    <row r="8650" spans="6:6" x14ac:dyDescent="0.25">
      <c r="F8650" s="2"/>
    </row>
    <row r="8651" spans="6:6" x14ac:dyDescent="0.25">
      <c r="F8651" s="2"/>
    </row>
    <row r="8652" spans="6:6" x14ac:dyDescent="0.25">
      <c r="F8652" s="2"/>
    </row>
    <row r="8653" spans="6:6" x14ac:dyDescent="0.25">
      <c r="F8653" s="2"/>
    </row>
    <row r="8654" spans="6:6" x14ac:dyDescent="0.25">
      <c r="F8654" s="2"/>
    </row>
    <row r="8655" spans="6:6" x14ac:dyDescent="0.25">
      <c r="F8655" s="2"/>
    </row>
    <row r="8656" spans="6:6" x14ac:dyDescent="0.25">
      <c r="F8656" s="2"/>
    </row>
    <row r="8657" spans="6:6" x14ac:dyDescent="0.25">
      <c r="F8657" s="2"/>
    </row>
    <row r="8658" spans="6:6" x14ac:dyDescent="0.25">
      <c r="F8658" s="2"/>
    </row>
    <row r="8659" spans="6:6" x14ac:dyDescent="0.25">
      <c r="F8659" s="2"/>
    </row>
    <row r="8660" spans="6:6" x14ac:dyDescent="0.25">
      <c r="F8660" s="2"/>
    </row>
    <row r="8661" spans="6:6" x14ac:dyDescent="0.25">
      <c r="F8661" s="2"/>
    </row>
    <row r="8662" spans="6:6" x14ac:dyDescent="0.25">
      <c r="F8662" s="2"/>
    </row>
    <row r="8663" spans="6:6" x14ac:dyDescent="0.25">
      <c r="F8663" s="2"/>
    </row>
    <row r="8664" spans="6:6" x14ac:dyDescent="0.25">
      <c r="F8664" s="2"/>
    </row>
    <row r="8665" spans="6:6" x14ac:dyDescent="0.25">
      <c r="F8665" s="2"/>
    </row>
    <row r="8666" spans="6:6" x14ac:dyDescent="0.25">
      <c r="F8666" s="2"/>
    </row>
    <row r="8667" spans="6:6" x14ac:dyDescent="0.25">
      <c r="F8667" s="2"/>
    </row>
    <row r="8668" spans="6:6" x14ac:dyDescent="0.25">
      <c r="F8668" s="2"/>
    </row>
    <row r="8669" spans="6:6" x14ac:dyDescent="0.25">
      <c r="F8669" s="2"/>
    </row>
    <row r="8670" spans="6:6" x14ac:dyDescent="0.25">
      <c r="F8670" s="2"/>
    </row>
    <row r="8671" spans="6:6" x14ac:dyDescent="0.25">
      <c r="F8671" s="2"/>
    </row>
    <row r="8672" spans="6:6" x14ac:dyDescent="0.25">
      <c r="F8672" s="2"/>
    </row>
    <row r="8673" spans="6:6" x14ac:dyDescent="0.25">
      <c r="F8673" s="2"/>
    </row>
    <row r="8674" spans="6:6" x14ac:dyDescent="0.25">
      <c r="F8674" s="2"/>
    </row>
    <row r="8675" spans="6:6" x14ac:dyDescent="0.25">
      <c r="F8675" s="2"/>
    </row>
    <row r="8676" spans="6:6" x14ac:dyDescent="0.25">
      <c r="F8676" s="2"/>
    </row>
    <row r="8677" spans="6:6" x14ac:dyDescent="0.25">
      <c r="F8677" s="2"/>
    </row>
    <row r="8678" spans="6:6" x14ac:dyDescent="0.25">
      <c r="F8678" s="2"/>
    </row>
    <row r="8679" spans="6:6" x14ac:dyDescent="0.25">
      <c r="F8679" s="2"/>
    </row>
    <row r="8680" spans="6:6" x14ac:dyDescent="0.25">
      <c r="F8680" s="2"/>
    </row>
    <row r="8681" spans="6:6" x14ac:dyDescent="0.25">
      <c r="F8681" s="2"/>
    </row>
    <row r="8682" spans="6:6" x14ac:dyDescent="0.25">
      <c r="F8682" s="2"/>
    </row>
    <row r="8683" spans="6:6" x14ac:dyDescent="0.25">
      <c r="F8683" s="2"/>
    </row>
    <row r="8684" spans="6:6" x14ac:dyDescent="0.25">
      <c r="F8684" s="2"/>
    </row>
    <row r="8685" spans="6:6" x14ac:dyDescent="0.25">
      <c r="F8685" s="2"/>
    </row>
    <row r="8686" spans="6:6" x14ac:dyDescent="0.25">
      <c r="F8686" s="2"/>
    </row>
    <row r="8687" spans="6:6" x14ac:dyDescent="0.25">
      <c r="F8687" s="2"/>
    </row>
    <row r="8688" spans="6:6" x14ac:dyDescent="0.25">
      <c r="F8688" s="2"/>
    </row>
    <row r="8689" spans="6:6" x14ac:dyDescent="0.25">
      <c r="F8689" s="2"/>
    </row>
    <row r="8690" spans="6:6" x14ac:dyDescent="0.25">
      <c r="F8690" s="2"/>
    </row>
    <row r="8691" spans="6:6" x14ac:dyDescent="0.25">
      <c r="F8691" s="2"/>
    </row>
    <row r="8692" spans="6:6" x14ac:dyDescent="0.25">
      <c r="F8692" s="2"/>
    </row>
    <row r="8693" spans="6:6" x14ac:dyDescent="0.25">
      <c r="F8693" s="2"/>
    </row>
    <row r="8694" spans="6:6" x14ac:dyDescent="0.25">
      <c r="F8694" s="2"/>
    </row>
    <row r="8695" spans="6:6" x14ac:dyDescent="0.25">
      <c r="F8695" s="2"/>
    </row>
    <row r="8696" spans="6:6" x14ac:dyDescent="0.25">
      <c r="F8696" s="2"/>
    </row>
    <row r="8697" spans="6:6" x14ac:dyDescent="0.25">
      <c r="F8697" s="2"/>
    </row>
    <row r="8698" spans="6:6" x14ac:dyDescent="0.25">
      <c r="F8698" s="2"/>
    </row>
    <row r="8699" spans="6:6" x14ac:dyDescent="0.25">
      <c r="F8699" s="2"/>
    </row>
    <row r="8700" spans="6:6" x14ac:dyDescent="0.25">
      <c r="F8700" s="2"/>
    </row>
    <row r="8701" spans="6:6" x14ac:dyDescent="0.25">
      <c r="F8701" s="2"/>
    </row>
    <row r="8702" spans="6:6" x14ac:dyDescent="0.25">
      <c r="F8702" s="2"/>
    </row>
    <row r="8703" spans="6:6" x14ac:dyDescent="0.25">
      <c r="F8703" s="2"/>
    </row>
    <row r="8704" spans="6:6" x14ac:dyDescent="0.25">
      <c r="F8704" s="2"/>
    </row>
    <row r="8705" spans="6:6" x14ac:dyDescent="0.25">
      <c r="F8705" s="2"/>
    </row>
    <row r="8706" spans="6:6" x14ac:dyDescent="0.25">
      <c r="F8706" s="2"/>
    </row>
    <row r="8707" spans="6:6" x14ac:dyDescent="0.25">
      <c r="F8707" s="2"/>
    </row>
    <row r="8708" spans="6:6" x14ac:dyDescent="0.25">
      <c r="F8708" s="2"/>
    </row>
    <row r="8709" spans="6:6" x14ac:dyDescent="0.25">
      <c r="F8709" s="2"/>
    </row>
    <row r="8710" spans="6:6" x14ac:dyDescent="0.25">
      <c r="F8710" s="2"/>
    </row>
    <row r="8711" spans="6:6" x14ac:dyDescent="0.25">
      <c r="F8711" s="2"/>
    </row>
    <row r="8712" spans="6:6" x14ac:dyDescent="0.25">
      <c r="F8712" s="2"/>
    </row>
    <row r="8713" spans="6:6" x14ac:dyDescent="0.25">
      <c r="F8713" s="2"/>
    </row>
    <row r="8714" spans="6:6" x14ac:dyDescent="0.25">
      <c r="F8714" s="2"/>
    </row>
    <row r="8715" spans="6:6" x14ac:dyDescent="0.25">
      <c r="F8715" s="2"/>
    </row>
    <row r="8716" spans="6:6" x14ac:dyDescent="0.25">
      <c r="F8716" s="2"/>
    </row>
    <row r="8717" spans="6:6" x14ac:dyDescent="0.25">
      <c r="F8717" s="2"/>
    </row>
    <row r="8718" spans="6:6" x14ac:dyDescent="0.25">
      <c r="F8718" s="2"/>
    </row>
    <row r="8719" spans="6:6" x14ac:dyDescent="0.25">
      <c r="F8719" s="2"/>
    </row>
    <row r="8720" spans="6:6" x14ac:dyDescent="0.25">
      <c r="F8720" s="2"/>
    </row>
    <row r="8721" spans="6:6" x14ac:dyDescent="0.25">
      <c r="F8721" s="2"/>
    </row>
    <row r="8722" spans="6:6" x14ac:dyDescent="0.25">
      <c r="F8722" s="2"/>
    </row>
    <row r="8723" spans="6:6" x14ac:dyDescent="0.25">
      <c r="F8723" s="2"/>
    </row>
    <row r="8724" spans="6:6" x14ac:dyDescent="0.25">
      <c r="F8724" s="2"/>
    </row>
    <row r="8725" spans="6:6" x14ac:dyDescent="0.25">
      <c r="F8725" s="2"/>
    </row>
    <row r="8726" spans="6:6" x14ac:dyDescent="0.25">
      <c r="F8726" s="2"/>
    </row>
    <row r="8727" spans="6:6" x14ac:dyDescent="0.25">
      <c r="F8727" s="2"/>
    </row>
    <row r="8728" spans="6:6" x14ac:dyDescent="0.25">
      <c r="F8728" s="2"/>
    </row>
    <row r="8729" spans="6:6" x14ac:dyDescent="0.25">
      <c r="F8729" s="2"/>
    </row>
    <row r="8730" spans="6:6" x14ac:dyDescent="0.25">
      <c r="F8730" s="2"/>
    </row>
    <row r="8731" spans="6:6" x14ac:dyDescent="0.25">
      <c r="F8731" s="2"/>
    </row>
    <row r="8732" spans="6:6" x14ac:dyDescent="0.25">
      <c r="F8732" s="2"/>
    </row>
    <row r="8733" spans="6:6" x14ac:dyDescent="0.25">
      <c r="F8733" s="2"/>
    </row>
    <row r="8734" spans="6:6" x14ac:dyDescent="0.25">
      <c r="F8734" s="2"/>
    </row>
    <row r="8735" spans="6:6" x14ac:dyDescent="0.25">
      <c r="F8735" s="2"/>
    </row>
    <row r="8736" spans="6:6" x14ac:dyDescent="0.25">
      <c r="F8736" s="2"/>
    </row>
    <row r="8737" spans="6:6" x14ac:dyDescent="0.25">
      <c r="F8737" s="2"/>
    </row>
    <row r="8738" spans="6:6" x14ac:dyDescent="0.25">
      <c r="F8738" s="2"/>
    </row>
    <row r="8739" spans="6:6" x14ac:dyDescent="0.25">
      <c r="F8739" s="2"/>
    </row>
    <row r="8740" spans="6:6" x14ac:dyDescent="0.25">
      <c r="F8740" s="2"/>
    </row>
    <row r="8741" spans="6:6" x14ac:dyDescent="0.25">
      <c r="F8741" s="2"/>
    </row>
    <row r="8742" spans="6:6" x14ac:dyDescent="0.25">
      <c r="F8742" s="2"/>
    </row>
    <row r="8743" spans="6:6" x14ac:dyDescent="0.25">
      <c r="F8743" s="2"/>
    </row>
    <row r="8744" spans="6:6" x14ac:dyDescent="0.25">
      <c r="F8744" s="2"/>
    </row>
    <row r="8745" spans="6:6" x14ac:dyDescent="0.25">
      <c r="F8745" s="2"/>
    </row>
    <row r="8746" spans="6:6" x14ac:dyDescent="0.25">
      <c r="F8746" s="2"/>
    </row>
    <row r="8747" spans="6:6" x14ac:dyDescent="0.25">
      <c r="F8747" s="2"/>
    </row>
    <row r="8748" spans="6:6" x14ac:dyDescent="0.25">
      <c r="F8748" s="2"/>
    </row>
    <row r="8749" spans="6:6" x14ac:dyDescent="0.25">
      <c r="F8749" s="2"/>
    </row>
    <row r="8750" spans="6:6" x14ac:dyDescent="0.25">
      <c r="F8750" s="2"/>
    </row>
    <row r="8751" spans="6:6" x14ac:dyDescent="0.25">
      <c r="F8751" s="2"/>
    </row>
    <row r="8752" spans="6:6" x14ac:dyDescent="0.25">
      <c r="F8752" s="2"/>
    </row>
    <row r="8753" spans="6:6" x14ac:dyDescent="0.25">
      <c r="F8753" s="2"/>
    </row>
    <row r="8754" spans="6:6" x14ac:dyDescent="0.25">
      <c r="F8754" s="2"/>
    </row>
    <row r="8755" spans="6:6" x14ac:dyDescent="0.25">
      <c r="F8755" s="2"/>
    </row>
    <row r="8756" spans="6:6" x14ac:dyDescent="0.25">
      <c r="F8756" s="2"/>
    </row>
    <row r="8757" spans="6:6" x14ac:dyDescent="0.25">
      <c r="F8757" s="2"/>
    </row>
    <row r="8758" spans="6:6" x14ac:dyDescent="0.25">
      <c r="F8758" s="2"/>
    </row>
    <row r="8759" spans="6:6" x14ac:dyDescent="0.25">
      <c r="F8759" s="2"/>
    </row>
    <row r="8760" spans="6:6" x14ac:dyDescent="0.25">
      <c r="F8760" s="2"/>
    </row>
    <row r="8761" spans="6:6" x14ac:dyDescent="0.25">
      <c r="F8761" s="2"/>
    </row>
    <row r="8762" spans="6:6" x14ac:dyDescent="0.25">
      <c r="F8762" s="2"/>
    </row>
    <row r="8763" spans="6:6" x14ac:dyDescent="0.25">
      <c r="F8763" s="2"/>
    </row>
    <row r="8764" spans="6:6" x14ac:dyDescent="0.25">
      <c r="F8764" s="2"/>
    </row>
    <row r="8765" spans="6:6" x14ac:dyDescent="0.25">
      <c r="F8765" s="2"/>
    </row>
    <row r="8766" spans="6:6" x14ac:dyDescent="0.25">
      <c r="F8766" s="2"/>
    </row>
    <row r="8767" spans="6:6" x14ac:dyDescent="0.25">
      <c r="F8767" s="2"/>
    </row>
    <row r="8768" spans="6:6" x14ac:dyDescent="0.25">
      <c r="F8768" s="2"/>
    </row>
    <row r="8769" spans="6:6" x14ac:dyDescent="0.25">
      <c r="F8769" s="2"/>
    </row>
    <row r="8770" spans="6:6" x14ac:dyDescent="0.25">
      <c r="F8770" s="2"/>
    </row>
    <row r="8771" spans="6:6" x14ac:dyDescent="0.25">
      <c r="F8771" s="2"/>
    </row>
    <row r="8772" spans="6:6" x14ac:dyDescent="0.25">
      <c r="F8772" s="2"/>
    </row>
    <row r="8773" spans="6:6" x14ac:dyDescent="0.25">
      <c r="F8773" s="2"/>
    </row>
    <row r="8774" spans="6:6" x14ac:dyDescent="0.25">
      <c r="F8774" s="2"/>
    </row>
    <row r="8775" spans="6:6" x14ac:dyDescent="0.25">
      <c r="F8775" s="2"/>
    </row>
    <row r="8776" spans="6:6" x14ac:dyDescent="0.25">
      <c r="F8776" s="2"/>
    </row>
    <row r="8777" spans="6:6" x14ac:dyDescent="0.25">
      <c r="F8777" s="2"/>
    </row>
    <row r="8778" spans="6:6" x14ac:dyDescent="0.25">
      <c r="F8778" s="2"/>
    </row>
    <row r="8779" spans="6:6" x14ac:dyDescent="0.25">
      <c r="F8779" s="2"/>
    </row>
    <row r="8780" spans="6:6" x14ac:dyDescent="0.25">
      <c r="F8780" s="2"/>
    </row>
    <row r="8781" spans="6:6" x14ac:dyDescent="0.25">
      <c r="F8781" s="2"/>
    </row>
    <row r="8782" spans="6:6" x14ac:dyDescent="0.25">
      <c r="F8782" s="2"/>
    </row>
    <row r="8783" spans="6:6" x14ac:dyDescent="0.25">
      <c r="F8783" s="2"/>
    </row>
    <row r="8784" spans="6:6" x14ac:dyDescent="0.25">
      <c r="F8784" s="2"/>
    </row>
    <row r="8785" spans="6:6" x14ac:dyDescent="0.25">
      <c r="F8785" s="2"/>
    </row>
    <row r="8786" spans="6:6" x14ac:dyDescent="0.25">
      <c r="F8786" s="2"/>
    </row>
    <row r="8787" spans="6:6" x14ac:dyDescent="0.25">
      <c r="F8787" s="2"/>
    </row>
    <row r="8788" spans="6:6" x14ac:dyDescent="0.25">
      <c r="F8788" s="2"/>
    </row>
    <row r="8789" spans="6:6" x14ac:dyDescent="0.25">
      <c r="F8789" s="2"/>
    </row>
    <row r="8790" spans="6:6" x14ac:dyDescent="0.25">
      <c r="F8790" s="2"/>
    </row>
    <row r="8791" spans="6:6" x14ac:dyDescent="0.25">
      <c r="F8791" s="2"/>
    </row>
    <row r="8792" spans="6:6" x14ac:dyDescent="0.25">
      <c r="F8792" s="2"/>
    </row>
    <row r="8793" spans="6:6" x14ac:dyDescent="0.25">
      <c r="F8793" s="2"/>
    </row>
    <row r="8794" spans="6:6" x14ac:dyDescent="0.25">
      <c r="F8794" s="2"/>
    </row>
    <row r="8795" spans="6:6" x14ac:dyDescent="0.25">
      <c r="F8795" s="2"/>
    </row>
    <row r="8796" spans="6:6" x14ac:dyDescent="0.25">
      <c r="F8796" s="2"/>
    </row>
    <row r="8797" spans="6:6" x14ac:dyDescent="0.25">
      <c r="F8797" s="2"/>
    </row>
    <row r="8798" spans="6:6" x14ac:dyDescent="0.25">
      <c r="F8798" s="2"/>
    </row>
    <row r="8799" spans="6:6" x14ac:dyDescent="0.25">
      <c r="F8799" s="2"/>
    </row>
    <row r="8800" spans="6:6" x14ac:dyDescent="0.25">
      <c r="F8800" s="2"/>
    </row>
    <row r="8801" spans="6:6" x14ac:dyDescent="0.25">
      <c r="F8801" s="2"/>
    </row>
    <row r="8802" spans="6:6" x14ac:dyDescent="0.25">
      <c r="F8802" s="2"/>
    </row>
    <row r="8803" spans="6:6" x14ac:dyDescent="0.25">
      <c r="F8803" s="2"/>
    </row>
    <row r="8804" spans="6:6" x14ac:dyDescent="0.25">
      <c r="F8804" s="2"/>
    </row>
    <row r="8805" spans="6:6" x14ac:dyDescent="0.25">
      <c r="F8805" s="2"/>
    </row>
    <row r="8806" spans="6:6" x14ac:dyDescent="0.25">
      <c r="F8806" s="2"/>
    </row>
    <row r="8807" spans="6:6" x14ac:dyDescent="0.25">
      <c r="F8807" s="2"/>
    </row>
    <row r="8808" spans="6:6" x14ac:dyDescent="0.25">
      <c r="F8808" s="2"/>
    </row>
    <row r="8809" spans="6:6" x14ac:dyDescent="0.25">
      <c r="F8809" s="2"/>
    </row>
    <row r="8810" spans="6:6" x14ac:dyDescent="0.25">
      <c r="F8810" s="2"/>
    </row>
    <row r="8811" spans="6:6" x14ac:dyDescent="0.25">
      <c r="F8811" s="2"/>
    </row>
    <row r="8812" spans="6:6" x14ac:dyDescent="0.25">
      <c r="F8812" s="2"/>
    </row>
    <row r="8813" spans="6:6" x14ac:dyDescent="0.25">
      <c r="F8813" s="2"/>
    </row>
    <row r="8814" spans="6:6" x14ac:dyDescent="0.25">
      <c r="F8814" s="2"/>
    </row>
    <row r="8815" spans="6:6" x14ac:dyDescent="0.25">
      <c r="F8815" s="2"/>
    </row>
    <row r="8816" spans="6:6" x14ac:dyDescent="0.25">
      <c r="F8816" s="2"/>
    </row>
    <row r="8817" spans="6:6" x14ac:dyDescent="0.25">
      <c r="F8817" s="2"/>
    </row>
    <row r="8818" spans="6:6" x14ac:dyDescent="0.25">
      <c r="F8818" s="2"/>
    </row>
    <row r="8819" spans="6:6" x14ac:dyDescent="0.25">
      <c r="F8819" s="2"/>
    </row>
    <row r="8820" spans="6:6" x14ac:dyDescent="0.25">
      <c r="F8820" s="2"/>
    </row>
    <row r="8821" spans="6:6" x14ac:dyDescent="0.25">
      <c r="F8821" s="2"/>
    </row>
    <row r="8822" spans="6:6" x14ac:dyDescent="0.25">
      <c r="F8822" s="2"/>
    </row>
    <row r="8823" spans="6:6" x14ac:dyDescent="0.25">
      <c r="F8823" s="2"/>
    </row>
    <row r="8824" spans="6:6" x14ac:dyDescent="0.25">
      <c r="F8824" s="2"/>
    </row>
    <row r="8825" spans="6:6" x14ac:dyDescent="0.25">
      <c r="F8825" s="2"/>
    </row>
    <row r="8826" spans="6:6" x14ac:dyDescent="0.25">
      <c r="F8826" s="2"/>
    </row>
    <row r="8827" spans="6:6" x14ac:dyDescent="0.25">
      <c r="F8827" s="2"/>
    </row>
    <row r="8828" spans="6:6" x14ac:dyDescent="0.25">
      <c r="F8828" s="2"/>
    </row>
    <row r="8829" spans="6:6" x14ac:dyDescent="0.25">
      <c r="F8829" s="2"/>
    </row>
    <row r="8830" spans="6:6" x14ac:dyDescent="0.25">
      <c r="F8830" s="2"/>
    </row>
    <row r="8831" spans="6:6" x14ac:dyDescent="0.25">
      <c r="F8831" s="2"/>
    </row>
    <row r="8832" spans="6:6" x14ac:dyDescent="0.25">
      <c r="F8832" s="2"/>
    </row>
    <row r="8833" spans="6:6" x14ac:dyDescent="0.25">
      <c r="F8833" s="2"/>
    </row>
    <row r="8834" spans="6:6" x14ac:dyDescent="0.25">
      <c r="F8834" s="2"/>
    </row>
    <row r="8835" spans="6:6" x14ac:dyDescent="0.25">
      <c r="F8835" s="2"/>
    </row>
    <row r="8836" spans="6:6" x14ac:dyDescent="0.25">
      <c r="F8836" s="2"/>
    </row>
    <row r="8837" spans="6:6" x14ac:dyDescent="0.25">
      <c r="F8837" s="2"/>
    </row>
    <row r="8838" spans="6:6" x14ac:dyDescent="0.25">
      <c r="F8838" s="2"/>
    </row>
    <row r="8839" spans="6:6" x14ac:dyDescent="0.25">
      <c r="F8839" s="2"/>
    </row>
    <row r="8840" spans="6:6" x14ac:dyDescent="0.25">
      <c r="F8840" s="2"/>
    </row>
    <row r="8841" spans="6:6" x14ac:dyDescent="0.25">
      <c r="F8841" s="2"/>
    </row>
    <row r="8842" spans="6:6" x14ac:dyDescent="0.25">
      <c r="F8842" s="2"/>
    </row>
    <row r="8843" spans="6:6" x14ac:dyDescent="0.25">
      <c r="F8843" s="2"/>
    </row>
    <row r="8844" spans="6:6" x14ac:dyDescent="0.25">
      <c r="F8844" s="2"/>
    </row>
    <row r="8845" spans="6:6" x14ac:dyDescent="0.25">
      <c r="F8845" s="2"/>
    </row>
    <row r="8846" spans="6:6" x14ac:dyDescent="0.25">
      <c r="F8846" s="2"/>
    </row>
    <row r="8847" spans="6:6" x14ac:dyDescent="0.25">
      <c r="F8847" s="2"/>
    </row>
    <row r="8848" spans="6:6" x14ac:dyDescent="0.25">
      <c r="F8848" s="2"/>
    </row>
    <row r="8849" spans="6:6" x14ac:dyDescent="0.25">
      <c r="F8849" s="2"/>
    </row>
    <row r="8850" spans="6:6" x14ac:dyDescent="0.25">
      <c r="F8850" s="2"/>
    </row>
    <row r="8851" spans="6:6" x14ac:dyDescent="0.25">
      <c r="F8851" s="2"/>
    </row>
    <row r="8852" spans="6:6" x14ac:dyDescent="0.25">
      <c r="F8852" s="2"/>
    </row>
    <row r="8853" spans="6:6" x14ac:dyDescent="0.25">
      <c r="F8853" s="2"/>
    </row>
    <row r="8854" spans="6:6" x14ac:dyDescent="0.25">
      <c r="F8854" s="2"/>
    </row>
    <row r="8855" spans="6:6" x14ac:dyDescent="0.25">
      <c r="F8855" s="2"/>
    </row>
    <row r="8856" spans="6:6" x14ac:dyDescent="0.25">
      <c r="F8856" s="2"/>
    </row>
    <row r="8857" spans="6:6" x14ac:dyDescent="0.25">
      <c r="F8857" s="2"/>
    </row>
    <row r="8858" spans="6:6" x14ac:dyDescent="0.25">
      <c r="F8858" s="2"/>
    </row>
    <row r="8859" spans="6:6" x14ac:dyDescent="0.25">
      <c r="F8859" s="2"/>
    </row>
    <row r="8860" spans="6:6" x14ac:dyDescent="0.25">
      <c r="F8860" s="2"/>
    </row>
    <row r="8861" spans="6:6" x14ac:dyDescent="0.25">
      <c r="F8861" s="2"/>
    </row>
    <row r="8862" spans="6:6" x14ac:dyDescent="0.25">
      <c r="F8862" s="2"/>
    </row>
    <row r="8863" spans="6:6" x14ac:dyDescent="0.25">
      <c r="F8863" s="2"/>
    </row>
    <row r="8864" spans="6:6" x14ac:dyDescent="0.25">
      <c r="F8864" s="2"/>
    </row>
    <row r="8865" spans="6:6" x14ac:dyDescent="0.25">
      <c r="F8865" s="2"/>
    </row>
    <row r="8866" spans="6:6" x14ac:dyDescent="0.25">
      <c r="F8866" s="2"/>
    </row>
    <row r="8867" spans="6:6" x14ac:dyDescent="0.25">
      <c r="F8867" s="2"/>
    </row>
    <row r="8868" spans="6:6" x14ac:dyDescent="0.25">
      <c r="F8868" s="2"/>
    </row>
    <row r="8869" spans="6:6" x14ac:dyDescent="0.25">
      <c r="F8869" s="2"/>
    </row>
    <row r="8870" spans="6:6" x14ac:dyDescent="0.25">
      <c r="F8870" s="2"/>
    </row>
    <row r="8871" spans="6:6" x14ac:dyDescent="0.25">
      <c r="F8871" s="2"/>
    </row>
    <row r="8872" spans="6:6" x14ac:dyDescent="0.25">
      <c r="F8872" s="2"/>
    </row>
    <row r="8873" spans="6:6" x14ac:dyDescent="0.25">
      <c r="F8873" s="2"/>
    </row>
    <row r="8874" spans="6:6" x14ac:dyDescent="0.25">
      <c r="F8874" s="2"/>
    </row>
    <row r="8875" spans="6:6" x14ac:dyDescent="0.25">
      <c r="F8875" s="2"/>
    </row>
    <row r="8876" spans="6:6" x14ac:dyDescent="0.25">
      <c r="F8876" s="2"/>
    </row>
    <row r="8877" spans="6:6" x14ac:dyDescent="0.25">
      <c r="F8877" s="2"/>
    </row>
    <row r="8878" spans="6:6" x14ac:dyDescent="0.25">
      <c r="F8878" s="2"/>
    </row>
    <row r="8879" spans="6:6" x14ac:dyDescent="0.25">
      <c r="F8879" s="2"/>
    </row>
    <row r="8880" spans="6:6" x14ac:dyDescent="0.25">
      <c r="F8880" s="2"/>
    </row>
    <row r="8881" spans="6:6" x14ac:dyDescent="0.25">
      <c r="F8881" s="2"/>
    </row>
    <row r="8882" spans="6:6" x14ac:dyDescent="0.25">
      <c r="F8882" s="2"/>
    </row>
    <row r="8883" spans="6:6" x14ac:dyDescent="0.25">
      <c r="F8883" s="2"/>
    </row>
    <row r="8884" spans="6:6" x14ac:dyDescent="0.25">
      <c r="F8884" s="2"/>
    </row>
    <row r="8885" spans="6:6" x14ac:dyDescent="0.25">
      <c r="F8885" s="2"/>
    </row>
    <row r="8886" spans="6:6" x14ac:dyDescent="0.25">
      <c r="F8886" s="2"/>
    </row>
    <row r="8887" spans="6:6" x14ac:dyDescent="0.25">
      <c r="F8887" s="2"/>
    </row>
    <row r="8888" spans="6:6" x14ac:dyDescent="0.25">
      <c r="F8888" s="2"/>
    </row>
    <row r="8889" spans="6:6" x14ac:dyDescent="0.25">
      <c r="F8889" s="2"/>
    </row>
    <row r="8890" spans="6:6" x14ac:dyDescent="0.25">
      <c r="F8890" s="2"/>
    </row>
    <row r="8891" spans="6:6" x14ac:dyDescent="0.25">
      <c r="F8891" s="2"/>
    </row>
    <row r="8892" spans="6:6" x14ac:dyDescent="0.25">
      <c r="F8892" s="2"/>
    </row>
    <row r="8893" spans="6:6" x14ac:dyDescent="0.25">
      <c r="F8893" s="2"/>
    </row>
    <row r="8894" spans="6:6" x14ac:dyDescent="0.25">
      <c r="F8894" s="2"/>
    </row>
    <row r="8895" spans="6:6" x14ac:dyDescent="0.25">
      <c r="F8895" s="2"/>
    </row>
    <row r="8896" spans="6:6" x14ac:dyDescent="0.25">
      <c r="F8896" s="2"/>
    </row>
    <row r="8897" spans="6:6" x14ac:dyDescent="0.25">
      <c r="F8897" s="2"/>
    </row>
    <row r="8898" spans="6:6" x14ac:dyDescent="0.25">
      <c r="F8898" s="2"/>
    </row>
    <row r="8899" spans="6:6" x14ac:dyDescent="0.25">
      <c r="F8899" s="2"/>
    </row>
    <row r="8900" spans="6:6" x14ac:dyDescent="0.25">
      <c r="F8900" s="2"/>
    </row>
    <row r="8901" spans="6:6" x14ac:dyDescent="0.25">
      <c r="F8901" s="2"/>
    </row>
    <row r="8902" spans="6:6" x14ac:dyDescent="0.25">
      <c r="F8902" s="2"/>
    </row>
    <row r="8903" spans="6:6" x14ac:dyDescent="0.25">
      <c r="F8903" s="2"/>
    </row>
    <row r="8904" spans="6:6" x14ac:dyDescent="0.25">
      <c r="F8904" s="2"/>
    </row>
    <row r="8905" spans="6:6" x14ac:dyDescent="0.25">
      <c r="F8905" s="2"/>
    </row>
    <row r="8906" spans="6:6" x14ac:dyDescent="0.25">
      <c r="F8906" s="2"/>
    </row>
    <row r="8907" spans="6:6" x14ac:dyDescent="0.25">
      <c r="F8907" s="2"/>
    </row>
    <row r="8908" spans="6:6" x14ac:dyDescent="0.25">
      <c r="F8908" s="2"/>
    </row>
    <row r="8909" spans="6:6" x14ac:dyDescent="0.25">
      <c r="F8909" s="2"/>
    </row>
    <row r="8910" spans="6:6" x14ac:dyDescent="0.25">
      <c r="F8910" s="2"/>
    </row>
    <row r="8911" spans="6:6" x14ac:dyDescent="0.25">
      <c r="F8911" s="2"/>
    </row>
    <row r="8912" spans="6:6" x14ac:dyDescent="0.25">
      <c r="F8912" s="2"/>
    </row>
    <row r="8913" spans="6:6" x14ac:dyDescent="0.25">
      <c r="F8913" s="2"/>
    </row>
    <row r="8914" spans="6:6" x14ac:dyDescent="0.25">
      <c r="F8914" s="2"/>
    </row>
    <row r="8915" spans="6:6" x14ac:dyDescent="0.25">
      <c r="F8915" s="2"/>
    </row>
    <row r="8916" spans="6:6" x14ac:dyDescent="0.25">
      <c r="F8916" s="2"/>
    </row>
    <row r="8917" spans="6:6" x14ac:dyDescent="0.25">
      <c r="F8917" s="2"/>
    </row>
    <row r="8918" spans="6:6" x14ac:dyDescent="0.25">
      <c r="F8918" s="2"/>
    </row>
    <row r="8919" spans="6:6" x14ac:dyDescent="0.25">
      <c r="F8919" s="2"/>
    </row>
    <row r="8920" spans="6:6" x14ac:dyDescent="0.25">
      <c r="F8920" s="2"/>
    </row>
    <row r="8921" spans="6:6" x14ac:dyDescent="0.25">
      <c r="F8921" s="2"/>
    </row>
    <row r="8922" spans="6:6" x14ac:dyDescent="0.25">
      <c r="F8922" s="2"/>
    </row>
    <row r="8923" spans="6:6" x14ac:dyDescent="0.25">
      <c r="F8923" s="2"/>
    </row>
    <row r="8924" spans="6:6" x14ac:dyDescent="0.25">
      <c r="F8924" s="2"/>
    </row>
    <row r="8925" spans="6:6" x14ac:dyDescent="0.25">
      <c r="F8925" s="2"/>
    </row>
    <row r="8926" spans="6:6" x14ac:dyDescent="0.25">
      <c r="F8926" s="2"/>
    </row>
    <row r="8927" spans="6:6" x14ac:dyDescent="0.25">
      <c r="F8927" s="2"/>
    </row>
    <row r="8928" spans="6:6" x14ac:dyDescent="0.25">
      <c r="F8928" s="2"/>
    </row>
    <row r="8929" spans="6:6" x14ac:dyDescent="0.25">
      <c r="F8929" s="2"/>
    </row>
    <row r="8930" spans="6:6" x14ac:dyDescent="0.25">
      <c r="F8930" s="2"/>
    </row>
    <row r="8931" spans="6:6" x14ac:dyDescent="0.25">
      <c r="F8931" s="2"/>
    </row>
    <row r="8932" spans="6:6" x14ac:dyDescent="0.25">
      <c r="F8932" s="2"/>
    </row>
    <row r="8933" spans="6:6" x14ac:dyDescent="0.25">
      <c r="F8933" s="2"/>
    </row>
    <row r="8934" spans="6:6" x14ac:dyDescent="0.25">
      <c r="F8934" s="2"/>
    </row>
    <row r="8935" spans="6:6" x14ac:dyDescent="0.25">
      <c r="F8935" s="2"/>
    </row>
    <row r="8936" spans="6:6" x14ac:dyDescent="0.25">
      <c r="F8936" s="2"/>
    </row>
    <row r="8937" spans="6:6" x14ac:dyDescent="0.25">
      <c r="F8937" s="2"/>
    </row>
    <row r="8938" spans="6:6" x14ac:dyDescent="0.25">
      <c r="F8938" s="2"/>
    </row>
    <row r="8939" spans="6:6" x14ac:dyDescent="0.25">
      <c r="F8939" s="2"/>
    </row>
    <row r="8940" spans="6:6" x14ac:dyDescent="0.25">
      <c r="F8940" s="2"/>
    </row>
    <row r="8941" spans="6:6" x14ac:dyDescent="0.25">
      <c r="F8941" s="2"/>
    </row>
    <row r="8942" spans="6:6" x14ac:dyDescent="0.25">
      <c r="F8942" s="2"/>
    </row>
    <row r="8943" spans="6:6" x14ac:dyDescent="0.25">
      <c r="F8943" s="2"/>
    </row>
    <row r="8944" spans="6:6" x14ac:dyDescent="0.25">
      <c r="F8944" s="2"/>
    </row>
    <row r="8945" spans="6:6" x14ac:dyDescent="0.25">
      <c r="F8945" s="2"/>
    </row>
    <row r="8946" spans="6:6" x14ac:dyDescent="0.25">
      <c r="F8946" s="2"/>
    </row>
    <row r="8947" spans="6:6" x14ac:dyDescent="0.25">
      <c r="F8947" s="2"/>
    </row>
    <row r="8948" spans="6:6" x14ac:dyDescent="0.25">
      <c r="F8948" s="2"/>
    </row>
    <row r="8949" spans="6:6" x14ac:dyDescent="0.25">
      <c r="F8949" s="2"/>
    </row>
    <row r="8950" spans="6:6" x14ac:dyDescent="0.25">
      <c r="F8950" s="2"/>
    </row>
    <row r="8951" spans="6:6" x14ac:dyDescent="0.25">
      <c r="F8951" s="2"/>
    </row>
    <row r="8952" spans="6:6" x14ac:dyDescent="0.25">
      <c r="F8952" s="2"/>
    </row>
    <row r="8953" spans="6:6" x14ac:dyDescent="0.25">
      <c r="F8953" s="2"/>
    </row>
    <row r="8954" spans="6:6" x14ac:dyDescent="0.25">
      <c r="F8954" s="2"/>
    </row>
    <row r="8955" spans="6:6" x14ac:dyDescent="0.25">
      <c r="F8955" s="2"/>
    </row>
    <row r="8956" spans="6:6" x14ac:dyDescent="0.25">
      <c r="F8956" s="2"/>
    </row>
    <row r="8957" spans="6:6" x14ac:dyDescent="0.25">
      <c r="F8957" s="2"/>
    </row>
    <row r="8958" spans="6:6" x14ac:dyDescent="0.25">
      <c r="F8958" s="2"/>
    </row>
    <row r="8959" spans="6:6" x14ac:dyDescent="0.25">
      <c r="F8959" s="2"/>
    </row>
    <row r="8960" spans="6:6" x14ac:dyDescent="0.25">
      <c r="F8960" s="2"/>
    </row>
    <row r="8961" spans="6:6" x14ac:dyDescent="0.25">
      <c r="F8961" s="2"/>
    </row>
    <row r="8962" spans="6:6" x14ac:dyDescent="0.25">
      <c r="F8962" s="2"/>
    </row>
    <row r="8963" spans="6:6" x14ac:dyDescent="0.25">
      <c r="F8963" s="2"/>
    </row>
    <row r="8964" spans="6:6" x14ac:dyDescent="0.25">
      <c r="F8964" s="2"/>
    </row>
    <row r="8965" spans="6:6" x14ac:dyDescent="0.25">
      <c r="F8965" s="2"/>
    </row>
    <row r="8966" spans="6:6" x14ac:dyDescent="0.25">
      <c r="F8966" s="2"/>
    </row>
    <row r="8967" spans="6:6" x14ac:dyDescent="0.25">
      <c r="F8967" s="2"/>
    </row>
    <row r="8968" spans="6:6" x14ac:dyDescent="0.25">
      <c r="F8968" s="2"/>
    </row>
    <row r="8969" spans="6:6" x14ac:dyDescent="0.25">
      <c r="F8969" s="2"/>
    </row>
    <row r="8970" spans="6:6" x14ac:dyDescent="0.25">
      <c r="F8970" s="2"/>
    </row>
    <row r="8971" spans="6:6" x14ac:dyDescent="0.25">
      <c r="F8971" s="2"/>
    </row>
    <row r="8972" spans="6:6" x14ac:dyDescent="0.25">
      <c r="F8972" s="2"/>
    </row>
    <row r="8973" spans="6:6" x14ac:dyDescent="0.25">
      <c r="F8973" s="2"/>
    </row>
    <row r="8974" spans="6:6" x14ac:dyDescent="0.25">
      <c r="F8974" s="2"/>
    </row>
    <row r="8975" spans="6:6" x14ac:dyDescent="0.25">
      <c r="F8975" s="2"/>
    </row>
    <row r="8976" spans="6:6" x14ac:dyDescent="0.25">
      <c r="F8976" s="2"/>
    </row>
    <row r="8977" spans="6:6" x14ac:dyDescent="0.25">
      <c r="F8977" s="2"/>
    </row>
    <row r="8978" spans="6:6" x14ac:dyDescent="0.25">
      <c r="F8978" s="2"/>
    </row>
    <row r="8979" spans="6:6" x14ac:dyDescent="0.25">
      <c r="F8979" s="2"/>
    </row>
    <row r="8980" spans="6:6" x14ac:dyDescent="0.25">
      <c r="F8980" s="2"/>
    </row>
    <row r="8981" spans="6:6" x14ac:dyDescent="0.25">
      <c r="F8981" s="2"/>
    </row>
    <row r="8982" spans="6:6" x14ac:dyDescent="0.25">
      <c r="F8982" s="2"/>
    </row>
    <row r="8983" spans="6:6" x14ac:dyDescent="0.25">
      <c r="F8983" s="2"/>
    </row>
    <row r="8984" spans="6:6" x14ac:dyDescent="0.25">
      <c r="F8984" s="2"/>
    </row>
    <row r="8985" spans="6:6" x14ac:dyDescent="0.25">
      <c r="F8985" s="2"/>
    </row>
    <row r="8986" spans="6:6" x14ac:dyDescent="0.25">
      <c r="F8986" s="2"/>
    </row>
    <row r="8987" spans="6:6" x14ac:dyDescent="0.25">
      <c r="F8987" s="2"/>
    </row>
    <row r="8988" spans="6:6" x14ac:dyDescent="0.25">
      <c r="F8988" s="2"/>
    </row>
    <row r="8989" spans="6:6" x14ac:dyDescent="0.25">
      <c r="F8989" s="2"/>
    </row>
    <row r="8990" spans="6:6" x14ac:dyDescent="0.25">
      <c r="F8990" s="2"/>
    </row>
    <row r="8991" spans="6:6" x14ac:dyDescent="0.25">
      <c r="F8991" s="2"/>
    </row>
    <row r="8992" spans="6:6" x14ac:dyDescent="0.25">
      <c r="F8992" s="2"/>
    </row>
    <row r="8993" spans="6:6" x14ac:dyDescent="0.25">
      <c r="F8993" s="2"/>
    </row>
    <row r="8994" spans="6:6" x14ac:dyDescent="0.25">
      <c r="F8994" s="2"/>
    </row>
    <row r="8995" spans="6:6" x14ac:dyDescent="0.25">
      <c r="F8995" s="2"/>
    </row>
    <row r="8996" spans="6:6" x14ac:dyDescent="0.25">
      <c r="F8996" s="2"/>
    </row>
    <row r="8997" spans="6:6" x14ac:dyDescent="0.25">
      <c r="F8997" s="2"/>
    </row>
    <row r="8998" spans="6:6" x14ac:dyDescent="0.25">
      <c r="F8998" s="2"/>
    </row>
    <row r="8999" spans="6:6" x14ac:dyDescent="0.25">
      <c r="F8999" s="2"/>
    </row>
    <row r="9000" spans="6:6" x14ac:dyDescent="0.25">
      <c r="F9000" s="2"/>
    </row>
    <row r="9001" spans="6:6" x14ac:dyDescent="0.25">
      <c r="F9001" s="2"/>
    </row>
    <row r="9002" spans="6:6" x14ac:dyDescent="0.25">
      <c r="F9002" s="2"/>
    </row>
    <row r="9003" spans="6:6" x14ac:dyDescent="0.25">
      <c r="F9003" s="2"/>
    </row>
    <row r="9004" spans="6:6" x14ac:dyDescent="0.25">
      <c r="F9004" s="2"/>
    </row>
    <row r="9005" spans="6:6" x14ac:dyDescent="0.25">
      <c r="F9005" s="2"/>
    </row>
    <row r="9006" spans="6:6" x14ac:dyDescent="0.25">
      <c r="F9006" s="2"/>
    </row>
    <row r="9007" spans="6:6" x14ac:dyDescent="0.25">
      <c r="F9007" s="2"/>
    </row>
    <row r="9008" spans="6:6" x14ac:dyDescent="0.25">
      <c r="F9008" s="2"/>
    </row>
    <row r="9009" spans="6:6" x14ac:dyDescent="0.25">
      <c r="F9009" s="2"/>
    </row>
    <row r="9010" spans="6:6" x14ac:dyDescent="0.25">
      <c r="F9010" s="2"/>
    </row>
    <row r="9011" spans="6:6" x14ac:dyDescent="0.25">
      <c r="F9011" s="2"/>
    </row>
    <row r="9012" spans="6:6" x14ac:dyDescent="0.25">
      <c r="F9012" s="2"/>
    </row>
    <row r="9013" spans="6:6" x14ac:dyDescent="0.25">
      <c r="F9013" s="2"/>
    </row>
    <row r="9014" spans="6:6" x14ac:dyDescent="0.25">
      <c r="F9014" s="2"/>
    </row>
    <row r="9015" spans="6:6" x14ac:dyDescent="0.25">
      <c r="F9015" s="2"/>
    </row>
    <row r="9016" spans="6:6" x14ac:dyDescent="0.25">
      <c r="F9016" s="2"/>
    </row>
    <row r="9017" spans="6:6" x14ac:dyDescent="0.25">
      <c r="F9017" s="2"/>
    </row>
    <row r="9018" spans="6:6" x14ac:dyDescent="0.25">
      <c r="F9018" s="2"/>
    </row>
    <row r="9019" spans="6:6" x14ac:dyDescent="0.25">
      <c r="F9019" s="2"/>
    </row>
    <row r="9020" spans="6:6" x14ac:dyDescent="0.25">
      <c r="F9020" s="2"/>
    </row>
    <row r="9021" spans="6:6" x14ac:dyDescent="0.25">
      <c r="F9021" s="2"/>
    </row>
    <row r="9022" spans="6:6" x14ac:dyDescent="0.25">
      <c r="F9022" s="2"/>
    </row>
    <row r="9023" spans="6:6" x14ac:dyDescent="0.25">
      <c r="F9023" s="2"/>
    </row>
    <row r="9024" spans="6:6" x14ac:dyDescent="0.25">
      <c r="F9024" s="2"/>
    </row>
    <row r="9025" spans="6:6" x14ac:dyDescent="0.25">
      <c r="F9025" s="2"/>
    </row>
    <row r="9026" spans="6:6" x14ac:dyDescent="0.25">
      <c r="F9026" s="2"/>
    </row>
    <row r="9027" spans="6:6" x14ac:dyDescent="0.25">
      <c r="F9027" s="2"/>
    </row>
    <row r="9028" spans="6:6" x14ac:dyDescent="0.25">
      <c r="F9028" s="2"/>
    </row>
    <row r="9029" spans="6:6" x14ac:dyDescent="0.25">
      <c r="F9029" s="2"/>
    </row>
    <row r="9030" spans="6:6" x14ac:dyDescent="0.25">
      <c r="F9030" s="2"/>
    </row>
    <row r="9031" spans="6:6" x14ac:dyDescent="0.25">
      <c r="F9031" s="2"/>
    </row>
    <row r="9032" spans="6:6" x14ac:dyDescent="0.25">
      <c r="F9032" s="2"/>
    </row>
    <row r="9033" spans="6:6" x14ac:dyDescent="0.25">
      <c r="F9033" s="2"/>
    </row>
    <row r="9034" spans="6:6" x14ac:dyDescent="0.25">
      <c r="F9034" s="2"/>
    </row>
    <row r="9035" spans="6:6" x14ac:dyDescent="0.25">
      <c r="F9035" s="2"/>
    </row>
    <row r="9036" spans="6:6" x14ac:dyDescent="0.25">
      <c r="F9036" s="2"/>
    </row>
    <row r="9037" spans="6:6" x14ac:dyDescent="0.25">
      <c r="F9037" s="2"/>
    </row>
    <row r="9038" spans="6:6" x14ac:dyDescent="0.25">
      <c r="F9038" s="2"/>
    </row>
    <row r="9039" spans="6:6" x14ac:dyDescent="0.25">
      <c r="F9039" s="2"/>
    </row>
    <row r="9040" spans="6:6" x14ac:dyDescent="0.25">
      <c r="F9040" s="2"/>
    </row>
    <row r="9041" spans="6:6" x14ac:dyDescent="0.25">
      <c r="F9041" s="2"/>
    </row>
    <row r="9042" spans="6:6" x14ac:dyDescent="0.25">
      <c r="F9042" s="2"/>
    </row>
    <row r="9043" spans="6:6" x14ac:dyDescent="0.25">
      <c r="F9043" s="2"/>
    </row>
    <row r="9044" spans="6:6" x14ac:dyDescent="0.25">
      <c r="F9044" s="2"/>
    </row>
    <row r="9045" spans="6:6" x14ac:dyDescent="0.25">
      <c r="F9045" s="2"/>
    </row>
    <row r="9046" spans="6:6" x14ac:dyDescent="0.25">
      <c r="F9046" s="2"/>
    </row>
    <row r="9047" spans="6:6" x14ac:dyDescent="0.25">
      <c r="F9047" s="2"/>
    </row>
    <row r="9048" spans="6:6" x14ac:dyDescent="0.25">
      <c r="F9048" s="2"/>
    </row>
    <row r="9049" spans="6:6" x14ac:dyDescent="0.25">
      <c r="F9049" s="2"/>
    </row>
    <row r="9050" spans="6:6" x14ac:dyDescent="0.25">
      <c r="F9050" s="2"/>
    </row>
    <row r="9051" spans="6:6" x14ac:dyDescent="0.25">
      <c r="F9051" s="2"/>
    </row>
    <row r="9052" spans="6:6" x14ac:dyDescent="0.25">
      <c r="F9052" s="2"/>
    </row>
    <row r="9053" spans="6:6" x14ac:dyDescent="0.25">
      <c r="F9053" s="2"/>
    </row>
    <row r="9054" spans="6:6" x14ac:dyDescent="0.25">
      <c r="F9054" s="2"/>
    </row>
    <row r="9055" spans="6:6" x14ac:dyDescent="0.25">
      <c r="F9055" s="2"/>
    </row>
    <row r="9056" spans="6:6" x14ac:dyDescent="0.25">
      <c r="F9056" s="2"/>
    </row>
    <row r="9057" spans="6:6" x14ac:dyDescent="0.25">
      <c r="F9057" s="2"/>
    </row>
    <row r="9058" spans="6:6" x14ac:dyDescent="0.25">
      <c r="F9058" s="2"/>
    </row>
    <row r="9059" spans="6:6" x14ac:dyDescent="0.25">
      <c r="F9059" s="2"/>
    </row>
    <row r="9060" spans="6:6" x14ac:dyDescent="0.25">
      <c r="F9060" s="2"/>
    </row>
    <row r="9061" spans="6:6" x14ac:dyDescent="0.25">
      <c r="F9061" s="2"/>
    </row>
    <row r="9062" spans="6:6" x14ac:dyDescent="0.25">
      <c r="F9062" s="2"/>
    </row>
    <row r="9063" spans="6:6" x14ac:dyDescent="0.25">
      <c r="F9063" s="2"/>
    </row>
    <row r="9064" spans="6:6" x14ac:dyDescent="0.25">
      <c r="F9064" s="2"/>
    </row>
    <row r="9065" spans="6:6" x14ac:dyDescent="0.25">
      <c r="F9065" s="2"/>
    </row>
    <row r="9066" spans="6:6" x14ac:dyDescent="0.25">
      <c r="F9066" s="2"/>
    </row>
    <row r="9067" spans="6:6" x14ac:dyDescent="0.25">
      <c r="F9067" s="2"/>
    </row>
    <row r="9068" spans="6:6" x14ac:dyDescent="0.25">
      <c r="F9068" s="2"/>
    </row>
    <row r="9069" spans="6:6" x14ac:dyDescent="0.25">
      <c r="F9069" s="2"/>
    </row>
    <row r="9070" spans="6:6" x14ac:dyDescent="0.25">
      <c r="F9070" s="2"/>
    </row>
    <row r="9071" spans="6:6" x14ac:dyDescent="0.25">
      <c r="F9071" s="2"/>
    </row>
    <row r="9072" spans="6:6" x14ac:dyDescent="0.25">
      <c r="F9072" s="2"/>
    </row>
    <row r="9073" spans="6:6" x14ac:dyDescent="0.25">
      <c r="F9073" s="2"/>
    </row>
    <row r="9074" spans="6:6" x14ac:dyDescent="0.25">
      <c r="F9074" s="2"/>
    </row>
    <row r="9075" spans="6:6" x14ac:dyDescent="0.25">
      <c r="F9075" s="2"/>
    </row>
    <row r="9076" spans="6:6" x14ac:dyDescent="0.25">
      <c r="F9076" s="2"/>
    </row>
    <row r="9077" spans="6:6" x14ac:dyDescent="0.25">
      <c r="F9077" s="2"/>
    </row>
    <row r="9078" spans="6:6" x14ac:dyDescent="0.25">
      <c r="F9078" s="2"/>
    </row>
    <row r="9079" spans="6:6" x14ac:dyDescent="0.25">
      <c r="F9079" s="2"/>
    </row>
    <row r="9080" spans="6:6" x14ac:dyDescent="0.25">
      <c r="F9080" s="2"/>
    </row>
    <row r="9081" spans="6:6" x14ac:dyDescent="0.25">
      <c r="F9081" s="2"/>
    </row>
    <row r="9082" spans="6:6" x14ac:dyDescent="0.25">
      <c r="F9082" s="2"/>
    </row>
    <row r="9083" spans="6:6" x14ac:dyDescent="0.25">
      <c r="F9083" s="2"/>
    </row>
    <row r="9084" spans="6:6" x14ac:dyDescent="0.25">
      <c r="F9084" s="2"/>
    </row>
    <row r="9085" spans="6:6" x14ac:dyDescent="0.25">
      <c r="F9085" s="2"/>
    </row>
    <row r="9086" spans="6:6" x14ac:dyDescent="0.25">
      <c r="F9086" s="2"/>
    </row>
    <row r="9087" spans="6:6" x14ac:dyDescent="0.25">
      <c r="F9087" s="2"/>
    </row>
    <row r="9088" spans="6:6" x14ac:dyDescent="0.25">
      <c r="F9088" s="2"/>
    </row>
    <row r="9089" spans="6:6" x14ac:dyDescent="0.25">
      <c r="F9089" s="2"/>
    </row>
    <row r="9090" spans="6:6" x14ac:dyDescent="0.25">
      <c r="F9090" s="2"/>
    </row>
    <row r="9091" spans="6:6" x14ac:dyDescent="0.25">
      <c r="F9091" s="2"/>
    </row>
    <row r="9092" spans="6:6" x14ac:dyDescent="0.25">
      <c r="F9092" s="2"/>
    </row>
    <row r="9093" spans="6:6" x14ac:dyDescent="0.25">
      <c r="F9093" s="2"/>
    </row>
    <row r="9094" spans="6:6" x14ac:dyDescent="0.25">
      <c r="F9094" s="2"/>
    </row>
    <row r="9095" spans="6:6" x14ac:dyDescent="0.25">
      <c r="F9095" s="2"/>
    </row>
    <row r="9096" spans="6:6" x14ac:dyDescent="0.25">
      <c r="F9096" s="2"/>
    </row>
    <row r="9097" spans="6:6" x14ac:dyDescent="0.25">
      <c r="F9097" s="2"/>
    </row>
    <row r="9098" spans="6:6" x14ac:dyDescent="0.25">
      <c r="F9098" s="2"/>
    </row>
    <row r="9099" spans="6:6" x14ac:dyDescent="0.25">
      <c r="F9099" s="2"/>
    </row>
    <row r="9100" spans="6:6" x14ac:dyDescent="0.25">
      <c r="F9100" s="2"/>
    </row>
    <row r="9101" spans="6:6" x14ac:dyDescent="0.25">
      <c r="F9101" s="2"/>
    </row>
    <row r="9102" spans="6:6" x14ac:dyDescent="0.25">
      <c r="F9102" s="2"/>
    </row>
    <row r="9103" spans="6:6" x14ac:dyDescent="0.25">
      <c r="F9103" s="2"/>
    </row>
    <row r="9104" spans="6:6" x14ac:dyDescent="0.25">
      <c r="F9104" s="2"/>
    </row>
    <row r="9105" spans="6:6" x14ac:dyDescent="0.25">
      <c r="F9105" s="2"/>
    </row>
    <row r="9106" spans="6:6" x14ac:dyDescent="0.25">
      <c r="F9106" s="2"/>
    </row>
    <row r="9107" spans="6:6" x14ac:dyDescent="0.25">
      <c r="F9107" s="2"/>
    </row>
    <row r="9108" spans="6:6" x14ac:dyDescent="0.25">
      <c r="F9108" s="2"/>
    </row>
    <row r="9109" spans="6:6" x14ac:dyDescent="0.25">
      <c r="F9109" s="2"/>
    </row>
    <row r="9110" spans="6:6" x14ac:dyDescent="0.25">
      <c r="F9110" s="2"/>
    </row>
    <row r="9111" spans="6:6" x14ac:dyDescent="0.25">
      <c r="F9111" s="2"/>
    </row>
    <row r="9112" spans="6:6" x14ac:dyDescent="0.25">
      <c r="F9112" s="2"/>
    </row>
    <row r="9113" spans="6:6" x14ac:dyDescent="0.25">
      <c r="F9113" s="2"/>
    </row>
    <row r="9114" spans="6:6" x14ac:dyDescent="0.25">
      <c r="F9114" s="2"/>
    </row>
    <row r="9115" spans="6:6" x14ac:dyDescent="0.25">
      <c r="F9115" s="2"/>
    </row>
    <row r="9116" spans="6:6" x14ac:dyDescent="0.25">
      <c r="F9116" s="2"/>
    </row>
    <row r="9117" spans="6:6" x14ac:dyDescent="0.25">
      <c r="F9117" s="2"/>
    </row>
    <row r="9118" spans="6:6" x14ac:dyDescent="0.25">
      <c r="F9118" s="2"/>
    </row>
    <row r="9119" spans="6:6" x14ac:dyDescent="0.25">
      <c r="F9119" s="2"/>
    </row>
    <row r="9120" spans="6:6" x14ac:dyDescent="0.25">
      <c r="F9120" s="2"/>
    </row>
    <row r="9121" spans="6:6" x14ac:dyDescent="0.25">
      <c r="F9121" s="2"/>
    </row>
    <row r="9122" spans="6:6" x14ac:dyDescent="0.25">
      <c r="F9122" s="2"/>
    </row>
    <row r="9123" spans="6:6" x14ac:dyDescent="0.25">
      <c r="F9123" s="2"/>
    </row>
    <row r="9124" spans="6:6" x14ac:dyDescent="0.25">
      <c r="F9124" s="2"/>
    </row>
    <row r="9125" spans="6:6" x14ac:dyDescent="0.25">
      <c r="F9125" s="2"/>
    </row>
    <row r="9126" spans="6:6" x14ac:dyDescent="0.25">
      <c r="F9126" s="2"/>
    </row>
    <row r="9127" spans="6:6" x14ac:dyDescent="0.25">
      <c r="F9127" s="2"/>
    </row>
    <row r="9128" spans="6:6" x14ac:dyDescent="0.25">
      <c r="F9128" s="2"/>
    </row>
    <row r="9129" spans="6:6" x14ac:dyDescent="0.25">
      <c r="F9129" s="2"/>
    </row>
    <row r="9130" spans="6:6" x14ac:dyDescent="0.25">
      <c r="F9130" s="2"/>
    </row>
    <row r="9131" spans="6:6" x14ac:dyDescent="0.25">
      <c r="F9131" s="2"/>
    </row>
    <row r="9132" spans="6:6" x14ac:dyDescent="0.25">
      <c r="F9132" s="2"/>
    </row>
    <row r="9133" spans="6:6" x14ac:dyDescent="0.25">
      <c r="F9133" s="2"/>
    </row>
    <row r="9134" spans="6:6" x14ac:dyDescent="0.25">
      <c r="F9134" s="2"/>
    </row>
    <row r="9135" spans="6:6" x14ac:dyDescent="0.25">
      <c r="F9135" s="2"/>
    </row>
    <row r="9136" spans="6:6" x14ac:dyDescent="0.25">
      <c r="F9136" s="2"/>
    </row>
    <row r="9137" spans="6:6" x14ac:dyDescent="0.25">
      <c r="F9137" s="2"/>
    </row>
    <row r="9138" spans="6:6" x14ac:dyDescent="0.25">
      <c r="F9138" s="2"/>
    </row>
    <row r="9139" spans="6:6" x14ac:dyDescent="0.25">
      <c r="F9139" s="2"/>
    </row>
    <row r="9140" spans="6:6" x14ac:dyDescent="0.25">
      <c r="F9140" s="2"/>
    </row>
    <row r="9141" spans="6:6" x14ac:dyDescent="0.25">
      <c r="F9141" s="2"/>
    </row>
    <row r="9142" spans="6:6" x14ac:dyDescent="0.25">
      <c r="F9142" s="2"/>
    </row>
    <row r="9143" spans="6:6" x14ac:dyDescent="0.25">
      <c r="F9143" s="2"/>
    </row>
    <row r="9144" spans="6:6" x14ac:dyDescent="0.25">
      <c r="F9144" s="2"/>
    </row>
    <row r="9145" spans="6:6" x14ac:dyDescent="0.25">
      <c r="F9145" s="2"/>
    </row>
    <row r="9146" spans="6:6" x14ac:dyDescent="0.25">
      <c r="F9146" s="2"/>
    </row>
    <row r="9147" spans="6:6" x14ac:dyDescent="0.25">
      <c r="F9147" s="2"/>
    </row>
    <row r="9148" spans="6:6" x14ac:dyDescent="0.25">
      <c r="F9148" s="2"/>
    </row>
    <row r="9149" spans="6:6" x14ac:dyDescent="0.25">
      <c r="F9149" s="2"/>
    </row>
    <row r="9150" spans="6:6" x14ac:dyDescent="0.25">
      <c r="F9150" s="2"/>
    </row>
    <row r="9151" spans="6:6" x14ac:dyDescent="0.25">
      <c r="F9151" s="2"/>
    </row>
    <row r="9152" spans="6:6" x14ac:dyDescent="0.25">
      <c r="F9152" s="2"/>
    </row>
    <row r="9153" spans="6:6" x14ac:dyDescent="0.25">
      <c r="F9153" s="2"/>
    </row>
    <row r="9154" spans="6:6" x14ac:dyDescent="0.25">
      <c r="F9154" s="2"/>
    </row>
    <row r="9155" spans="6:6" x14ac:dyDescent="0.25">
      <c r="F9155" s="2"/>
    </row>
    <row r="9156" spans="6:6" x14ac:dyDescent="0.25">
      <c r="F9156" s="2"/>
    </row>
    <row r="9157" spans="6:6" x14ac:dyDescent="0.25">
      <c r="F9157" s="2"/>
    </row>
    <row r="9158" spans="6:6" x14ac:dyDescent="0.25">
      <c r="F9158" s="2"/>
    </row>
    <row r="9159" spans="6:6" x14ac:dyDescent="0.25">
      <c r="F9159" s="2"/>
    </row>
    <row r="9160" spans="6:6" x14ac:dyDescent="0.25">
      <c r="F9160" s="2"/>
    </row>
    <row r="9161" spans="6:6" x14ac:dyDescent="0.25">
      <c r="F9161" s="2"/>
    </row>
    <row r="9162" spans="6:6" x14ac:dyDescent="0.25">
      <c r="F9162" s="2"/>
    </row>
    <row r="9163" spans="6:6" x14ac:dyDescent="0.25">
      <c r="F9163" s="2"/>
    </row>
    <row r="9164" spans="6:6" x14ac:dyDescent="0.25">
      <c r="F9164" s="2"/>
    </row>
    <row r="9165" spans="6:6" x14ac:dyDescent="0.25">
      <c r="F9165" s="2"/>
    </row>
    <row r="9166" spans="6:6" x14ac:dyDescent="0.25">
      <c r="F9166" s="2"/>
    </row>
    <row r="9167" spans="6:6" x14ac:dyDescent="0.25">
      <c r="F9167" s="2"/>
    </row>
    <row r="9168" spans="6:6" x14ac:dyDescent="0.25">
      <c r="F9168" s="2"/>
    </row>
    <row r="9169" spans="6:6" x14ac:dyDescent="0.25">
      <c r="F9169" s="2"/>
    </row>
    <row r="9170" spans="6:6" x14ac:dyDescent="0.25">
      <c r="F9170" s="2"/>
    </row>
    <row r="9171" spans="6:6" x14ac:dyDescent="0.25">
      <c r="F9171" s="2"/>
    </row>
    <row r="9172" spans="6:6" x14ac:dyDescent="0.25">
      <c r="F9172" s="2"/>
    </row>
    <row r="9173" spans="6:6" x14ac:dyDescent="0.25">
      <c r="F9173" s="2"/>
    </row>
    <row r="9174" spans="6:6" x14ac:dyDescent="0.25">
      <c r="F9174" s="2"/>
    </row>
    <row r="9175" spans="6:6" x14ac:dyDescent="0.25">
      <c r="F9175" s="2"/>
    </row>
    <row r="9176" spans="6:6" x14ac:dyDescent="0.25">
      <c r="F9176" s="2"/>
    </row>
    <row r="9177" spans="6:6" x14ac:dyDescent="0.25">
      <c r="F9177" s="2"/>
    </row>
    <row r="9178" spans="6:6" x14ac:dyDescent="0.25">
      <c r="F9178" s="2"/>
    </row>
    <row r="9179" spans="6:6" x14ac:dyDescent="0.25">
      <c r="F9179" s="2"/>
    </row>
    <row r="9180" spans="6:6" x14ac:dyDescent="0.25">
      <c r="F9180" s="2"/>
    </row>
    <row r="9181" spans="6:6" x14ac:dyDescent="0.25">
      <c r="F9181" s="2"/>
    </row>
    <row r="9182" spans="6:6" x14ac:dyDescent="0.25">
      <c r="F9182" s="2"/>
    </row>
    <row r="9183" spans="6:6" x14ac:dyDescent="0.25">
      <c r="F9183" s="2"/>
    </row>
    <row r="9184" spans="6:6" x14ac:dyDescent="0.25">
      <c r="F9184" s="2"/>
    </row>
    <row r="9185" spans="6:6" x14ac:dyDescent="0.25">
      <c r="F9185" s="2"/>
    </row>
    <row r="9186" spans="6:6" x14ac:dyDescent="0.25">
      <c r="F9186" s="2"/>
    </row>
    <row r="9187" spans="6:6" x14ac:dyDescent="0.25">
      <c r="F9187" s="2"/>
    </row>
    <row r="9188" spans="6:6" x14ac:dyDescent="0.25">
      <c r="F9188" s="2"/>
    </row>
    <row r="9189" spans="6:6" x14ac:dyDescent="0.25">
      <c r="F9189" s="2"/>
    </row>
    <row r="9190" spans="6:6" x14ac:dyDescent="0.25">
      <c r="F9190" s="2"/>
    </row>
    <row r="9191" spans="6:6" x14ac:dyDescent="0.25">
      <c r="F9191" s="2"/>
    </row>
    <row r="9192" spans="6:6" x14ac:dyDescent="0.25">
      <c r="F9192" s="2"/>
    </row>
    <row r="9193" spans="6:6" x14ac:dyDescent="0.25">
      <c r="F9193" s="2"/>
    </row>
    <row r="9194" spans="6:6" x14ac:dyDescent="0.25">
      <c r="F9194" s="2"/>
    </row>
    <row r="9195" spans="6:6" x14ac:dyDescent="0.25">
      <c r="F9195" s="2"/>
    </row>
    <row r="9196" spans="6:6" x14ac:dyDescent="0.25">
      <c r="F9196" s="2"/>
    </row>
    <row r="9197" spans="6:6" x14ac:dyDescent="0.25">
      <c r="F9197" s="2"/>
    </row>
    <row r="9198" spans="6:6" x14ac:dyDescent="0.25">
      <c r="F9198" s="2"/>
    </row>
    <row r="9199" spans="6:6" x14ac:dyDescent="0.25">
      <c r="F9199" s="2"/>
    </row>
    <row r="9200" spans="6:6" x14ac:dyDescent="0.25">
      <c r="F9200" s="2"/>
    </row>
    <row r="9201" spans="6:6" x14ac:dyDescent="0.25">
      <c r="F9201" s="2"/>
    </row>
    <row r="9202" spans="6:6" x14ac:dyDescent="0.25">
      <c r="F9202" s="2"/>
    </row>
    <row r="9203" spans="6:6" x14ac:dyDescent="0.25">
      <c r="F9203" s="2"/>
    </row>
    <row r="9204" spans="6:6" x14ac:dyDescent="0.25">
      <c r="F9204" s="2"/>
    </row>
    <row r="9205" spans="6:6" x14ac:dyDescent="0.25">
      <c r="F9205" s="2"/>
    </row>
    <row r="9206" spans="6:6" x14ac:dyDescent="0.25">
      <c r="F9206" s="2"/>
    </row>
    <row r="9207" spans="6:6" x14ac:dyDescent="0.25">
      <c r="F9207" s="2"/>
    </row>
    <row r="9208" spans="6:6" x14ac:dyDescent="0.25">
      <c r="F9208" s="2"/>
    </row>
    <row r="9209" spans="6:6" x14ac:dyDescent="0.25">
      <c r="F9209" s="2"/>
    </row>
    <row r="9210" spans="6:6" x14ac:dyDescent="0.25">
      <c r="F9210" s="2"/>
    </row>
    <row r="9211" spans="6:6" x14ac:dyDescent="0.25">
      <c r="F9211" s="2"/>
    </row>
    <row r="9212" spans="6:6" x14ac:dyDescent="0.25">
      <c r="F9212" s="2"/>
    </row>
    <row r="9213" spans="6:6" x14ac:dyDescent="0.25">
      <c r="F9213" s="2"/>
    </row>
    <row r="9214" spans="6:6" x14ac:dyDescent="0.25">
      <c r="F9214" s="2"/>
    </row>
    <row r="9215" spans="6:6" x14ac:dyDescent="0.25">
      <c r="F9215" s="2"/>
    </row>
    <row r="9216" spans="6:6" x14ac:dyDescent="0.25">
      <c r="F9216" s="2"/>
    </row>
    <row r="9217" spans="6:6" x14ac:dyDescent="0.25">
      <c r="F9217" s="2"/>
    </row>
    <row r="9218" spans="6:6" x14ac:dyDescent="0.25">
      <c r="F9218" s="2"/>
    </row>
    <row r="9219" spans="6:6" x14ac:dyDescent="0.25">
      <c r="F9219" s="2"/>
    </row>
    <row r="9220" spans="6:6" x14ac:dyDescent="0.25">
      <c r="F9220" s="2"/>
    </row>
    <row r="9221" spans="6:6" x14ac:dyDescent="0.25">
      <c r="F9221" s="2"/>
    </row>
    <row r="9222" spans="6:6" x14ac:dyDescent="0.25">
      <c r="F9222" s="2"/>
    </row>
    <row r="9223" spans="6:6" x14ac:dyDescent="0.25">
      <c r="F9223" s="2"/>
    </row>
    <row r="9224" spans="6:6" x14ac:dyDescent="0.25">
      <c r="F9224" s="2"/>
    </row>
    <row r="9225" spans="6:6" x14ac:dyDescent="0.25">
      <c r="F9225" s="2"/>
    </row>
    <row r="9226" spans="6:6" x14ac:dyDescent="0.25">
      <c r="F9226" s="2"/>
    </row>
    <row r="9227" spans="6:6" x14ac:dyDescent="0.25">
      <c r="F9227" s="2"/>
    </row>
    <row r="9228" spans="6:6" x14ac:dyDescent="0.25">
      <c r="F9228" s="2"/>
    </row>
    <row r="9229" spans="6:6" x14ac:dyDescent="0.25">
      <c r="F9229" s="2"/>
    </row>
    <row r="9230" spans="6:6" x14ac:dyDescent="0.25">
      <c r="F9230" s="2"/>
    </row>
    <row r="9231" spans="6:6" x14ac:dyDescent="0.25">
      <c r="F9231" s="2"/>
    </row>
    <row r="9232" spans="6:6" x14ac:dyDescent="0.25">
      <c r="F9232" s="2"/>
    </row>
    <row r="9233" spans="6:6" x14ac:dyDescent="0.25">
      <c r="F9233" s="2"/>
    </row>
    <row r="9234" spans="6:6" x14ac:dyDescent="0.25">
      <c r="F9234" s="2"/>
    </row>
    <row r="9235" spans="6:6" x14ac:dyDescent="0.25">
      <c r="F9235" s="2"/>
    </row>
    <row r="9236" spans="6:6" x14ac:dyDescent="0.25">
      <c r="F9236" s="2"/>
    </row>
    <row r="9237" spans="6:6" x14ac:dyDescent="0.25">
      <c r="F9237" s="2"/>
    </row>
    <row r="9238" spans="6:6" x14ac:dyDescent="0.25">
      <c r="F9238" s="2"/>
    </row>
    <row r="9239" spans="6:6" x14ac:dyDescent="0.25">
      <c r="F9239" s="2"/>
    </row>
    <row r="9240" spans="6:6" x14ac:dyDescent="0.25">
      <c r="F9240" s="2"/>
    </row>
    <row r="9241" spans="6:6" x14ac:dyDescent="0.25">
      <c r="F9241" s="2"/>
    </row>
    <row r="9242" spans="6:6" x14ac:dyDescent="0.25">
      <c r="F9242" s="2"/>
    </row>
    <row r="9243" spans="6:6" x14ac:dyDescent="0.25">
      <c r="F9243" s="2"/>
    </row>
    <row r="9244" spans="6:6" x14ac:dyDescent="0.25">
      <c r="F9244" s="2"/>
    </row>
    <row r="9245" spans="6:6" x14ac:dyDescent="0.25">
      <c r="F9245" s="2"/>
    </row>
    <row r="9246" spans="6:6" x14ac:dyDescent="0.25">
      <c r="F9246" s="2"/>
    </row>
    <row r="9247" spans="6:6" x14ac:dyDescent="0.25">
      <c r="F9247" s="2"/>
    </row>
    <row r="9248" spans="6:6" x14ac:dyDescent="0.25">
      <c r="F9248" s="2"/>
    </row>
    <row r="9249" spans="6:6" x14ac:dyDescent="0.25">
      <c r="F9249" s="2"/>
    </row>
    <row r="9250" spans="6:6" x14ac:dyDescent="0.25">
      <c r="F9250" s="2"/>
    </row>
    <row r="9251" spans="6:6" x14ac:dyDescent="0.25">
      <c r="F9251" s="2"/>
    </row>
    <row r="9252" spans="6:6" x14ac:dyDescent="0.25">
      <c r="F9252" s="2"/>
    </row>
    <row r="9253" spans="6:6" x14ac:dyDescent="0.25">
      <c r="F9253" s="2"/>
    </row>
    <row r="9254" spans="6:6" x14ac:dyDescent="0.25">
      <c r="F9254" s="2"/>
    </row>
    <row r="9255" spans="6:6" x14ac:dyDescent="0.25">
      <c r="F9255" s="2"/>
    </row>
    <row r="9256" spans="6:6" x14ac:dyDescent="0.25">
      <c r="F9256" s="2"/>
    </row>
    <row r="9257" spans="6:6" x14ac:dyDescent="0.25">
      <c r="F9257" s="2"/>
    </row>
    <row r="9258" spans="6:6" x14ac:dyDescent="0.25">
      <c r="F9258" s="2"/>
    </row>
    <row r="9259" spans="6:6" x14ac:dyDescent="0.25">
      <c r="F9259" s="2"/>
    </row>
    <row r="9260" spans="6:6" x14ac:dyDescent="0.25">
      <c r="F9260" s="2"/>
    </row>
    <row r="9261" spans="6:6" x14ac:dyDescent="0.25">
      <c r="F9261" s="2"/>
    </row>
    <row r="9262" spans="6:6" x14ac:dyDescent="0.25">
      <c r="F9262" s="2"/>
    </row>
    <row r="9263" spans="6:6" x14ac:dyDescent="0.25">
      <c r="F9263" s="2"/>
    </row>
    <row r="9264" spans="6:6" x14ac:dyDescent="0.25">
      <c r="F9264" s="2"/>
    </row>
    <row r="9265" spans="6:6" x14ac:dyDescent="0.25">
      <c r="F9265" s="2"/>
    </row>
    <row r="9266" spans="6:6" x14ac:dyDescent="0.25">
      <c r="F9266" s="2"/>
    </row>
    <row r="9267" spans="6:6" x14ac:dyDescent="0.25">
      <c r="F9267" s="2"/>
    </row>
    <row r="9268" spans="6:6" x14ac:dyDescent="0.25">
      <c r="F9268" s="2"/>
    </row>
    <row r="9269" spans="6:6" x14ac:dyDescent="0.25">
      <c r="F9269" s="2"/>
    </row>
    <row r="9270" spans="6:6" x14ac:dyDescent="0.25">
      <c r="F9270" s="2"/>
    </row>
    <row r="9271" spans="6:6" x14ac:dyDescent="0.25">
      <c r="F9271" s="2"/>
    </row>
    <row r="9272" spans="6:6" x14ac:dyDescent="0.25">
      <c r="F9272" s="2"/>
    </row>
    <row r="9273" spans="6:6" x14ac:dyDescent="0.25">
      <c r="F9273" s="2"/>
    </row>
    <row r="9274" spans="6:6" x14ac:dyDescent="0.25">
      <c r="F9274" s="2"/>
    </row>
    <row r="9275" spans="6:6" x14ac:dyDescent="0.25">
      <c r="F9275" s="2"/>
    </row>
    <row r="9276" spans="6:6" x14ac:dyDescent="0.25">
      <c r="F9276" s="2"/>
    </row>
    <row r="9277" spans="6:6" x14ac:dyDescent="0.25">
      <c r="F9277" s="2"/>
    </row>
    <row r="9278" spans="6:6" x14ac:dyDescent="0.25">
      <c r="F9278" s="2"/>
    </row>
    <row r="9279" spans="6:6" x14ac:dyDescent="0.25">
      <c r="F9279" s="2"/>
    </row>
    <row r="9280" spans="6:6" x14ac:dyDescent="0.25">
      <c r="F9280" s="2"/>
    </row>
    <row r="9281" spans="6:6" x14ac:dyDescent="0.25">
      <c r="F9281" s="2"/>
    </row>
    <row r="9282" spans="6:6" x14ac:dyDescent="0.25">
      <c r="F9282" s="2"/>
    </row>
    <row r="9283" spans="6:6" x14ac:dyDescent="0.25">
      <c r="F9283" s="2"/>
    </row>
    <row r="9284" spans="6:6" x14ac:dyDescent="0.25">
      <c r="F9284" s="2"/>
    </row>
    <row r="9285" spans="6:6" x14ac:dyDescent="0.25">
      <c r="F9285" s="2"/>
    </row>
    <row r="9286" spans="6:6" x14ac:dyDescent="0.25">
      <c r="F9286" s="2"/>
    </row>
    <row r="9287" spans="6:6" x14ac:dyDescent="0.25">
      <c r="F9287" s="2"/>
    </row>
    <row r="9288" spans="6:6" x14ac:dyDescent="0.25">
      <c r="F9288" s="2"/>
    </row>
    <row r="9289" spans="6:6" x14ac:dyDescent="0.25">
      <c r="F9289" s="2"/>
    </row>
    <row r="9290" spans="6:6" x14ac:dyDescent="0.25">
      <c r="F9290" s="2"/>
    </row>
    <row r="9291" spans="6:6" x14ac:dyDescent="0.25">
      <c r="F9291" s="2"/>
    </row>
    <row r="9292" spans="6:6" x14ac:dyDescent="0.25">
      <c r="F9292" s="2"/>
    </row>
    <row r="9293" spans="6:6" x14ac:dyDescent="0.25">
      <c r="F9293" s="2"/>
    </row>
    <row r="9294" spans="6:6" x14ac:dyDescent="0.25">
      <c r="F9294" s="2"/>
    </row>
    <row r="9295" spans="6:6" x14ac:dyDescent="0.25">
      <c r="F9295" s="2"/>
    </row>
    <row r="9296" spans="6:6" x14ac:dyDescent="0.25">
      <c r="F9296" s="2"/>
    </row>
    <row r="9297" spans="6:6" x14ac:dyDescent="0.25">
      <c r="F9297" s="2"/>
    </row>
    <row r="9298" spans="6:6" x14ac:dyDescent="0.25">
      <c r="F9298" s="2"/>
    </row>
    <row r="9299" spans="6:6" x14ac:dyDescent="0.25">
      <c r="F9299" s="2"/>
    </row>
    <row r="9300" spans="6:6" x14ac:dyDescent="0.25">
      <c r="F9300" s="2"/>
    </row>
    <row r="9301" spans="6:6" x14ac:dyDescent="0.25">
      <c r="F9301" s="2"/>
    </row>
    <row r="9302" spans="6:6" x14ac:dyDescent="0.25">
      <c r="F9302" s="2"/>
    </row>
    <row r="9303" spans="6:6" x14ac:dyDescent="0.25">
      <c r="F9303" s="2"/>
    </row>
    <row r="9304" spans="6:6" x14ac:dyDescent="0.25">
      <c r="F9304" s="2"/>
    </row>
    <row r="9305" spans="6:6" x14ac:dyDescent="0.25">
      <c r="F9305" s="2"/>
    </row>
    <row r="9306" spans="6:6" x14ac:dyDescent="0.25">
      <c r="F9306" s="2"/>
    </row>
    <row r="9307" spans="6:6" x14ac:dyDescent="0.25">
      <c r="F9307" s="2"/>
    </row>
    <row r="9308" spans="6:6" x14ac:dyDescent="0.25">
      <c r="F9308" s="2"/>
    </row>
    <row r="9309" spans="6:6" x14ac:dyDescent="0.25">
      <c r="F9309" s="2"/>
    </row>
    <row r="9310" spans="6:6" x14ac:dyDescent="0.25">
      <c r="F9310" s="2"/>
    </row>
    <row r="9311" spans="6:6" x14ac:dyDescent="0.25">
      <c r="F9311" s="2"/>
    </row>
    <row r="9312" spans="6:6" x14ac:dyDescent="0.25">
      <c r="F9312" s="2"/>
    </row>
    <row r="9313" spans="6:6" x14ac:dyDescent="0.25">
      <c r="F9313" s="2"/>
    </row>
    <row r="9314" spans="6:6" x14ac:dyDescent="0.25">
      <c r="F9314" s="2"/>
    </row>
    <row r="9315" spans="6:6" x14ac:dyDescent="0.25">
      <c r="F9315" s="2"/>
    </row>
    <row r="9316" spans="6:6" x14ac:dyDescent="0.25">
      <c r="F9316" s="2"/>
    </row>
    <row r="9317" spans="6:6" x14ac:dyDescent="0.25">
      <c r="F9317" s="2"/>
    </row>
    <row r="9318" spans="6:6" x14ac:dyDescent="0.25">
      <c r="F9318" s="2"/>
    </row>
    <row r="9319" spans="6:6" x14ac:dyDescent="0.25">
      <c r="F9319" s="2"/>
    </row>
    <row r="9320" spans="6:6" x14ac:dyDescent="0.25">
      <c r="F9320" s="2"/>
    </row>
    <row r="9321" spans="6:6" x14ac:dyDescent="0.25">
      <c r="F9321" s="2"/>
    </row>
    <row r="9322" spans="6:6" x14ac:dyDescent="0.25">
      <c r="F9322" s="2"/>
    </row>
    <row r="9323" spans="6:6" x14ac:dyDescent="0.25">
      <c r="F9323" s="2"/>
    </row>
    <row r="9324" spans="6:6" x14ac:dyDescent="0.25">
      <c r="F9324" s="2"/>
    </row>
    <row r="9325" spans="6:6" x14ac:dyDescent="0.25">
      <c r="F9325" s="2"/>
    </row>
    <row r="9326" spans="6:6" x14ac:dyDescent="0.25">
      <c r="F9326" s="2"/>
    </row>
    <row r="9327" spans="6:6" x14ac:dyDescent="0.25">
      <c r="F9327" s="2"/>
    </row>
    <row r="9328" spans="6:6" x14ac:dyDescent="0.25">
      <c r="F9328" s="2"/>
    </row>
    <row r="9329" spans="6:6" x14ac:dyDescent="0.25">
      <c r="F9329" s="2"/>
    </row>
    <row r="9330" spans="6:6" x14ac:dyDescent="0.25">
      <c r="F9330" s="2"/>
    </row>
    <row r="9331" spans="6:6" x14ac:dyDescent="0.25">
      <c r="F9331" s="2"/>
    </row>
    <row r="9332" spans="6:6" x14ac:dyDescent="0.25">
      <c r="F9332" s="2"/>
    </row>
    <row r="9333" spans="6:6" x14ac:dyDescent="0.25">
      <c r="F9333" s="2"/>
    </row>
    <row r="9334" spans="6:6" x14ac:dyDescent="0.25">
      <c r="F9334" s="2"/>
    </row>
    <row r="9335" spans="6:6" x14ac:dyDescent="0.25">
      <c r="F9335" s="2"/>
    </row>
    <row r="9336" spans="6:6" x14ac:dyDescent="0.25">
      <c r="F9336" s="2"/>
    </row>
    <row r="9337" spans="6:6" x14ac:dyDescent="0.25">
      <c r="F9337" s="2"/>
    </row>
    <row r="9338" spans="6:6" x14ac:dyDescent="0.25">
      <c r="F9338" s="2"/>
    </row>
    <row r="9339" spans="6:6" x14ac:dyDescent="0.25">
      <c r="F9339" s="2"/>
    </row>
    <row r="9340" spans="6:6" x14ac:dyDescent="0.25">
      <c r="F9340" s="2"/>
    </row>
    <row r="9341" spans="6:6" x14ac:dyDescent="0.25">
      <c r="F9341" s="2"/>
    </row>
    <row r="9342" spans="6:6" x14ac:dyDescent="0.25">
      <c r="F9342" s="2"/>
    </row>
    <row r="9343" spans="6:6" x14ac:dyDescent="0.25">
      <c r="F9343" s="2"/>
    </row>
    <row r="9344" spans="6:6" x14ac:dyDescent="0.25">
      <c r="F9344" s="2"/>
    </row>
    <row r="9345" spans="6:6" x14ac:dyDescent="0.25">
      <c r="F9345" s="2"/>
    </row>
    <row r="9346" spans="6:6" x14ac:dyDescent="0.25">
      <c r="F9346" s="2"/>
    </row>
    <row r="9347" spans="6:6" x14ac:dyDescent="0.25">
      <c r="F9347" s="2"/>
    </row>
    <row r="9348" spans="6:6" x14ac:dyDescent="0.25">
      <c r="F9348" s="2"/>
    </row>
    <row r="9349" spans="6:6" x14ac:dyDescent="0.25">
      <c r="F9349" s="2"/>
    </row>
    <row r="9350" spans="6:6" x14ac:dyDescent="0.25">
      <c r="F9350" s="2"/>
    </row>
    <row r="9351" spans="6:6" x14ac:dyDescent="0.25">
      <c r="F9351" s="2"/>
    </row>
    <row r="9352" spans="6:6" x14ac:dyDescent="0.25">
      <c r="F9352" s="2"/>
    </row>
    <row r="9353" spans="6:6" x14ac:dyDescent="0.25">
      <c r="F9353" s="2"/>
    </row>
    <row r="9354" spans="6:6" x14ac:dyDescent="0.25">
      <c r="F9354" s="2"/>
    </row>
    <row r="9355" spans="6:6" x14ac:dyDescent="0.25">
      <c r="F9355" s="2"/>
    </row>
    <row r="9356" spans="6:6" x14ac:dyDescent="0.25">
      <c r="F9356" s="2"/>
    </row>
    <row r="9357" spans="6:6" x14ac:dyDescent="0.25">
      <c r="F9357" s="2"/>
    </row>
    <row r="9358" spans="6:6" x14ac:dyDescent="0.25">
      <c r="F9358" s="2"/>
    </row>
    <row r="9359" spans="6:6" x14ac:dyDescent="0.25">
      <c r="F9359" s="2"/>
    </row>
    <row r="9360" spans="6:6" x14ac:dyDescent="0.25">
      <c r="F9360" s="2"/>
    </row>
    <row r="9361" spans="6:6" x14ac:dyDescent="0.25">
      <c r="F9361" s="2"/>
    </row>
    <row r="9362" spans="6:6" x14ac:dyDescent="0.25">
      <c r="F9362" s="2"/>
    </row>
    <row r="9363" spans="6:6" x14ac:dyDescent="0.25">
      <c r="F9363" s="2"/>
    </row>
    <row r="9364" spans="6:6" x14ac:dyDescent="0.25">
      <c r="F9364" s="2"/>
    </row>
    <row r="9365" spans="6:6" x14ac:dyDescent="0.25">
      <c r="F9365" s="2"/>
    </row>
    <row r="9366" spans="6:6" x14ac:dyDescent="0.25">
      <c r="F9366" s="2"/>
    </row>
    <row r="9367" spans="6:6" x14ac:dyDescent="0.25">
      <c r="F9367" s="2"/>
    </row>
    <row r="9368" spans="6:6" x14ac:dyDescent="0.25">
      <c r="F9368" s="2"/>
    </row>
    <row r="9369" spans="6:6" x14ac:dyDescent="0.25">
      <c r="F9369" s="2"/>
    </row>
    <row r="9370" spans="6:6" x14ac:dyDescent="0.25">
      <c r="F9370" s="2"/>
    </row>
    <row r="9371" spans="6:6" x14ac:dyDescent="0.25">
      <c r="F9371" s="2"/>
    </row>
    <row r="9372" spans="6:6" x14ac:dyDescent="0.25">
      <c r="F9372" s="2"/>
    </row>
    <row r="9373" spans="6:6" x14ac:dyDescent="0.25">
      <c r="F9373" s="2"/>
    </row>
    <row r="9374" spans="6:6" x14ac:dyDescent="0.25">
      <c r="F9374" s="2"/>
    </row>
    <row r="9375" spans="6:6" x14ac:dyDescent="0.25">
      <c r="F9375" s="2"/>
    </row>
    <row r="9376" spans="6:6" x14ac:dyDescent="0.25">
      <c r="F9376" s="2"/>
    </row>
    <row r="9377" spans="6:6" x14ac:dyDescent="0.25">
      <c r="F9377" s="2"/>
    </row>
    <row r="9378" spans="6:6" x14ac:dyDescent="0.25">
      <c r="F9378" s="2"/>
    </row>
    <row r="9379" spans="6:6" x14ac:dyDescent="0.25">
      <c r="F9379" s="2"/>
    </row>
    <row r="9380" spans="6:6" x14ac:dyDescent="0.25">
      <c r="F9380" s="2"/>
    </row>
    <row r="9381" spans="6:6" x14ac:dyDescent="0.25">
      <c r="F9381" s="2"/>
    </row>
    <row r="9382" spans="6:6" x14ac:dyDescent="0.25">
      <c r="F9382" s="2"/>
    </row>
    <row r="9383" spans="6:6" x14ac:dyDescent="0.25">
      <c r="F9383" s="2"/>
    </row>
    <row r="9384" spans="6:6" x14ac:dyDescent="0.25">
      <c r="F9384" s="2"/>
    </row>
    <row r="9385" spans="6:6" x14ac:dyDescent="0.25">
      <c r="F9385" s="2"/>
    </row>
    <row r="9386" spans="6:6" x14ac:dyDescent="0.25">
      <c r="F9386" s="2"/>
    </row>
    <row r="9387" spans="6:6" x14ac:dyDescent="0.25">
      <c r="F9387" s="2"/>
    </row>
    <row r="9388" spans="6:6" x14ac:dyDescent="0.25">
      <c r="F9388" s="2"/>
    </row>
    <row r="9389" spans="6:6" x14ac:dyDescent="0.25">
      <c r="F9389" s="2"/>
    </row>
    <row r="9390" spans="6:6" x14ac:dyDescent="0.25">
      <c r="F9390" s="2"/>
    </row>
    <row r="9391" spans="6:6" x14ac:dyDescent="0.25">
      <c r="F9391" s="2"/>
    </row>
    <row r="9392" spans="6:6" x14ac:dyDescent="0.25">
      <c r="F9392" s="2"/>
    </row>
    <row r="9393" spans="6:6" x14ac:dyDescent="0.25">
      <c r="F9393" s="2"/>
    </row>
    <row r="9394" spans="6:6" x14ac:dyDescent="0.25">
      <c r="F9394" s="2"/>
    </row>
    <row r="9395" spans="6:6" x14ac:dyDescent="0.25">
      <c r="F9395" s="2"/>
    </row>
    <row r="9396" spans="6:6" x14ac:dyDescent="0.25">
      <c r="F9396" s="2"/>
    </row>
    <row r="9397" spans="6:6" x14ac:dyDescent="0.25">
      <c r="F9397" s="2"/>
    </row>
    <row r="9398" spans="6:6" x14ac:dyDescent="0.25">
      <c r="F9398" s="2"/>
    </row>
    <row r="9399" spans="6:6" x14ac:dyDescent="0.25">
      <c r="F9399" s="2"/>
    </row>
    <row r="9400" spans="6:6" x14ac:dyDescent="0.25">
      <c r="F9400" s="2"/>
    </row>
    <row r="9401" spans="6:6" x14ac:dyDescent="0.25">
      <c r="F9401" s="2"/>
    </row>
    <row r="9402" spans="6:6" x14ac:dyDescent="0.25">
      <c r="F9402" s="2"/>
    </row>
    <row r="9403" spans="6:6" x14ac:dyDescent="0.25">
      <c r="F9403" s="2"/>
    </row>
    <row r="9404" spans="6:6" x14ac:dyDescent="0.25">
      <c r="F9404" s="2"/>
    </row>
    <row r="9405" spans="6:6" x14ac:dyDescent="0.25">
      <c r="F9405" s="2"/>
    </row>
    <row r="9406" spans="6:6" x14ac:dyDescent="0.25">
      <c r="F9406" s="2"/>
    </row>
    <row r="9407" spans="6:6" x14ac:dyDescent="0.25">
      <c r="F9407" s="2"/>
    </row>
    <row r="9408" spans="6:6" x14ac:dyDescent="0.25">
      <c r="F9408" s="2"/>
    </row>
    <row r="9409" spans="6:6" x14ac:dyDescent="0.25">
      <c r="F9409" s="2"/>
    </row>
    <row r="9410" spans="6:6" x14ac:dyDescent="0.25">
      <c r="F9410" s="2"/>
    </row>
    <row r="9411" spans="6:6" x14ac:dyDescent="0.25">
      <c r="F9411" s="2"/>
    </row>
    <row r="9412" spans="6:6" x14ac:dyDescent="0.25">
      <c r="F9412" s="2"/>
    </row>
    <row r="9413" spans="6:6" x14ac:dyDescent="0.25">
      <c r="F9413" s="2"/>
    </row>
    <row r="9414" spans="6:6" x14ac:dyDescent="0.25">
      <c r="F9414" s="2"/>
    </row>
    <row r="9415" spans="6:6" x14ac:dyDescent="0.25">
      <c r="F9415" s="2"/>
    </row>
    <row r="9416" spans="6:6" x14ac:dyDescent="0.25">
      <c r="F9416" s="2"/>
    </row>
    <row r="9417" spans="6:6" x14ac:dyDescent="0.25">
      <c r="F9417" s="2"/>
    </row>
    <row r="9418" spans="6:6" x14ac:dyDescent="0.25">
      <c r="F9418" s="2"/>
    </row>
    <row r="9419" spans="6:6" x14ac:dyDescent="0.25">
      <c r="F9419" s="2"/>
    </row>
    <row r="9420" spans="6:6" x14ac:dyDescent="0.25">
      <c r="F9420" s="2"/>
    </row>
    <row r="9421" spans="6:6" x14ac:dyDescent="0.25">
      <c r="F9421" s="2"/>
    </row>
    <row r="9422" spans="6:6" x14ac:dyDescent="0.25">
      <c r="F9422" s="2"/>
    </row>
    <row r="9423" spans="6:6" x14ac:dyDescent="0.25">
      <c r="F9423" s="2"/>
    </row>
    <row r="9424" spans="6:6" x14ac:dyDescent="0.25">
      <c r="F9424" s="2"/>
    </row>
    <row r="9425" spans="6:6" x14ac:dyDescent="0.25">
      <c r="F9425" s="2"/>
    </row>
    <row r="9426" spans="6:6" x14ac:dyDescent="0.25">
      <c r="F9426" s="2"/>
    </row>
    <row r="9427" spans="6:6" x14ac:dyDescent="0.25">
      <c r="F9427" s="2"/>
    </row>
    <row r="9428" spans="6:6" x14ac:dyDescent="0.25">
      <c r="F9428" s="2"/>
    </row>
    <row r="9429" spans="6:6" x14ac:dyDescent="0.25">
      <c r="F9429" s="2"/>
    </row>
    <row r="9430" spans="6:6" x14ac:dyDescent="0.25">
      <c r="F9430" s="2"/>
    </row>
    <row r="9431" spans="6:6" x14ac:dyDescent="0.25">
      <c r="F9431" s="2"/>
    </row>
    <row r="9432" spans="6:6" x14ac:dyDescent="0.25">
      <c r="F9432" s="2"/>
    </row>
    <row r="9433" spans="6:6" x14ac:dyDescent="0.25">
      <c r="F9433" s="2"/>
    </row>
    <row r="9434" spans="6:6" x14ac:dyDescent="0.25">
      <c r="F9434" s="2"/>
    </row>
    <row r="9435" spans="6:6" x14ac:dyDescent="0.25">
      <c r="F9435" s="2"/>
    </row>
    <row r="9436" spans="6:6" x14ac:dyDescent="0.25">
      <c r="F9436" s="2"/>
    </row>
    <row r="9437" spans="6:6" x14ac:dyDescent="0.25">
      <c r="F9437" s="2"/>
    </row>
    <row r="9438" spans="6:6" x14ac:dyDescent="0.25">
      <c r="F9438" s="2"/>
    </row>
    <row r="9439" spans="6:6" x14ac:dyDescent="0.25">
      <c r="F9439" s="2"/>
    </row>
    <row r="9440" spans="6:6" x14ac:dyDescent="0.25">
      <c r="F9440" s="2"/>
    </row>
    <row r="9441" spans="6:6" x14ac:dyDescent="0.25">
      <c r="F9441" s="2"/>
    </row>
    <row r="9442" spans="6:6" x14ac:dyDescent="0.25">
      <c r="F9442" s="2"/>
    </row>
    <row r="9443" spans="6:6" x14ac:dyDescent="0.25">
      <c r="F9443" s="2"/>
    </row>
    <row r="9444" spans="6:6" x14ac:dyDescent="0.25">
      <c r="F9444" s="2"/>
    </row>
    <row r="9445" spans="6:6" x14ac:dyDescent="0.25">
      <c r="F9445" s="2"/>
    </row>
    <row r="9446" spans="6:6" x14ac:dyDescent="0.25">
      <c r="F9446" s="2"/>
    </row>
    <row r="9447" spans="6:6" x14ac:dyDescent="0.25">
      <c r="F9447" s="2"/>
    </row>
    <row r="9448" spans="6:6" x14ac:dyDescent="0.25">
      <c r="F9448" s="2"/>
    </row>
    <row r="9449" spans="6:6" x14ac:dyDescent="0.25">
      <c r="F9449" s="2"/>
    </row>
    <row r="9450" spans="6:6" x14ac:dyDescent="0.25">
      <c r="F9450" s="2"/>
    </row>
    <row r="9451" spans="6:6" x14ac:dyDescent="0.25">
      <c r="F9451" s="2"/>
    </row>
    <row r="9452" spans="6:6" x14ac:dyDescent="0.25">
      <c r="F9452" s="2"/>
    </row>
    <row r="9453" spans="6:6" x14ac:dyDescent="0.25">
      <c r="F9453" s="2"/>
    </row>
    <row r="9454" spans="6:6" x14ac:dyDescent="0.25">
      <c r="F9454" s="2"/>
    </row>
    <row r="9455" spans="6:6" x14ac:dyDescent="0.25">
      <c r="F9455" s="2"/>
    </row>
    <row r="9456" spans="6:6" x14ac:dyDescent="0.25">
      <c r="F9456" s="2"/>
    </row>
    <row r="9457" spans="6:6" x14ac:dyDescent="0.25">
      <c r="F9457" s="2"/>
    </row>
    <row r="9458" spans="6:6" x14ac:dyDescent="0.25">
      <c r="F9458" s="2"/>
    </row>
    <row r="9459" spans="6:6" x14ac:dyDescent="0.25">
      <c r="F9459" s="2"/>
    </row>
    <row r="9460" spans="6:6" x14ac:dyDescent="0.25">
      <c r="F9460" s="2"/>
    </row>
    <row r="9461" spans="6:6" x14ac:dyDescent="0.25">
      <c r="F9461" s="2"/>
    </row>
    <row r="9462" spans="6:6" x14ac:dyDescent="0.25">
      <c r="F9462" s="2"/>
    </row>
    <row r="9463" spans="6:6" x14ac:dyDescent="0.25">
      <c r="F9463" s="2"/>
    </row>
    <row r="9464" spans="6:6" x14ac:dyDescent="0.25">
      <c r="F9464" s="2"/>
    </row>
    <row r="9465" spans="6:6" x14ac:dyDescent="0.25">
      <c r="F9465" s="2"/>
    </row>
    <row r="9466" spans="6:6" x14ac:dyDescent="0.25">
      <c r="F9466" s="2"/>
    </row>
    <row r="9467" spans="6:6" x14ac:dyDescent="0.25">
      <c r="F9467" s="2"/>
    </row>
    <row r="9468" spans="6:6" x14ac:dyDescent="0.25">
      <c r="F9468" s="2"/>
    </row>
    <row r="9469" spans="6:6" x14ac:dyDescent="0.25">
      <c r="F9469" s="2"/>
    </row>
    <row r="9470" spans="6:6" x14ac:dyDescent="0.25">
      <c r="F9470" s="2"/>
    </row>
    <row r="9471" spans="6:6" x14ac:dyDescent="0.25">
      <c r="F9471" s="2"/>
    </row>
    <row r="9472" spans="6:6" x14ac:dyDescent="0.25">
      <c r="F9472" s="2"/>
    </row>
    <row r="9473" spans="6:6" x14ac:dyDescent="0.25">
      <c r="F9473" s="2"/>
    </row>
    <row r="9474" spans="6:6" x14ac:dyDescent="0.25">
      <c r="F9474" s="2"/>
    </row>
    <row r="9475" spans="6:6" x14ac:dyDescent="0.25">
      <c r="F9475" s="2"/>
    </row>
    <row r="9476" spans="6:6" x14ac:dyDescent="0.25">
      <c r="F9476" s="2"/>
    </row>
    <row r="9477" spans="6:6" x14ac:dyDescent="0.25">
      <c r="F9477" s="2"/>
    </row>
    <row r="9478" spans="6:6" x14ac:dyDescent="0.25">
      <c r="F9478" s="2"/>
    </row>
    <row r="9479" spans="6:6" x14ac:dyDescent="0.25">
      <c r="F9479" s="2"/>
    </row>
    <row r="9480" spans="6:6" x14ac:dyDescent="0.25">
      <c r="F9480" s="2"/>
    </row>
    <row r="9481" spans="6:6" x14ac:dyDescent="0.25">
      <c r="F9481" s="2"/>
    </row>
    <row r="9482" spans="6:6" x14ac:dyDescent="0.25">
      <c r="F9482" s="2"/>
    </row>
    <row r="9483" spans="6:6" x14ac:dyDescent="0.25">
      <c r="F9483" s="2"/>
    </row>
    <row r="9484" spans="6:6" x14ac:dyDescent="0.25">
      <c r="F9484" s="2"/>
    </row>
    <row r="9485" spans="6:6" x14ac:dyDescent="0.25">
      <c r="F9485" s="2"/>
    </row>
    <row r="9486" spans="6:6" x14ac:dyDescent="0.25">
      <c r="F9486" s="2"/>
    </row>
    <row r="9487" spans="6:6" x14ac:dyDescent="0.25">
      <c r="F9487" s="2"/>
    </row>
    <row r="9488" spans="6:6" x14ac:dyDescent="0.25">
      <c r="F9488" s="2"/>
    </row>
    <row r="9489" spans="6:6" x14ac:dyDescent="0.25">
      <c r="F9489" s="2"/>
    </row>
    <row r="9490" spans="6:6" x14ac:dyDescent="0.25">
      <c r="F9490" s="2"/>
    </row>
    <row r="9491" spans="6:6" x14ac:dyDescent="0.25">
      <c r="F9491" s="2"/>
    </row>
    <row r="9492" spans="6:6" x14ac:dyDescent="0.25">
      <c r="F9492" s="2"/>
    </row>
    <row r="9493" spans="6:6" x14ac:dyDescent="0.25">
      <c r="F9493" s="2"/>
    </row>
    <row r="9494" spans="6:6" x14ac:dyDescent="0.25">
      <c r="F9494" s="2"/>
    </row>
    <row r="9495" spans="6:6" x14ac:dyDescent="0.25">
      <c r="F9495" s="2"/>
    </row>
    <row r="9496" spans="6:6" x14ac:dyDescent="0.25">
      <c r="F9496" s="2"/>
    </row>
    <row r="9497" spans="6:6" x14ac:dyDescent="0.25">
      <c r="F9497" s="2"/>
    </row>
    <row r="9498" spans="6:6" x14ac:dyDescent="0.25">
      <c r="F9498" s="2"/>
    </row>
    <row r="9499" spans="6:6" x14ac:dyDescent="0.25">
      <c r="F9499" s="2"/>
    </row>
    <row r="9500" spans="6:6" x14ac:dyDescent="0.25">
      <c r="F9500" s="2"/>
    </row>
    <row r="9501" spans="6:6" x14ac:dyDescent="0.25">
      <c r="F9501" s="2"/>
    </row>
    <row r="9502" spans="6:6" x14ac:dyDescent="0.25">
      <c r="F9502" s="2"/>
    </row>
    <row r="9503" spans="6:6" x14ac:dyDescent="0.25">
      <c r="F9503" s="2"/>
    </row>
    <row r="9504" spans="6:6" x14ac:dyDescent="0.25">
      <c r="F9504" s="2"/>
    </row>
    <row r="9505" spans="6:6" x14ac:dyDescent="0.25">
      <c r="F9505" s="2"/>
    </row>
    <row r="9506" spans="6:6" x14ac:dyDescent="0.25">
      <c r="F9506" s="2"/>
    </row>
    <row r="9507" spans="6:6" x14ac:dyDescent="0.25">
      <c r="F9507" s="2"/>
    </row>
    <row r="9508" spans="6:6" x14ac:dyDescent="0.25">
      <c r="F9508" s="2"/>
    </row>
    <row r="9509" spans="6:6" x14ac:dyDescent="0.25">
      <c r="F9509" s="2"/>
    </row>
    <row r="9510" spans="6:6" x14ac:dyDescent="0.25">
      <c r="F9510" s="2"/>
    </row>
    <row r="9511" spans="6:6" x14ac:dyDescent="0.25">
      <c r="F9511" s="2"/>
    </row>
    <row r="9512" spans="6:6" x14ac:dyDescent="0.25">
      <c r="F9512" s="2"/>
    </row>
    <row r="9513" spans="6:6" x14ac:dyDescent="0.25">
      <c r="F9513" s="2"/>
    </row>
    <row r="9514" spans="6:6" x14ac:dyDescent="0.25">
      <c r="F9514" s="2"/>
    </row>
    <row r="9515" spans="6:6" x14ac:dyDescent="0.25">
      <c r="F9515" s="2"/>
    </row>
    <row r="9516" spans="6:6" x14ac:dyDescent="0.25">
      <c r="F9516" s="2"/>
    </row>
    <row r="9517" spans="6:6" x14ac:dyDescent="0.25">
      <c r="F9517" s="2"/>
    </row>
    <row r="9518" spans="6:6" x14ac:dyDescent="0.25">
      <c r="F9518" s="2"/>
    </row>
    <row r="9519" spans="6:6" x14ac:dyDescent="0.25">
      <c r="F9519" s="2"/>
    </row>
    <row r="9520" spans="6:6" x14ac:dyDescent="0.25">
      <c r="F9520" s="2"/>
    </row>
    <row r="9521" spans="6:6" x14ac:dyDescent="0.25">
      <c r="F9521" s="2"/>
    </row>
    <row r="9522" spans="6:6" x14ac:dyDescent="0.25">
      <c r="F9522" s="2"/>
    </row>
    <row r="9523" spans="6:6" x14ac:dyDescent="0.25">
      <c r="F9523" s="2"/>
    </row>
    <row r="9524" spans="6:6" x14ac:dyDescent="0.25">
      <c r="F9524" s="2"/>
    </row>
    <row r="9525" spans="6:6" x14ac:dyDescent="0.25">
      <c r="F9525" s="2"/>
    </row>
    <row r="9526" spans="6:6" x14ac:dyDescent="0.25">
      <c r="F9526" s="2"/>
    </row>
    <row r="9527" spans="6:6" x14ac:dyDescent="0.25">
      <c r="F9527" s="2"/>
    </row>
    <row r="9528" spans="6:6" x14ac:dyDescent="0.25">
      <c r="F9528" s="2"/>
    </row>
    <row r="9529" spans="6:6" x14ac:dyDescent="0.25">
      <c r="F9529" s="2"/>
    </row>
    <row r="9530" spans="6:6" x14ac:dyDescent="0.25">
      <c r="F9530" s="2"/>
    </row>
    <row r="9531" spans="6:6" x14ac:dyDescent="0.25">
      <c r="F9531" s="2"/>
    </row>
    <row r="9532" spans="6:6" x14ac:dyDescent="0.25">
      <c r="F9532" s="2"/>
    </row>
    <row r="9533" spans="6:6" x14ac:dyDescent="0.25">
      <c r="F9533" s="2"/>
    </row>
    <row r="9534" spans="6:6" x14ac:dyDescent="0.25">
      <c r="F9534" s="2"/>
    </row>
    <row r="9535" spans="6:6" x14ac:dyDescent="0.25">
      <c r="F9535" s="2"/>
    </row>
    <row r="9536" spans="6:6" x14ac:dyDescent="0.25">
      <c r="F9536" s="2"/>
    </row>
    <row r="9537" spans="6:6" x14ac:dyDescent="0.25">
      <c r="F9537" s="2"/>
    </row>
    <row r="9538" spans="6:6" x14ac:dyDescent="0.25">
      <c r="F9538" s="2"/>
    </row>
    <row r="9539" spans="6:6" x14ac:dyDescent="0.25">
      <c r="F9539" s="2"/>
    </row>
    <row r="9540" spans="6:6" x14ac:dyDescent="0.25">
      <c r="F9540" s="2"/>
    </row>
    <row r="9541" spans="6:6" x14ac:dyDescent="0.25">
      <c r="F9541" s="2"/>
    </row>
    <row r="9542" spans="6:6" x14ac:dyDescent="0.25">
      <c r="F9542" s="2"/>
    </row>
    <row r="9543" spans="6:6" x14ac:dyDescent="0.25">
      <c r="F9543" s="2"/>
    </row>
    <row r="9544" spans="6:6" x14ac:dyDescent="0.25">
      <c r="F9544" s="2"/>
    </row>
    <row r="9545" spans="6:6" x14ac:dyDescent="0.25">
      <c r="F9545" s="2"/>
    </row>
    <row r="9546" spans="6:6" x14ac:dyDescent="0.25">
      <c r="F9546" s="2"/>
    </row>
    <row r="9547" spans="6:6" x14ac:dyDescent="0.25">
      <c r="F9547" s="2"/>
    </row>
    <row r="9548" spans="6:6" x14ac:dyDescent="0.25">
      <c r="F9548" s="2"/>
    </row>
    <row r="9549" spans="6:6" x14ac:dyDescent="0.25">
      <c r="F9549" s="2"/>
    </row>
    <row r="9550" spans="6:6" x14ac:dyDescent="0.25">
      <c r="F9550" s="2"/>
    </row>
    <row r="9551" spans="6:6" x14ac:dyDescent="0.25">
      <c r="F9551" s="2"/>
    </row>
    <row r="9552" spans="6:6" x14ac:dyDescent="0.25">
      <c r="F9552" s="2"/>
    </row>
    <row r="9553" spans="6:6" x14ac:dyDescent="0.25">
      <c r="F9553" s="2"/>
    </row>
    <row r="9554" spans="6:6" x14ac:dyDescent="0.25">
      <c r="F9554" s="2"/>
    </row>
    <row r="9555" spans="6:6" x14ac:dyDescent="0.25">
      <c r="F9555" s="2"/>
    </row>
    <row r="9556" spans="6:6" x14ac:dyDescent="0.25">
      <c r="F9556" s="2"/>
    </row>
    <row r="9557" spans="6:6" x14ac:dyDescent="0.25">
      <c r="F9557" s="2"/>
    </row>
    <row r="9558" spans="6:6" x14ac:dyDescent="0.25">
      <c r="F9558" s="2"/>
    </row>
    <row r="9559" spans="6:6" x14ac:dyDescent="0.25">
      <c r="F9559" s="2"/>
    </row>
    <row r="9560" spans="6:6" x14ac:dyDescent="0.25">
      <c r="F9560" s="2"/>
    </row>
    <row r="9561" spans="6:6" x14ac:dyDescent="0.25">
      <c r="F9561" s="2"/>
    </row>
    <row r="9562" spans="6:6" x14ac:dyDescent="0.25">
      <c r="F9562" s="2"/>
    </row>
    <row r="9563" spans="6:6" x14ac:dyDescent="0.25">
      <c r="F9563" s="2"/>
    </row>
    <row r="9564" spans="6:6" x14ac:dyDescent="0.25">
      <c r="F9564" s="2"/>
    </row>
    <row r="9565" spans="6:6" x14ac:dyDescent="0.25">
      <c r="F9565" s="2"/>
    </row>
    <row r="9566" spans="6:6" x14ac:dyDescent="0.25">
      <c r="F9566" s="2"/>
    </row>
    <row r="9567" spans="6:6" x14ac:dyDescent="0.25">
      <c r="F9567" s="2"/>
    </row>
    <row r="9568" spans="6:6" x14ac:dyDescent="0.25">
      <c r="F9568" s="2"/>
    </row>
    <row r="9569" spans="6:6" x14ac:dyDescent="0.25">
      <c r="F9569" s="2"/>
    </row>
    <row r="9570" spans="6:6" x14ac:dyDescent="0.25">
      <c r="F9570" s="2"/>
    </row>
    <row r="9571" spans="6:6" x14ac:dyDescent="0.25">
      <c r="F9571" s="2"/>
    </row>
    <row r="9572" spans="6:6" x14ac:dyDescent="0.25">
      <c r="F9572" s="2"/>
    </row>
    <row r="9573" spans="6:6" x14ac:dyDescent="0.25">
      <c r="F9573" s="2"/>
    </row>
    <row r="9574" spans="6:6" x14ac:dyDescent="0.25">
      <c r="F9574" s="2"/>
    </row>
    <row r="9575" spans="6:6" x14ac:dyDescent="0.25">
      <c r="F9575" s="2"/>
    </row>
    <row r="9576" spans="6:6" x14ac:dyDescent="0.25">
      <c r="F9576" s="2"/>
    </row>
    <row r="9577" spans="6:6" x14ac:dyDescent="0.25">
      <c r="F9577" s="2"/>
    </row>
    <row r="9578" spans="6:6" x14ac:dyDescent="0.25">
      <c r="F9578" s="2"/>
    </row>
    <row r="9579" spans="6:6" x14ac:dyDescent="0.25">
      <c r="F9579" s="2"/>
    </row>
    <row r="9580" spans="6:6" x14ac:dyDescent="0.25">
      <c r="F9580" s="2"/>
    </row>
    <row r="9581" spans="6:6" x14ac:dyDescent="0.25">
      <c r="F9581" s="2"/>
    </row>
    <row r="9582" spans="6:6" x14ac:dyDescent="0.25">
      <c r="F9582" s="2"/>
    </row>
    <row r="9583" spans="6:6" x14ac:dyDescent="0.25">
      <c r="F9583" s="2"/>
    </row>
    <row r="9584" spans="6:6" x14ac:dyDescent="0.25">
      <c r="F9584" s="2"/>
    </row>
    <row r="9585" spans="6:6" x14ac:dyDescent="0.25">
      <c r="F9585" s="2"/>
    </row>
    <row r="9586" spans="6:6" x14ac:dyDescent="0.25">
      <c r="F9586" s="2"/>
    </row>
    <row r="9587" spans="6:6" x14ac:dyDescent="0.25">
      <c r="F9587" s="2"/>
    </row>
    <row r="9588" spans="6:6" x14ac:dyDescent="0.25">
      <c r="F9588" s="2"/>
    </row>
    <row r="9589" spans="6:6" x14ac:dyDescent="0.25">
      <c r="F9589" s="2"/>
    </row>
    <row r="9590" spans="6:6" x14ac:dyDescent="0.25">
      <c r="F9590" s="2"/>
    </row>
    <row r="9591" spans="6:6" x14ac:dyDescent="0.25">
      <c r="F9591" s="2"/>
    </row>
    <row r="9592" spans="6:6" x14ac:dyDescent="0.25">
      <c r="F9592" s="2"/>
    </row>
    <row r="9593" spans="6:6" x14ac:dyDescent="0.25">
      <c r="F9593" s="2"/>
    </row>
    <row r="9594" spans="6:6" x14ac:dyDescent="0.25">
      <c r="F9594" s="2"/>
    </row>
    <row r="9595" spans="6:6" x14ac:dyDescent="0.25">
      <c r="F9595" s="2"/>
    </row>
    <row r="9596" spans="6:6" x14ac:dyDescent="0.25">
      <c r="F9596" s="2"/>
    </row>
    <row r="9597" spans="6:6" x14ac:dyDescent="0.25">
      <c r="F9597" s="2"/>
    </row>
    <row r="9598" spans="6:6" x14ac:dyDescent="0.25">
      <c r="F9598" s="2"/>
    </row>
    <row r="9599" spans="6:6" x14ac:dyDescent="0.25">
      <c r="F9599" s="2"/>
    </row>
    <row r="9600" spans="6:6" x14ac:dyDescent="0.25">
      <c r="F9600" s="2"/>
    </row>
    <row r="9601" spans="6:6" x14ac:dyDescent="0.25">
      <c r="F9601" s="2"/>
    </row>
    <row r="9602" spans="6:6" x14ac:dyDescent="0.25">
      <c r="F9602" s="2"/>
    </row>
    <row r="9603" spans="6:6" x14ac:dyDescent="0.25">
      <c r="F9603" s="2"/>
    </row>
    <row r="9604" spans="6:6" x14ac:dyDescent="0.25">
      <c r="F9604" s="2"/>
    </row>
    <row r="9605" spans="6:6" x14ac:dyDescent="0.25">
      <c r="F9605" s="2"/>
    </row>
    <row r="9606" spans="6:6" x14ac:dyDescent="0.25">
      <c r="F9606" s="2"/>
    </row>
    <row r="9607" spans="6:6" x14ac:dyDescent="0.25">
      <c r="F9607" s="2"/>
    </row>
    <row r="9608" spans="6:6" x14ac:dyDescent="0.25">
      <c r="F9608" s="2"/>
    </row>
    <row r="9609" spans="6:6" x14ac:dyDescent="0.25">
      <c r="F9609" s="2"/>
    </row>
    <row r="9610" spans="6:6" x14ac:dyDescent="0.25">
      <c r="F9610" s="2"/>
    </row>
    <row r="9611" spans="6:6" x14ac:dyDescent="0.25">
      <c r="F9611" s="2"/>
    </row>
    <row r="9612" spans="6:6" x14ac:dyDescent="0.25">
      <c r="F9612" s="2"/>
    </row>
    <row r="9613" spans="6:6" x14ac:dyDescent="0.25">
      <c r="F9613" s="2"/>
    </row>
    <row r="9614" spans="6:6" x14ac:dyDescent="0.25">
      <c r="F9614" s="2"/>
    </row>
    <row r="9615" spans="6:6" x14ac:dyDescent="0.25">
      <c r="F9615" s="2"/>
    </row>
    <row r="9616" spans="6:6" x14ac:dyDescent="0.25">
      <c r="F9616" s="2"/>
    </row>
    <row r="9617" spans="6:6" x14ac:dyDescent="0.25">
      <c r="F9617" s="2"/>
    </row>
    <row r="9618" spans="6:6" x14ac:dyDescent="0.25">
      <c r="F9618" s="2"/>
    </row>
    <row r="9619" spans="6:6" x14ac:dyDescent="0.25">
      <c r="F9619" s="2"/>
    </row>
    <row r="9620" spans="6:6" x14ac:dyDescent="0.25">
      <c r="F9620" s="2"/>
    </row>
    <row r="9621" spans="6:6" x14ac:dyDescent="0.25">
      <c r="F9621" s="2"/>
    </row>
    <row r="9622" spans="6:6" x14ac:dyDescent="0.25">
      <c r="F9622" s="2"/>
    </row>
    <row r="9623" spans="6:6" x14ac:dyDescent="0.25">
      <c r="F9623" s="2"/>
    </row>
    <row r="9624" spans="6:6" x14ac:dyDescent="0.25">
      <c r="F9624" s="2"/>
    </row>
    <row r="9625" spans="6:6" x14ac:dyDescent="0.25">
      <c r="F9625" s="2"/>
    </row>
    <row r="9626" spans="6:6" x14ac:dyDescent="0.25">
      <c r="F9626" s="2"/>
    </row>
    <row r="9627" spans="6:6" x14ac:dyDescent="0.25">
      <c r="F9627" s="2"/>
    </row>
    <row r="9628" spans="6:6" x14ac:dyDescent="0.25">
      <c r="F9628" s="2"/>
    </row>
    <row r="9629" spans="6:6" x14ac:dyDescent="0.25">
      <c r="F9629" s="2"/>
    </row>
    <row r="9630" spans="6:6" x14ac:dyDescent="0.25">
      <c r="F9630" s="2"/>
    </row>
    <row r="9631" spans="6:6" x14ac:dyDescent="0.25">
      <c r="F9631" s="2"/>
    </row>
    <row r="9632" spans="6:6" x14ac:dyDescent="0.25">
      <c r="F9632" s="2"/>
    </row>
    <row r="9633" spans="6:6" x14ac:dyDescent="0.25">
      <c r="F9633" s="2"/>
    </row>
    <row r="9634" spans="6:6" x14ac:dyDescent="0.25">
      <c r="F9634" s="2"/>
    </row>
    <row r="9635" spans="6:6" x14ac:dyDescent="0.25">
      <c r="F9635" s="2"/>
    </row>
    <row r="9636" spans="6:6" x14ac:dyDescent="0.25">
      <c r="F9636" s="2"/>
    </row>
    <row r="9637" spans="6:6" x14ac:dyDescent="0.25">
      <c r="F9637" s="2"/>
    </row>
    <row r="9638" spans="6:6" x14ac:dyDescent="0.25">
      <c r="F9638" s="2"/>
    </row>
    <row r="9639" spans="6:6" x14ac:dyDescent="0.25">
      <c r="F9639" s="2"/>
    </row>
    <row r="9640" spans="6:6" x14ac:dyDescent="0.25">
      <c r="F9640" s="2"/>
    </row>
    <row r="9641" spans="6:6" x14ac:dyDescent="0.25">
      <c r="F9641" s="2"/>
    </row>
    <row r="9642" spans="6:6" x14ac:dyDescent="0.25">
      <c r="F9642" s="2"/>
    </row>
    <row r="9643" spans="6:6" x14ac:dyDescent="0.25">
      <c r="F9643" s="2"/>
    </row>
    <row r="9644" spans="6:6" x14ac:dyDescent="0.25">
      <c r="F9644" s="2"/>
    </row>
    <row r="9645" spans="6:6" x14ac:dyDescent="0.25">
      <c r="F9645" s="2"/>
    </row>
    <row r="9646" spans="6:6" x14ac:dyDescent="0.25">
      <c r="F9646" s="2"/>
    </row>
    <row r="9647" spans="6:6" x14ac:dyDescent="0.25">
      <c r="F9647" s="2"/>
    </row>
    <row r="9648" spans="6:6" x14ac:dyDescent="0.25">
      <c r="F9648" s="2"/>
    </row>
    <row r="9649" spans="6:6" x14ac:dyDescent="0.25">
      <c r="F9649" s="2"/>
    </row>
    <row r="9650" spans="6:6" x14ac:dyDescent="0.25">
      <c r="F9650" s="2"/>
    </row>
    <row r="9651" spans="6:6" x14ac:dyDescent="0.25">
      <c r="F9651" s="2"/>
    </row>
    <row r="9652" spans="6:6" x14ac:dyDescent="0.25">
      <c r="F9652" s="2"/>
    </row>
    <row r="9653" spans="6:6" x14ac:dyDescent="0.25">
      <c r="F9653" s="2"/>
    </row>
    <row r="9654" spans="6:6" x14ac:dyDescent="0.25">
      <c r="F9654" s="2"/>
    </row>
    <row r="9655" spans="6:6" x14ac:dyDescent="0.25">
      <c r="F9655" s="2"/>
    </row>
    <row r="9656" spans="6:6" x14ac:dyDescent="0.25">
      <c r="F9656" s="2"/>
    </row>
    <row r="9657" spans="6:6" x14ac:dyDescent="0.25">
      <c r="F9657" s="2"/>
    </row>
    <row r="9658" spans="6:6" x14ac:dyDescent="0.25">
      <c r="F9658" s="2"/>
    </row>
    <row r="9659" spans="6:6" x14ac:dyDescent="0.25">
      <c r="F9659" s="2"/>
    </row>
    <row r="9660" spans="6:6" x14ac:dyDescent="0.25">
      <c r="F9660" s="2"/>
    </row>
    <row r="9661" spans="6:6" x14ac:dyDescent="0.25">
      <c r="F9661" s="2"/>
    </row>
    <row r="9662" spans="6:6" x14ac:dyDescent="0.25">
      <c r="F9662" s="2"/>
    </row>
    <row r="9663" spans="6:6" x14ac:dyDescent="0.25">
      <c r="F9663" s="2"/>
    </row>
    <row r="9664" spans="6:6" x14ac:dyDescent="0.25">
      <c r="F9664" s="2"/>
    </row>
    <row r="9665" spans="6:6" x14ac:dyDescent="0.25">
      <c r="F9665" s="2"/>
    </row>
    <row r="9666" spans="6:6" x14ac:dyDescent="0.25">
      <c r="F9666" s="2"/>
    </row>
    <row r="9667" spans="6:6" x14ac:dyDescent="0.25">
      <c r="F9667" s="2"/>
    </row>
    <row r="9668" spans="6:6" x14ac:dyDescent="0.25">
      <c r="F9668" s="2"/>
    </row>
    <row r="9669" spans="6:6" x14ac:dyDescent="0.25">
      <c r="F9669" s="2"/>
    </row>
    <row r="9670" spans="6:6" x14ac:dyDescent="0.25">
      <c r="F9670" s="2"/>
    </row>
    <row r="9671" spans="6:6" x14ac:dyDescent="0.25">
      <c r="F9671" s="2"/>
    </row>
    <row r="9672" spans="6:6" x14ac:dyDescent="0.25">
      <c r="F9672" s="2"/>
    </row>
    <row r="9673" spans="6:6" x14ac:dyDescent="0.25">
      <c r="F9673" s="2"/>
    </row>
    <row r="9674" spans="6:6" x14ac:dyDescent="0.25">
      <c r="F9674" s="2"/>
    </row>
    <row r="9675" spans="6:6" x14ac:dyDescent="0.25">
      <c r="F9675" s="2"/>
    </row>
    <row r="9676" spans="6:6" x14ac:dyDescent="0.25">
      <c r="F9676" s="2"/>
    </row>
    <row r="9677" spans="6:6" x14ac:dyDescent="0.25">
      <c r="F9677" s="2"/>
    </row>
    <row r="9678" spans="6:6" x14ac:dyDescent="0.25">
      <c r="F9678" s="2"/>
    </row>
    <row r="9679" spans="6:6" x14ac:dyDescent="0.25">
      <c r="F9679" s="2"/>
    </row>
    <row r="9680" spans="6:6" x14ac:dyDescent="0.25">
      <c r="F9680" s="2"/>
    </row>
    <row r="9681" spans="6:6" x14ac:dyDescent="0.25">
      <c r="F9681" s="2"/>
    </row>
    <row r="9682" spans="6:6" x14ac:dyDescent="0.25">
      <c r="F9682" s="2"/>
    </row>
    <row r="9683" spans="6:6" x14ac:dyDescent="0.25">
      <c r="F9683" s="2"/>
    </row>
    <row r="9684" spans="6:6" x14ac:dyDescent="0.25">
      <c r="F9684" s="2"/>
    </row>
    <row r="9685" spans="6:6" x14ac:dyDescent="0.25">
      <c r="F9685" s="2"/>
    </row>
    <row r="9686" spans="6:6" x14ac:dyDescent="0.25">
      <c r="F9686" s="2"/>
    </row>
    <row r="9687" spans="6:6" x14ac:dyDescent="0.25">
      <c r="F9687" s="2"/>
    </row>
    <row r="9688" spans="6:6" x14ac:dyDescent="0.25">
      <c r="F9688" s="2"/>
    </row>
    <row r="9689" spans="6:6" x14ac:dyDescent="0.25">
      <c r="F9689" s="2"/>
    </row>
    <row r="9690" spans="6:6" x14ac:dyDescent="0.25">
      <c r="F9690" s="2"/>
    </row>
    <row r="9691" spans="6:6" x14ac:dyDescent="0.25">
      <c r="F9691" s="2"/>
    </row>
    <row r="9692" spans="6:6" x14ac:dyDescent="0.25">
      <c r="F9692" s="2"/>
    </row>
    <row r="9693" spans="6:6" x14ac:dyDescent="0.25">
      <c r="F9693" s="2"/>
    </row>
    <row r="9694" spans="6:6" x14ac:dyDescent="0.25">
      <c r="F9694" s="2"/>
    </row>
    <row r="9695" spans="6:6" x14ac:dyDescent="0.25">
      <c r="F9695" s="2"/>
    </row>
    <row r="9696" spans="6:6" x14ac:dyDescent="0.25">
      <c r="F9696" s="2"/>
    </row>
    <row r="9697" spans="6:6" x14ac:dyDescent="0.25">
      <c r="F9697" s="2"/>
    </row>
    <row r="9698" spans="6:6" x14ac:dyDescent="0.25">
      <c r="F9698" s="2"/>
    </row>
    <row r="9699" spans="6:6" x14ac:dyDescent="0.25">
      <c r="F9699" s="2"/>
    </row>
    <row r="9700" spans="6:6" x14ac:dyDescent="0.25">
      <c r="F9700" s="2"/>
    </row>
    <row r="9701" spans="6:6" x14ac:dyDescent="0.25">
      <c r="F9701" s="2"/>
    </row>
    <row r="9702" spans="6:6" x14ac:dyDescent="0.25">
      <c r="F9702" s="2"/>
    </row>
    <row r="9703" spans="6:6" x14ac:dyDescent="0.25">
      <c r="F9703" s="2"/>
    </row>
    <row r="9704" spans="6:6" x14ac:dyDescent="0.25">
      <c r="F9704" s="2"/>
    </row>
    <row r="9705" spans="6:6" x14ac:dyDescent="0.25">
      <c r="F9705" s="2"/>
    </row>
    <row r="9706" spans="6:6" x14ac:dyDescent="0.25">
      <c r="F9706" s="2"/>
    </row>
    <row r="9707" spans="6:6" x14ac:dyDescent="0.25">
      <c r="F9707" s="2"/>
    </row>
    <row r="9708" spans="6:6" x14ac:dyDescent="0.25">
      <c r="F9708" s="2"/>
    </row>
    <row r="9709" spans="6:6" x14ac:dyDescent="0.25">
      <c r="F9709" s="2"/>
    </row>
    <row r="9710" spans="6:6" x14ac:dyDescent="0.25">
      <c r="F9710" s="2"/>
    </row>
    <row r="9711" spans="6:6" x14ac:dyDescent="0.25">
      <c r="F9711" s="2"/>
    </row>
    <row r="9712" spans="6:6" x14ac:dyDescent="0.25">
      <c r="F9712" s="2"/>
    </row>
    <row r="9713" spans="6:6" x14ac:dyDescent="0.25">
      <c r="F9713" s="2"/>
    </row>
    <row r="9714" spans="6:6" x14ac:dyDescent="0.25">
      <c r="F9714" s="2"/>
    </row>
    <row r="9715" spans="6:6" x14ac:dyDescent="0.25">
      <c r="F9715" s="2"/>
    </row>
    <row r="9716" spans="6:6" x14ac:dyDescent="0.25">
      <c r="F9716" s="2"/>
    </row>
    <row r="9717" spans="6:6" x14ac:dyDescent="0.25">
      <c r="F9717" s="2"/>
    </row>
    <row r="9718" spans="6:6" x14ac:dyDescent="0.25">
      <c r="F9718" s="2"/>
    </row>
    <row r="9719" spans="6:6" x14ac:dyDescent="0.25">
      <c r="F9719" s="2"/>
    </row>
    <row r="9720" spans="6:6" x14ac:dyDescent="0.25">
      <c r="F9720" s="2"/>
    </row>
    <row r="9721" spans="6:6" x14ac:dyDescent="0.25">
      <c r="F9721" s="2"/>
    </row>
    <row r="9722" spans="6:6" x14ac:dyDescent="0.25">
      <c r="F9722" s="2"/>
    </row>
    <row r="9723" spans="6:6" x14ac:dyDescent="0.25">
      <c r="F9723" s="2"/>
    </row>
    <row r="9724" spans="6:6" x14ac:dyDescent="0.25">
      <c r="F9724" s="2"/>
    </row>
    <row r="9725" spans="6:6" x14ac:dyDescent="0.25">
      <c r="F9725" s="2"/>
    </row>
    <row r="9726" spans="6:6" x14ac:dyDescent="0.25">
      <c r="F9726" s="2"/>
    </row>
    <row r="9727" spans="6:6" x14ac:dyDescent="0.25">
      <c r="F9727" s="2"/>
    </row>
    <row r="9728" spans="6:6" x14ac:dyDescent="0.25">
      <c r="F9728" s="2"/>
    </row>
    <row r="9729" spans="6:6" x14ac:dyDescent="0.25">
      <c r="F9729" s="2"/>
    </row>
    <row r="9730" spans="6:6" x14ac:dyDescent="0.25">
      <c r="F9730" s="2"/>
    </row>
    <row r="9731" spans="6:6" x14ac:dyDescent="0.25">
      <c r="F9731" s="2"/>
    </row>
    <row r="9732" spans="6:6" x14ac:dyDescent="0.25">
      <c r="F9732" s="2"/>
    </row>
    <row r="9733" spans="6:6" x14ac:dyDescent="0.25">
      <c r="F9733" s="2"/>
    </row>
    <row r="9734" spans="6:6" x14ac:dyDescent="0.25">
      <c r="F9734" s="2"/>
    </row>
    <row r="9735" spans="6:6" x14ac:dyDescent="0.25">
      <c r="F9735" s="2"/>
    </row>
    <row r="9736" spans="6:6" x14ac:dyDescent="0.25">
      <c r="F9736" s="2"/>
    </row>
    <row r="9737" spans="6:6" x14ac:dyDescent="0.25">
      <c r="F9737" s="2"/>
    </row>
    <row r="9738" spans="6:6" x14ac:dyDescent="0.25">
      <c r="F9738" s="2"/>
    </row>
    <row r="9739" spans="6:6" x14ac:dyDescent="0.25">
      <c r="F9739" s="2"/>
    </row>
    <row r="9740" spans="6:6" x14ac:dyDescent="0.25">
      <c r="F9740" s="2"/>
    </row>
    <row r="9741" spans="6:6" x14ac:dyDescent="0.25">
      <c r="F9741" s="2"/>
    </row>
    <row r="9742" spans="6:6" x14ac:dyDescent="0.25">
      <c r="F9742" s="2"/>
    </row>
    <row r="9743" spans="6:6" x14ac:dyDescent="0.25">
      <c r="F9743" s="2"/>
    </row>
    <row r="9744" spans="6:6" x14ac:dyDescent="0.25">
      <c r="F9744" s="2"/>
    </row>
    <row r="9745" spans="6:6" x14ac:dyDescent="0.25">
      <c r="F9745" s="2"/>
    </row>
    <row r="9746" spans="6:6" x14ac:dyDescent="0.25">
      <c r="F9746" s="2"/>
    </row>
    <row r="9747" spans="6:6" x14ac:dyDescent="0.25">
      <c r="F9747" s="2"/>
    </row>
    <row r="9748" spans="6:6" x14ac:dyDescent="0.25">
      <c r="F9748" s="2"/>
    </row>
    <row r="9749" spans="6:6" x14ac:dyDescent="0.25">
      <c r="F9749" s="2"/>
    </row>
    <row r="9750" spans="6:6" x14ac:dyDescent="0.25">
      <c r="F9750" s="2"/>
    </row>
    <row r="9751" spans="6:6" x14ac:dyDescent="0.25">
      <c r="F9751" s="2"/>
    </row>
    <row r="9752" spans="6:6" x14ac:dyDescent="0.25">
      <c r="F9752" s="2"/>
    </row>
    <row r="9753" spans="6:6" x14ac:dyDescent="0.25">
      <c r="F9753" s="2"/>
    </row>
    <row r="9754" spans="6:6" x14ac:dyDescent="0.25">
      <c r="F9754" s="2"/>
    </row>
    <row r="9755" spans="6:6" x14ac:dyDescent="0.25">
      <c r="F9755" s="2"/>
    </row>
    <row r="9756" spans="6:6" x14ac:dyDescent="0.25">
      <c r="F9756" s="2"/>
    </row>
    <row r="9757" spans="6:6" x14ac:dyDescent="0.25">
      <c r="F9757" s="2"/>
    </row>
    <row r="9758" spans="6:6" x14ac:dyDescent="0.25">
      <c r="F9758" s="2"/>
    </row>
    <row r="9759" spans="6:6" x14ac:dyDescent="0.25">
      <c r="F9759" s="2"/>
    </row>
    <row r="9760" spans="6:6" x14ac:dyDescent="0.25">
      <c r="F9760" s="2"/>
    </row>
    <row r="9761" spans="6:6" x14ac:dyDescent="0.25">
      <c r="F9761" s="2"/>
    </row>
    <row r="9762" spans="6:6" x14ac:dyDescent="0.25">
      <c r="F9762" s="2"/>
    </row>
    <row r="9763" spans="6:6" x14ac:dyDescent="0.25">
      <c r="F9763" s="2"/>
    </row>
    <row r="9764" spans="6:6" x14ac:dyDescent="0.25">
      <c r="F9764" s="2"/>
    </row>
    <row r="9765" spans="6:6" x14ac:dyDescent="0.25">
      <c r="F9765" s="2"/>
    </row>
    <row r="9766" spans="6:6" x14ac:dyDescent="0.25">
      <c r="F9766" s="2"/>
    </row>
    <row r="9767" spans="6:6" x14ac:dyDescent="0.25">
      <c r="F9767" s="2"/>
    </row>
    <row r="9768" spans="6:6" x14ac:dyDescent="0.25">
      <c r="F9768" s="2"/>
    </row>
    <row r="9769" spans="6:6" x14ac:dyDescent="0.25">
      <c r="F9769" s="2"/>
    </row>
    <row r="9770" spans="6:6" x14ac:dyDescent="0.25">
      <c r="F9770" s="2"/>
    </row>
    <row r="9771" spans="6:6" x14ac:dyDescent="0.25">
      <c r="F9771" s="2"/>
    </row>
    <row r="9772" spans="6:6" x14ac:dyDescent="0.25">
      <c r="F9772" s="2"/>
    </row>
    <row r="9773" spans="6:6" x14ac:dyDescent="0.25">
      <c r="F9773" s="2"/>
    </row>
    <row r="9774" spans="6:6" x14ac:dyDescent="0.25">
      <c r="F9774" s="2"/>
    </row>
    <row r="9775" spans="6:6" x14ac:dyDescent="0.25">
      <c r="F9775" s="2"/>
    </row>
    <row r="9776" spans="6:6" x14ac:dyDescent="0.25">
      <c r="F9776" s="2"/>
    </row>
    <row r="9777" spans="6:6" x14ac:dyDescent="0.25">
      <c r="F9777" s="2"/>
    </row>
    <row r="9778" spans="6:6" x14ac:dyDescent="0.25">
      <c r="F9778" s="2"/>
    </row>
    <row r="9779" spans="6:6" x14ac:dyDescent="0.25">
      <c r="F9779" s="2"/>
    </row>
    <row r="9780" spans="6:6" x14ac:dyDescent="0.25">
      <c r="F9780" s="2"/>
    </row>
    <row r="9781" spans="6:6" x14ac:dyDescent="0.25">
      <c r="F9781" s="2"/>
    </row>
    <row r="9782" spans="6:6" x14ac:dyDescent="0.25">
      <c r="F9782" s="2"/>
    </row>
    <row r="9783" spans="6:6" x14ac:dyDescent="0.25">
      <c r="F9783" s="2"/>
    </row>
    <row r="9784" spans="6:6" x14ac:dyDescent="0.25">
      <c r="F9784" s="2"/>
    </row>
    <row r="9785" spans="6:6" x14ac:dyDescent="0.25">
      <c r="F9785" s="2"/>
    </row>
    <row r="9786" spans="6:6" x14ac:dyDescent="0.25">
      <c r="F9786" s="2"/>
    </row>
    <row r="9787" spans="6:6" x14ac:dyDescent="0.25">
      <c r="F9787" s="2"/>
    </row>
    <row r="9788" spans="6:6" x14ac:dyDescent="0.25">
      <c r="F9788" s="2"/>
    </row>
    <row r="9789" spans="6:6" x14ac:dyDescent="0.25">
      <c r="F9789" s="2"/>
    </row>
    <row r="9790" spans="6:6" x14ac:dyDescent="0.25">
      <c r="F9790" s="2"/>
    </row>
    <row r="9791" spans="6:6" x14ac:dyDescent="0.25">
      <c r="F9791" s="2"/>
    </row>
    <row r="9792" spans="6:6" x14ac:dyDescent="0.25">
      <c r="F9792" s="2"/>
    </row>
    <row r="9793" spans="6:6" x14ac:dyDescent="0.25">
      <c r="F9793" s="2"/>
    </row>
    <row r="9794" spans="6:6" x14ac:dyDescent="0.25">
      <c r="F9794" s="2"/>
    </row>
    <row r="9795" spans="6:6" x14ac:dyDescent="0.25">
      <c r="F9795" s="2"/>
    </row>
    <row r="9796" spans="6:6" x14ac:dyDescent="0.25">
      <c r="F9796" s="2"/>
    </row>
    <row r="9797" spans="6:6" x14ac:dyDescent="0.25">
      <c r="F9797" s="2"/>
    </row>
    <row r="9798" spans="6:6" x14ac:dyDescent="0.25">
      <c r="F9798" s="2"/>
    </row>
    <row r="9799" spans="6:6" x14ac:dyDescent="0.25">
      <c r="F9799" s="2"/>
    </row>
    <row r="9800" spans="6:6" x14ac:dyDescent="0.25">
      <c r="F9800" s="2"/>
    </row>
    <row r="9801" spans="6:6" x14ac:dyDescent="0.25">
      <c r="F9801" s="2"/>
    </row>
    <row r="9802" spans="6:6" x14ac:dyDescent="0.25">
      <c r="F9802" s="2"/>
    </row>
    <row r="9803" spans="6:6" x14ac:dyDescent="0.25">
      <c r="F9803" s="2"/>
    </row>
    <row r="9804" spans="6:6" x14ac:dyDescent="0.25">
      <c r="F9804" s="2"/>
    </row>
    <row r="9805" spans="6:6" x14ac:dyDescent="0.25">
      <c r="F9805" s="2"/>
    </row>
    <row r="9806" spans="6:6" x14ac:dyDescent="0.25">
      <c r="F9806" s="2"/>
    </row>
    <row r="9807" spans="6:6" x14ac:dyDescent="0.25">
      <c r="F9807" s="2"/>
    </row>
    <row r="9808" spans="6:6" x14ac:dyDescent="0.25">
      <c r="F9808" s="2"/>
    </row>
    <row r="9809" spans="6:6" x14ac:dyDescent="0.25">
      <c r="F9809" s="2"/>
    </row>
    <row r="9810" spans="6:6" x14ac:dyDescent="0.25">
      <c r="F9810" s="2"/>
    </row>
    <row r="9811" spans="6:6" x14ac:dyDescent="0.25">
      <c r="F9811" s="2"/>
    </row>
    <row r="9812" spans="6:6" x14ac:dyDescent="0.25">
      <c r="F9812" s="2"/>
    </row>
    <row r="9813" spans="6:6" x14ac:dyDescent="0.25">
      <c r="F9813" s="2"/>
    </row>
    <row r="9814" spans="6:6" x14ac:dyDescent="0.25">
      <c r="F9814" s="2"/>
    </row>
    <row r="9815" spans="6:6" x14ac:dyDescent="0.25">
      <c r="F9815" s="2"/>
    </row>
    <row r="9816" spans="6:6" x14ac:dyDescent="0.25">
      <c r="F9816" s="2"/>
    </row>
    <row r="9817" spans="6:6" x14ac:dyDescent="0.25">
      <c r="F9817" s="2"/>
    </row>
    <row r="9818" spans="6:6" x14ac:dyDescent="0.25">
      <c r="F9818" s="2"/>
    </row>
    <row r="9819" spans="6:6" x14ac:dyDescent="0.25">
      <c r="F9819" s="2"/>
    </row>
    <row r="9820" spans="6:6" x14ac:dyDescent="0.25">
      <c r="F9820" s="2"/>
    </row>
    <row r="9821" spans="6:6" x14ac:dyDescent="0.25">
      <c r="F9821" s="2"/>
    </row>
    <row r="9822" spans="6:6" x14ac:dyDescent="0.25">
      <c r="F9822" s="2"/>
    </row>
    <row r="9823" spans="6:6" x14ac:dyDescent="0.25">
      <c r="F9823" s="2"/>
    </row>
    <row r="9824" spans="6:6" x14ac:dyDescent="0.25">
      <c r="F9824" s="2"/>
    </row>
    <row r="9825" spans="6:6" x14ac:dyDescent="0.25">
      <c r="F9825" s="2"/>
    </row>
    <row r="9826" spans="6:6" x14ac:dyDescent="0.25">
      <c r="F9826" s="2"/>
    </row>
    <row r="9827" spans="6:6" x14ac:dyDescent="0.25">
      <c r="F9827" s="2"/>
    </row>
    <row r="9828" spans="6:6" x14ac:dyDescent="0.25">
      <c r="F9828" s="2"/>
    </row>
    <row r="9829" spans="6:6" x14ac:dyDescent="0.25">
      <c r="F9829" s="2"/>
    </row>
    <row r="9830" spans="6:6" x14ac:dyDescent="0.25">
      <c r="F9830" s="2"/>
    </row>
    <row r="9831" spans="6:6" x14ac:dyDescent="0.25">
      <c r="F9831" s="2"/>
    </row>
    <row r="9832" spans="6:6" x14ac:dyDescent="0.25">
      <c r="F9832" s="2"/>
    </row>
    <row r="9833" spans="6:6" x14ac:dyDescent="0.25">
      <c r="F9833" s="2"/>
    </row>
    <row r="9834" spans="6:6" x14ac:dyDescent="0.25">
      <c r="F9834" s="2"/>
    </row>
    <row r="9835" spans="6:6" x14ac:dyDescent="0.25">
      <c r="F9835" s="2"/>
    </row>
    <row r="9836" spans="6:6" x14ac:dyDescent="0.25">
      <c r="F9836" s="2"/>
    </row>
    <row r="9837" spans="6:6" x14ac:dyDescent="0.25">
      <c r="F9837" s="2"/>
    </row>
    <row r="9838" spans="6:6" x14ac:dyDescent="0.25">
      <c r="F9838" s="2"/>
    </row>
    <row r="9839" spans="6:6" x14ac:dyDescent="0.25">
      <c r="F9839" s="2"/>
    </row>
    <row r="9840" spans="6:6" x14ac:dyDescent="0.25">
      <c r="F9840" s="2"/>
    </row>
    <row r="9841" spans="6:6" x14ac:dyDescent="0.25">
      <c r="F9841" s="2"/>
    </row>
    <row r="9842" spans="6:6" x14ac:dyDescent="0.25">
      <c r="F9842" s="2"/>
    </row>
    <row r="9843" spans="6:6" x14ac:dyDescent="0.25">
      <c r="F9843" s="2"/>
    </row>
    <row r="9844" spans="6:6" x14ac:dyDescent="0.25">
      <c r="F9844" s="2"/>
    </row>
    <row r="9845" spans="6:6" x14ac:dyDescent="0.25">
      <c r="F9845" s="2"/>
    </row>
    <row r="9846" spans="6:6" x14ac:dyDescent="0.25">
      <c r="F9846" s="2"/>
    </row>
    <row r="9847" spans="6:6" x14ac:dyDescent="0.25">
      <c r="F9847" s="2"/>
    </row>
    <row r="9848" spans="6:6" x14ac:dyDescent="0.25">
      <c r="F9848" s="2"/>
    </row>
    <row r="9849" spans="6:6" x14ac:dyDescent="0.25">
      <c r="F9849" s="2"/>
    </row>
    <row r="9850" spans="6:6" x14ac:dyDescent="0.25">
      <c r="F9850" s="2"/>
    </row>
    <row r="9851" spans="6:6" x14ac:dyDescent="0.25">
      <c r="F9851" s="2"/>
    </row>
    <row r="9852" spans="6:6" x14ac:dyDescent="0.25">
      <c r="F9852" s="2"/>
    </row>
    <row r="9853" spans="6:6" x14ac:dyDescent="0.25">
      <c r="F9853" s="2"/>
    </row>
    <row r="9854" spans="6:6" x14ac:dyDescent="0.25">
      <c r="F9854" s="2"/>
    </row>
    <row r="9855" spans="6:6" x14ac:dyDescent="0.25">
      <c r="F9855" s="2"/>
    </row>
    <row r="9856" spans="6:6" x14ac:dyDescent="0.25">
      <c r="F9856" s="2"/>
    </row>
    <row r="9857" spans="6:6" x14ac:dyDescent="0.25">
      <c r="F9857" s="2"/>
    </row>
    <row r="9858" spans="6:6" x14ac:dyDescent="0.25">
      <c r="F9858" s="2"/>
    </row>
    <row r="9859" spans="6:6" x14ac:dyDescent="0.25">
      <c r="F9859" s="2"/>
    </row>
    <row r="9860" spans="6:6" x14ac:dyDescent="0.25">
      <c r="F9860" s="2"/>
    </row>
    <row r="9861" spans="6:6" x14ac:dyDescent="0.25">
      <c r="F9861" s="2"/>
    </row>
    <row r="9862" spans="6:6" x14ac:dyDescent="0.25">
      <c r="F9862" s="2"/>
    </row>
    <row r="9863" spans="6:6" x14ac:dyDescent="0.25">
      <c r="F9863" s="2"/>
    </row>
    <row r="9864" spans="6:6" x14ac:dyDescent="0.25">
      <c r="F9864" s="2"/>
    </row>
    <row r="9865" spans="6:6" x14ac:dyDescent="0.25">
      <c r="F9865" s="2"/>
    </row>
    <row r="9866" spans="6:6" x14ac:dyDescent="0.25">
      <c r="F9866" s="2"/>
    </row>
    <row r="9867" spans="6:6" x14ac:dyDescent="0.25">
      <c r="F9867" s="2"/>
    </row>
    <row r="9868" spans="6:6" x14ac:dyDescent="0.25">
      <c r="F9868" s="2"/>
    </row>
    <row r="9869" spans="6:6" x14ac:dyDescent="0.25">
      <c r="F9869" s="2"/>
    </row>
    <row r="9870" spans="6:6" x14ac:dyDescent="0.25">
      <c r="F9870" s="2"/>
    </row>
    <row r="9871" spans="6:6" x14ac:dyDescent="0.25">
      <c r="F9871" s="2"/>
    </row>
    <row r="9872" spans="6:6" x14ac:dyDescent="0.25">
      <c r="F9872" s="2"/>
    </row>
    <row r="9873" spans="6:6" x14ac:dyDescent="0.25">
      <c r="F9873" s="2"/>
    </row>
    <row r="9874" spans="6:6" x14ac:dyDescent="0.25">
      <c r="F9874" s="2"/>
    </row>
    <row r="9875" spans="6:6" x14ac:dyDescent="0.25">
      <c r="F9875" s="2"/>
    </row>
    <row r="9876" spans="6:6" x14ac:dyDescent="0.25">
      <c r="F9876" s="2"/>
    </row>
    <row r="9877" spans="6:6" x14ac:dyDescent="0.25">
      <c r="F9877" s="2"/>
    </row>
    <row r="9878" spans="6:6" x14ac:dyDescent="0.25">
      <c r="F9878" s="2"/>
    </row>
    <row r="9879" spans="6:6" x14ac:dyDescent="0.25">
      <c r="F9879" s="2"/>
    </row>
    <row r="9880" spans="6:6" x14ac:dyDescent="0.25">
      <c r="F9880" s="2"/>
    </row>
    <row r="9881" spans="6:6" x14ac:dyDescent="0.25">
      <c r="F9881" s="2"/>
    </row>
    <row r="9882" spans="6:6" x14ac:dyDescent="0.25">
      <c r="F9882" s="2"/>
    </row>
    <row r="9883" spans="6:6" x14ac:dyDescent="0.25">
      <c r="F9883" s="2"/>
    </row>
    <row r="9884" spans="6:6" x14ac:dyDescent="0.25">
      <c r="F9884" s="2"/>
    </row>
    <row r="9885" spans="6:6" x14ac:dyDescent="0.25">
      <c r="F9885" s="2"/>
    </row>
    <row r="9886" spans="6:6" x14ac:dyDescent="0.25">
      <c r="F9886" s="2"/>
    </row>
    <row r="9887" spans="6:6" x14ac:dyDescent="0.25">
      <c r="F9887" s="2"/>
    </row>
    <row r="9888" spans="6:6" x14ac:dyDescent="0.25">
      <c r="F9888" s="2"/>
    </row>
    <row r="9889" spans="6:6" x14ac:dyDescent="0.25">
      <c r="F9889" s="2"/>
    </row>
    <row r="9890" spans="6:6" x14ac:dyDescent="0.25">
      <c r="F9890" s="2"/>
    </row>
    <row r="9891" spans="6:6" x14ac:dyDescent="0.25">
      <c r="F9891" s="2"/>
    </row>
    <row r="9892" spans="6:6" x14ac:dyDescent="0.25">
      <c r="F9892" s="2"/>
    </row>
    <row r="9893" spans="6:6" x14ac:dyDescent="0.25">
      <c r="F9893" s="2"/>
    </row>
    <row r="9894" spans="6:6" x14ac:dyDescent="0.25">
      <c r="F9894" s="2"/>
    </row>
    <row r="9895" spans="6:6" x14ac:dyDescent="0.25">
      <c r="F9895" s="2"/>
    </row>
    <row r="9896" spans="6:6" x14ac:dyDescent="0.25">
      <c r="F9896" s="2"/>
    </row>
    <row r="9897" spans="6:6" x14ac:dyDescent="0.25">
      <c r="F9897" s="2"/>
    </row>
    <row r="9898" spans="6:6" x14ac:dyDescent="0.25">
      <c r="F9898" s="2"/>
    </row>
    <row r="9899" spans="6:6" x14ac:dyDescent="0.25">
      <c r="F9899" s="2"/>
    </row>
    <row r="9900" spans="6:6" x14ac:dyDescent="0.25">
      <c r="F9900" s="2"/>
    </row>
    <row r="9901" spans="6:6" x14ac:dyDescent="0.25">
      <c r="F9901" s="2"/>
    </row>
    <row r="9902" spans="6:6" x14ac:dyDescent="0.25">
      <c r="F9902" s="2"/>
    </row>
    <row r="9903" spans="6:6" x14ac:dyDescent="0.25">
      <c r="F9903" s="2"/>
    </row>
    <row r="9904" spans="6:6" x14ac:dyDescent="0.25">
      <c r="F9904" s="2"/>
    </row>
    <row r="9905" spans="6:6" x14ac:dyDescent="0.25">
      <c r="F9905" s="2"/>
    </row>
    <row r="9906" spans="6:6" x14ac:dyDescent="0.25">
      <c r="F9906" s="2"/>
    </row>
    <row r="9907" spans="6:6" x14ac:dyDescent="0.25">
      <c r="F9907" s="2"/>
    </row>
    <row r="9908" spans="6:6" x14ac:dyDescent="0.25">
      <c r="F9908" s="2"/>
    </row>
    <row r="9909" spans="6:6" x14ac:dyDescent="0.25">
      <c r="F9909" s="2"/>
    </row>
    <row r="9910" spans="6:6" x14ac:dyDescent="0.25">
      <c r="F9910" s="2"/>
    </row>
    <row r="9911" spans="6:6" x14ac:dyDescent="0.25">
      <c r="F9911" s="2"/>
    </row>
    <row r="9912" spans="6:6" x14ac:dyDescent="0.25">
      <c r="F9912" s="2"/>
    </row>
    <row r="9913" spans="6:6" x14ac:dyDescent="0.25">
      <c r="F9913" s="2"/>
    </row>
    <row r="9914" spans="6:6" x14ac:dyDescent="0.25">
      <c r="F9914" s="2"/>
    </row>
    <row r="9915" spans="6:6" x14ac:dyDescent="0.25">
      <c r="F9915" s="2"/>
    </row>
    <row r="9916" spans="6:6" x14ac:dyDescent="0.25">
      <c r="F9916" s="2"/>
    </row>
    <row r="9917" spans="6:6" x14ac:dyDescent="0.25">
      <c r="F9917" s="2"/>
    </row>
    <row r="9918" spans="6:6" x14ac:dyDescent="0.25">
      <c r="F9918" s="2"/>
    </row>
    <row r="9919" spans="6:6" x14ac:dyDescent="0.25">
      <c r="F9919" s="2"/>
    </row>
    <row r="9920" spans="6:6" x14ac:dyDescent="0.25">
      <c r="F9920" s="2"/>
    </row>
    <row r="9921" spans="6:6" x14ac:dyDescent="0.25">
      <c r="F9921" s="2"/>
    </row>
    <row r="9922" spans="6:6" x14ac:dyDescent="0.25">
      <c r="F9922" s="2"/>
    </row>
    <row r="9923" spans="6:6" x14ac:dyDescent="0.25">
      <c r="F9923" s="2"/>
    </row>
    <row r="9924" spans="6:6" x14ac:dyDescent="0.25">
      <c r="F9924" s="2"/>
    </row>
    <row r="9925" spans="6:6" x14ac:dyDescent="0.25">
      <c r="F9925" s="2"/>
    </row>
    <row r="9926" spans="6:6" x14ac:dyDescent="0.25">
      <c r="F9926" s="2"/>
    </row>
    <row r="9927" spans="6:6" x14ac:dyDescent="0.25">
      <c r="F9927" s="2"/>
    </row>
    <row r="9928" spans="6:6" x14ac:dyDescent="0.25">
      <c r="F9928" s="2"/>
    </row>
    <row r="9929" spans="6:6" x14ac:dyDescent="0.25">
      <c r="F9929" s="2"/>
    </row>
    <row r="9930" spans="6:6" x14ac:dyDescent="0.25">
      <c r="F9930" s="2"/>
    </row>
    <row r="9931" spans="6:6" x14ac:dyDescent="0.25">
      <c r="F9931" s="2"/>
    </row>
    <row r="9932" spans="6:6" x14ac:dyDescent="0.25">
      <c r="F9932" s="2"/>
    </row>
    <row r="9933" spans="6:6" x14ac:dyDescent="0.25">
      <c r="F9933" s="2"/>
    </row>
    <row r="9934" spans="6:6" x14ac:dyDescent="0.25">
      <c r="F9934" s="2"/>
    </row>
    <row r="9935" spans="6:6" x14ac:dyDescent="0.25">
      <c r="F9935" s="2"/>
    </row>
    <row r="9936" spans="6:6" x14ac:dyDescent="0.25">
      <c r="F9936" s="2"/>
    </row>
    <row r="9937" spans="6:6" x14ac:dyDescent="0.25">
      <c r="F9937" s="2"/>
    </row>
    <row r="9938" spans="6:6" x14ac:dyDescent="0.25">
      <c r="F9938" s="2"/>
    </row>
    <row r="9939" spans="6:6" x14ac:dyDescent="0.25">
      <c r="F9939" s="2"/>
    </row>
    <row r="9940" spans="6:6" x14ac:dyDescent="0.25">
      <c r="F9940" s="2"/>
    </row>
    <row r="9941" spans="6:6" x14ac:dyDescent="0.25">
      <c r="F9941" s="2"/>
    </row>
    <row r="9942" spans="6:6" x14ac:dyDescent="0.25">
      <c r="F9942" s="2"/>
    </row>
    <row r="9943" spans="6:6" x14ac:dyDescent="0.25">
      <c r="F9943" s="2"/>
    </row>
    <row r="9944" spans="6:6" x14ac:dyDescent="0.25">
      <c r="F9944" s="2"/>
    </row>
    <row r="9945" spans="6:6" x14ac:dyDescent="0.25">
      <c r="F9945" s="2"/>
    </row>
    <row r="9946" spans="6:6" x14ac:dyDescent="0.25">
      <c r="F9946" s="2"/>
    </row>
    <row r="9947" spans="6:6" x14ac:dyDescent="0.25">
      <c r="F9947" s="2"/>
    </row>
    <row r="9948" spans="6:6" x14ac:dyDescent="0.25">
      <c r="F9948" s="2"/>
    </row>
    <row r="9949" spans="6:6" x14ac:dyDescent="0.25">
      <c r="F9949" s="2"/>
    </row>
    <row r="9950" spans="6:6" x14ac:dyDescent="0.25">
      <c r="F9950" s="2"/>
    </row>
    <row r="9951" spans="6:6" x14ac:dyDescent="0.25">
      <c r="F9951" s="2"/>
    </row>
    <row r="9952" spans="6:6" x14ac:dyDescent="0.25">
      <c r="F9952" s="2"/>
    </row>
    <row r="9953" spans="6:6" x14ac:dyDescent="0.25">
      <c r="F9953" s="2"/>
    </row>
    <row r="9954" spans="6:6" x14ac:dyDescent="0.25">
      <c r="F9954" s="2"/>
    </row>
    <row r="9955" spans="6:6" x14ac:dyDescent="0.25">
      <c r="F9955" s="2"/>
    </row>
    <row r="9956" spans="6:6" x14ac:dyDescent="0.25">
      <c r="F9956" s="2"/>
    </row>
    <row r="9957" spans="6:6" x14ac:dyDescent="0.25">
      <c r="F9957" s="2"/>
    </row>
    <row r="9958" spans="6:6" x14ac:dyDescent="0.25">
      <c r="F9958" s="2"/>
    </row>
    <row r="9959" spans="6:6" x14ac:dyDescent="0.25">
      <c r="F9959" s="2"/>
    </row>
    <row r="9960" spans="6:6" x14ac:dyDescent="0.25">
      <c r="F9960" s="2"/>
    </row>
    <row r="9961" spans="6:6" x14ac:dyDescent="0.25">
      <c r="F9961" s="2"/>
    </row>
    <row r="9962" spans="6:6" x14ac:dyDescent="0.25">
      <c r="F9962" s="2"/>
    </row>
    <row r="9963" spans="6:6" x14ac:dyDescent="0.25">
      <c r="F9963" s="2"/>
    </row>
    <row r="9964" spans="6:6" x14ac:dyDescent="0.25">
      <c r="F9964" s="2"/>
    </row>
    <row r="9965" spans="6:6" x14ac:dyDescent="0.25">
      <c r="F9965" s="2"/>
    </row>
    <row r="9966" spans="6:6" x14ac:dyDescent="0.25">
      <c r="F9966" s="2"/>
    </row>
    <row r="9967" spans="6:6" x14ac:dyDescent="0.25">
      <c r="F9967" s="2"/>
    </row>
    <row r="9968" spans="6:6" x14ac:dyDescent="0.25">
      <c r="F9968" s="2"/>
    </row>
    <row r="9969" spans="6:6" x14ac:dyDescent="0.25">
      <c r="F9969" s="2"/>
    </row>
    <row r="9970" spans="6:6" x14ac:dyDescent="0.25">
      <c r="F9970" s="2"/>
    </row>
    <row r="9971" spans="6:6" x14ac:dyDescent="0.25">
      <c r="F9971" s="2"/>
    </row>
    <row r="9972" spans="6:6" x14ac:dyDescent="0.25">
      <c r="F9972" s="2"/>
    </row>
    <row r="9973" spans="6:6" x14ac:dyDescent="0.25">
      <c r="F9973" s="2"/>
    </row>
    <row r="9974" spans="6:6" x14ac:dyDescent="0.25">
      <c r="F9974" s="2"/>
    </row>
    <row r="9975" spans="6:6" x14ac:dyDescent="0.25">
      <c r="F9975" s="2"/>
    </row>
    <row r="9976" spans="6:6" x14ac:dyDescent="0.25">
      <c r="F9976" s="2"/>
    </row>
    <row r="9977" spans="6:6" x14ac:dyDescent="0.25">
      <c r="F9977" s="2"/>
    </row>
    <row r="9978" spans="6:6" x14ac:dyDescent="0.25">
      <c r="F9978" s="2"/>
    </row>
    <row r="9979" spans="6:6" x14ac:dyDescent="0.25">
      <c r="F9979" s="2"/>
    </row>
    <row r="9980" spans="6:6" x14ac:dyDescent="0.25">
      <c r="F9980" s="2"/>
    </row>
    <row r="9981" spans="6:6" x14ac:dyDescent="0.25">
      <c r="F9981" s="2"/>
    </row>
    <row r="9982" spans="6:6" x14ac:dyDescent="0.25">
      <c r="F9982" s="2"/>
    </row>
    <row r="9983" spans="6:6" x14ac:dyDescent="0.25">
      <c r="F9983" s="2"/>
    </row>
    <row r="9984" spans="6:6" x14ac:dyDescent="0.25">
      <c r="F9984" s="2"/>
    </row>
    <row r="9985" spans="6:6" x14ac:dyDescent="0.25">
      <c r="F9985" s="2"/>
    </row>
    <row r="9986" spans="6:6" x14ac:dyDescent="0.25">
      <c r="F9986" s="2"/>
    </row>
    <row r="9987" spans="6:6" x14ac:dyDescent="0.25">
      <c r="F9987" s="2"/>
    </row>
    <row r="9988" spans="6:6" x14ac:dyDescent="0.25">
      <c r="F9988" s="2"/>
    </row>
    <row r="9989" spans="6:6" x14ac:dyDescent="0.25">
      <c r="F9989" s="2"/>
    </row>
    <row r="9990" spans="6:6" x14ac:dyDescent="0.25">
      <c r="F9990" s="2"/>
    </row>
    <row r="9991" spans="6:6" x14ac:dyDescent="0.25">
      <c r="F9991" s="2"/>
    </row>
    <row r="9992" spans="6:6" x14ac:dyDescent="0.25">
      <c r="F9992" s="2"/>
    </row>
    <row r="9993" spans="6:6" x14ac:dyDescent="0.25">
      <c r="F9993" s="2"/>
    </row>
    <row r="9994" spans="6:6" x14ac:dyDescent="0.25">
      <c r="F9994" s="2"/>
    </row>
    <row r="9995" spans="6:6" x14ac:dyDescent="0.25">
      <c r="F9995" s="2"/>
    </row>
    <row r="9996" spans="6:6" x14ac:dyDescent="0.25">
      <c r="F9996" s="2"/>
    </row>
    <row r="9997" spans="6:6" x14ac:dyDescent="0.25">
      <c r="F9997" s="2"/>
    </row>
    <row r="9998" spans="6:6" x14ac:dyDescent="0.25">
      <c r="F9998" s="2"/>
    </row>
    <row r="9999" spans="6:6" x14ac:dyDescent="0.25">
      <c r="F9999" s="2"/>
    </row>
    <row r="10000" spans="6:6" x14ac:dyDescent="0.25">
      <c r="F10000" s="2"/>
    </row>
    <row r="10001" spans="6:6" x14ac:dyDescent="0.25">
      <c r="F10001" s="2"/>
    </row>
    <row r="10002" spans="6:6" x14ac:dyDescent="0.25">
      <c r="F10002" s="2"/>
    </row>
    <row r="10003" spans="6:6" x14ac:dyDescent="0.25">
      <c r="F10003" s="2"/>
    </row>
    <row r="10004" spans="6:6" x14ac:dyDescent="0.25">
      <c r="F10004" s="2"/>
    </row>
    <row r="10005" spans="6:6" x14ac:dyDescent="0.25">
      <c r="F10005" s="2"/>
    </row>
    <row r="10006" spans="6:6" x14ac:dyDescent="0.25">
      <c r="F10006" s="2"/>
    </row>
    <row r="10007" spans="6:6" x14ac:dyDescent="0.25">
      <c r="F10007" s="2"/>
    </row>
    <row r="10008" spans="6:6" x14ac:dyDescent="0.25">
      <c r="F10008" s="2"/>
    </row>
    <row r="10009" spans="6:6" x14ac:dyDescent="0.25">
      <c r="F10009" s="2"/>
    </row>
    <row r="10010" spans="6:6" x14ac:dyDescent="0.25">
      <c r="F10010" s="2"/>
    </row>
    <row r="10011" spans="6:6" x14ac:dyDescent="0.25">
      <c r="F10011" s="2"/>
    </row>
    <row r="10012" spans="6:6" x14ac:dyDescent="0.25">
      <c r="F10012" s="2"/>
    </row>
    <row r="10013" spans="6:6" x14ac:dyDescent="0.25">
      <c r="F10013" s="2"/>
    </row>
    <row r="10014" spans="6:6" x14ac:dyDescent="0.25">
      <c r="F10014" s="2"/>
    </row>
    <row r="10015" spans="6:6" x14ac:dyDescent="0.25">
      <c r="F10015" s="2"/>
    </row>
    <row r="10016" spans="6:6" x14ac:dyDescent="0.25">
      <c r="F10016" s="2"/>
    </row>
    <row r="10017" spans="6:6" x14ac:dyDescent="0.25">
      <c r="F10017" s="2"/>
    </row>
    <row r="10018" spans="6:6" x14ac:dyDescent="0.25">
      <c r="F10018" s="2"/>
    </row>
    <row r="10019" spans="6:6" x14ac:dyDescent="0.25">
      <c r="F10019" s="2"/>
    </row>
    <row r="10020" spans="6:6" x14ac:dyDescent="0.25">
      <c r="F10020" s="2"/>
    </row>
    <row r="10021" spans="6:6" x14ac:dyDescent="0.25">
      <c r="F10021" s="2"/>
    </row>
    <row r="10022" spans="6:6" x14ac:dyDescent="0.25">
      <c r="F10022" s="2"/>
    </row>
    <row r="10023" spans="6:6" x14ac:dyDescent="0.25">
      <c r="F10023" s="2"/>
    </row>
    <row r="10024" spans="6:6" x14ac:dyDescent="0.25">
      <c r="F10024" s="2"/>
    </row>
    <row r="10025" spans="6:6" x14ac:dyDescent="0.25">
      <c r="F10025" s="2"/>
    </row>
    <row r="10026" spans="6:6" x14ac:dyDescent="0.25">
      <c r="F10026" s="2"/>
    </row>
    <row r="10027" spans="6:6" x14ac:dyDescent="0.25">
      <c r="F10027" s="2"/>
    </row>
    <row r="10028" spans="6:6" x14ac:dyDescent="0.25">
      <c r="F10028" s="2"/>
    </row>
    <row r="10029" spans="6:6" x14ac:dyDescent="0.25">
      <c r="F10029" s="2"/>
    </row>
    <row r="10030" spans="6:6" x14ac:dyDescent="0.25">
      <c r="F10030" s="2"/>
    </row>
    <row r="10031" spans="6:6" x14ac:dyDescent="0.25">
      <c r="F10031" s="2"/>
    </row>
    <row r="10032" spans="6:6" x14ac:dyDescent="0.25">
      <c r="F10032" s="2"/>
    </row>
    <row r="10033" spans="6:6" x14ac:dyDescent="0.25">
      <c r="F10033" s="2"/>
    </row>
    <row r="10034" spans="6:6" x14ac:dyDescent="0.25">
      <c r="F10034" s="2"/>
    </row>
    <row r="10035" spans="6:6" x14ac:dyDescent="0.25">
      <c r="F10035" s="2"/>
    </row>
    <row r="10036" spans="6:6" x14ac:dyDescent="0.25">
      <c r="F10036" s="2"/>
    </row>
    <row r="10037" spans="6:6" x14ac:dyDescent="0.25">
      <c r="F10037" s="2"/>
    </row>
    <row r="10038" spans="6:6" x14ac:dyDescent="0.25">
      <c r="F10038" s="2"/>
    </row>
    <row r="10039" spans="6:6" x14ac:dyDescent="0.25">
      <c r="F10039" s="2"/>
    </row>
    <row r="10040" spans="6:6" x14ac:dyDescent="0.25">
      <c r="F10040" s="2"/>
    </row>
    <row r="10041" spans="6:6" x14ac:dyDescent="0.25">
      <c r="F10041" s="2"/>
    </row>
    <row r="10042" spans="6:6" x14ac:dyDescent="0.25">
      <c r="F10042" s="2"/>
    </row>
    <row r="10043" spans="6:6" x14ac:dyDescent="0.25">
      <c r="F10043" s="2"/>
    </row>
    <row r="10044" spans="6:6" x14ac:dyDescent="0.25">
      <c r="F10044" s="2"/>
    </row>
    <row r="10045" spans="6:6" x14ac:dyDescent="0.25">
      <c r="F10045" s="2"/>
    </row>
    <row r="10046" spans="6:6" x14ac:dyDescent="0.25">
      <c r="F10046" s="2"/>
    </row>
    <row r="10047" spans="6:6" x14ac:dyDescent="0.25">
      <c r="F10047" s="2"/>
    </row>
    <row r="10048" spans="6:6" x14ac:dyDescent="0.25">
      <c r="F10048" s="2"/>
    </row>
    <row r="10049" spans="6:6" x14ac:dyDescent="0.25">
      <c r="F10049" s="2"/>
    </row>
    <row r="10050" spans="6:6" x14ac:dyDescent="0.25">
      <c r="F10050" s="2"/>
    </row>
    <row r="10051" spans="6:6" x14ac:dyDescent="0.25">
      <c r="F10051" s="2"/>
    </row>
    <row r="10052" spans="6:6" x14ac:dyDescent="0.25">
      <c r="F10052" s="2"/>
    </row>
    <row r="10053" spans="6:6" x14ac:dyDescent="0.25">
      <c r="F10053" s="2"/>
    </row>
    <row r="10054" spans="6:6" x14ac:dyDescent="0.25">
      <c r="F10054" s="2"/>
    </row>
    <row r="10055" spans="6:6" x14ac:dyDescent="0.25">
      <c r="F10055" s="2"/>
    </row>
    <row r="10056" spans="6:6" x14ac:dyDescent="0.25">
      <c r="F10056" s="2"/>
    </row>
    <row r="10057" spans="6:6" x14ac:dyDescent="0.25">
      <c r="F10057" s="2"/>
    </row>
    <row r="10058" spans="6:6" x14ac:dyDescent="0.25">
      <c r="F10058" s="2"/>
    </row>
    <row r="10059" spans="6:6" x14ac:dyDescent="0.25">
      <c r="F10059" s="2"/>
    </row>
    <row r="10060" spans="6:6" x14ac:dyDescent="0.25">
      <c r="F10060" s="2"/>
    </row>
    <row r="10061" spans="6:6" x14ac:dyDescent="0.25">
      <c r="F10061" s="2"/>
    </row>
    <row r="10062" spans="6:6" x14ac:dyDescent="0.25">
      <c r="F10062" s="2"/>
    </row>
    <row r="10063" spans="6:6" x14ac:dyDescent="0.25">
      <c r="F10063" s="2"/>
    </row>
    <row r="10064" spans="6:6" x14ac:dyDescent="0.25">
      <c r="F10064" s="2"/>
    </row>
    <row r="10065" spans="6:6" x14ac:dyDescent="0.25">
      <c r="F10065" s="2"/>
    </row>
    <row r="10066" spans="6:6" x14ac:dyDescent="0.25">
      <c r="F10066" s="2"/>
    </row>
    <row r="10067" spans="6:6" x14ac:dyDescent="0.25">
      <c r="F10067" s="2"/>
    </row>
    <row r="10068" spans="6:6" x14ac:dyDescent="0.25">
      <c r="F10068" s="2"/>
    </row>
    <row r="10069" spans="6:6" x14ac:dyDescent="0.25">
      <c r="F10069" s="2"/>
    </row>
    <row r="10070" spans="6:6" x14ac:dyDescent="0.25">
      <c r="F10070" s="2"/>
    </row>
    <row r="10071" spans="6:6" x14ac:dyDescent="0.25">
      <c r="F10071" s="2"/>
    </row>
    <row r="10072" spans="6:6" x14ac:dyDescent="0.25">
      <c r="F10072" s="2"/>
    </row>
    <row r="10073" spans="6:6" x14ac:dyDescent="0.25">
      <c r="F10073" s="2"/>
    </row>
    <row r="10074" spans="6:6" x14ac:dyDescent="0.25">
      <c r="F10074" s="2"/>
    </row>
    <row r="10075" spans="6:6" x14ac:dyDescent="0.25">
      <c r="F10075" s="2"/>
    </row>
    <row r="10076" spans="6:6" x14ac:dyDescent="0.25">
      <c r="F10076" s="2"/>
    </row>
    <row r="10077" spans="6:6" x14ac:dyDescent="0.25">
      <c r="F10077" s="2"/>
    </row>
    <row r="10078" spans="6:6" x14ac:dyDescent="0.25">
      <c r="F10078" s="2"/>
    </row>
    <row r="10079" spans="6:6" x14ac:dyDescent="0.25">
      <c r="F10079" s="2"/>
    </row>
    <row r="10080" spans="6:6" x14ac:dyDescent="0.25">
      <c r="F10080" s="2"/>
    </row>
    <row r="10081" spans="6:6" x14ac:dyDescent="0.25">
      <c r="F10081" s="2"/>
    </row>
    <row r="10082" spans="6:6" x14ac:dyDescent="0.25">
      <c r="F10082" s="2"/>
    </row>
    <row r="10083" spans="6:6" x14ac:dyDescent="0.25">
      <c r="F10083" s="2"/>
    </row>
    <row r="10084" spans="6:6" x14ac:dyDescent="0.25">
      <c r="F10084" s="2"/>
    </row>
    <row r="10085" spans="6:6" x14ac:dyDescent="0.25">
      <c r="F10085" s="2"/>
    </row>
    <row r="10086" spans="6:6" x14ac:dyDescent="0.25">
      <c r="F10086" s="2"/>
    </row>
    <row r="10087" spans="6:6" x14ac:dyDescent="0.25">
      <c r="F10087" s="2"/>
    </row>
    <row r="10088" spans="6:6" x14ac:dyDescent="0.25">
      <c r="F10088" s="2"/>
    </row>
    <row r="10089" spans="6:6" x14ac:dyDescent="0.25">
      <c r="F10089" s="2"/>
    </row>
    <row r="10090" spans="6:6" x14ac:dyDescent="0.25">
      <c r="F10090" s="2"/>
    </row>
    <row r="10091" spans="6:6" x14ac:dyDescent="0.25">
      <c r="F10091" s="2"/>
    </row>
    <row r="10092" spans="6:6" x14ac:dyDescent="0.25">
      <c r="F10092" s="2"/>
    </row>
    <row r="10093" spans="6:6" x14ac:dyDescent="0.25">
      <c r="F10093" s="2"/>
    </row>
    <row r="10094" spans="6:6" x14ac:dyDescent="0.25">
      <c r="F10094" s="2"/>
    </row>
    <row r="10095" spans="6:6" x14ac:dyDescent="0.25">
      <c r="F10095" s="2"/>
    </row>
    <row r="10096" spans="6:6" x14ac:dyDescent="0.25">
      <c r="F10096" s="2"/>
    </row>
    <row r="10097" spans="6:6" x14ac:dyDescent="0.25">
      <c r="F10097" s="2"/>
    </row>
    <row r="10098" spans="6:6" x14ac:dyDescent="0.25">
      <c r="F10098" s="2"/>
    </row>
    <row r="10099" spans="6:6" x14ac:dyDescent="0.25">
      <c r="F10099" s="2"/>
    </row>
    <row r="10100" spans="6:6" x14ac:dyDescent="0.25">
      <c r="F10100" s="2"/>
    </row>
    <row r="10101" spans="6:6" x14ac:dyDescent="0.25">
      <c r="F10101" s="2"/>
    </row>
    <row r="10102" spans="6:6" x14ac:dyDescent="0.25">
      <c r="F10102" s="2"/>
    </row>
    <row r="10103" spans="6:6" x14ac:dyDescent="0.25">
      <c r="F10103" s="2"/>
    </row>
    <row r="10104" spans="6:6" x14ac:dyDescent="0.25">
      <c r="F10104" s="2"/>
    </row>
    <row r="10105" spans="6:6" x14ac:dyDescent="0.25">
      <c r="F10105" s="2"/>
    </row>
    <row r="10106" spans="6:6" x14ac:dyDescent="0.25">
      <c r="F10106" s="2"/>
    </row>
    <row r="10107" spans="6:6" x14ac:dyDescent="0.25">
      <c r="F10107" s="2"/>
    </row>
    <row r="10108" spans="6:6" x14ac:dyDescent="0.25">
      <c r="F10108" s="2"/>
    </row>
    <row r="10109" spans="6:6" x14ac:dyDescent="0.25">
      <c r="F10109" s="2"/>
    </row>
    <row r="10110" spans="6:6" x14ac:dyDescent="0.25">
      <c r="F10110" s="2"/>
    </row>
    <row r="10111" spans="6:6" x14ac:dyDescent="0.25">
      <c r="F10111" s="2"/>
    </row>
    <row r="10112" spans="6:6" x14ac:dyDescent="0.25">
      <c r="F10112" s="2"/>
    </row>
    <row r="10113" spans="6:6" x14ac:dyDescent="0.25">
      <c r="F10113" s="2"/>
    </row>
    <row r="10114" spans="6:6" x14ac:dyDescent="0.25">
      <c r="F10114" s="2"/>
    </row>
    <row r="10115" spans="6:6" x14ac:dyDescent="0.25">
      <c r="F10115" s="2"/>
    </row>
    <row r="10116" spans="6:6" x14ac:dyDescent="0.25">
      <c r="F10116" s="2"/>
    </row>
    <row r="10117" spans="6:6" x14ac:dyDescent="0.25">
      <c r="F10117" s="2"/>
    </row>
    <row r="10118" spans="6:6" x14ac:dyDescent="0.25">
      <c r="F10118" s="2"/>
    </row>
    <row r="10119" spans="6:6" x14ac:dyDescent="0.25">
      <c r="F10119" s="2"/>
    </row>
    <row r="10120" spans="6:6" x14ac:dyDescent="0.25">
      <c r="F10120" s="2"/>
    </row>
    <row r="10121" spans="6:6" x14ac:dyDescent="0.25">
      <c r="F10121" s="2"/>
    </row>
    <row r="10122" spans="6:6" x14ac:dyDescent="0.25">
      <c r="F10122" s="2"/>
    </row>
    <row r="10123" spans="6:6" x14ac:dyDescent="0.25">
      <c r="F10123" s="2"/>
    </row>
    <row r="10124" spans="6:6" x14ac:dyDescent="0.25">
      <c r="F10124" s="2"/>
    </row>
    <row r="10125" spans="6:6" x14ac:dyDescent="0.25">
      <c r="F10125" s="2"/>
    </row>
    <row r="10126" spans="6:6" x14ac:dyDescent="0.25">
      <c r="F10126" s="2"/>
    </row>
    <row r="10127" spans="6:6" x14ac:dyDescent="0.25">
      <c r="F10127" s="2"/>
    </row>
    <row r="10128" spans="6:6" x14ac:dyDescent="0.25">
      <c r="F10128" s="2"/>
    </row>
    <row r="10129" spans="6:6" x14ac:dyDescent="0.25">
      <c r="F10129" s="2"/>
    </row>
    <row r="10130" spans="6:6" x14ac:dyDescent="0.25">
      <c r="F10130" s="2"/>
    </row>
    <row r="10131" spans="6:6" x14ac:dyDescent="0.25">
      <c r="F10131" s="2"/>
    </row>
    <row r="10132" spans="6:6" x14ac:dyDescent="0.25">
      <c r="F10132" s="2"/>
    </row>
    <row r="10133" spans="6:6" x14ac:dyDescent="0.25">
      <c r="F10133" s="2"/>
    </row>
    <row r="10134" spans="6:6" x14ac:dyDescent="0.25">
      <c r="F10134" s="2"/>
    </row>
    <row r="10135" spans="6:6" x14ac:dyDescent="0.25">
      <c r="F10135" s="2"/>
    </row>
    <row r="10136" spans="6:6" x14ac:dyDescent="0.25">
      <c r="F10136" s="2"/>
    </row>
    <row r="10137" spans="6:6" x14ac:dyDescent="0.25">
      <c r="F10137" s="2"/>
    </row>
    <row r="10138" spans="6:6" x14ac:dyDescent="0.25">
      <c r="F10138" s="2"/>
    </row>
    <row r="10139" spans="6:6" x14ac:dyDescent="0.25">
      <c r="F10139" s="2"/>
    </row>
    <row r="10140" spans="6:6" x14ac:dyDescent="0.25">
      <c r="F10140" s="2"/>
    </row>
    <row r="10141" spans="6:6" x14ac:dyDescent="0.25">
      <c r="F10141" s="2"/>
    </row>
    <row r="10142" spans="6:6" x14ac:dyDescent="0.25">
      <c r="F10142" s="2"/>
    </row>
    <row r="10143" spans="6:6" x14ac:dyDescent="0.25">
      <c r="F10143" s="2"/>
    </row>
    <row r="10144" spans="6:6" x14ac:dyDescent="0.25">
      <c r="F10144" s="2"/>
    </row>
    <row r="10145" spans="6:6" x14ac:dyDescent="0.25">
      <c r="F10145" s="2"/>
    </row>
    <row r="10146" spans="6:6" x14ac:dyDescent="0.25">
      <c r="F10146" s="2"/>
    </row>
    <row r="10147" spans="6:6" x14ac:dyDescent="0.25">
      <c r="F10147" s="2"/>
    </row>
    <row r="10148" spans="6:6" x14ac:dyDescent="0.25">
      <c r="F10148" s="2"/>
    </row>
    <row r="10149" spans="6:6" x14ac:dyDescent="0.25">
      <c r="F10149" s="2"/>
    </row>
    <row r="10150" spans="6:6" x14ac:dyDescent="0.25">
      <c r="F10150" s="2"/>
    </row>
    <row r="10151" spans="6:6" x14ac:dyDescent="0.25">
      <c r="F10151" s="2"/>
    </row>
    <row r="10152" spans="6:6" x14ac:dyDescent="0.25">
      <c r="F10152" s="2"/>
    </row>
    <row r="10153" spans="6:6" x14ac:dyDescent="0.25">
      <c r="F10153" s="2"/>
    </row>
    <row r="10154" spans="6:6" x14ac:dyDescent="0.25">
      <c r="F10154" s="2"/>
    </row>
    <row r="10155" spans="6:6" x14ac:dyDescent="0.25">
      <c r="F10155" s="2"/>
    </row>
    <row r="10156" spans="6:6" x14ac:dyDescent="0.25">
      <c r="F10156" s="2"/>
    </row>
    <row r="10157" spans="6:6" x14ac:dyDescent="0.25">
      <c r="F10157" s="2"/>
    </row>
    <row r="10158" spans="6:6" x14ac:dyDescent="0.25">
      <c r="F10158" s="2"/>
    </row>
    <row r="10159" spans="6:6" x14ac:dyDescent="0.25">
      <c r="F10159" s="2"/>
    </row>
    <row r="10160" spans="6:6" x14ac:dyDescent="0.25">
      <c r="F10160" s="2"/>
    </row>
    <row r="10161" spans="6:6" x14ac:dyDescent="0.25">
      <c r="F10161" s="2"/>
    </row>
    <row r="10162" spans="6:6" x14ac:dyDescent="0.25">
      <c r="F10162" s="2"/>
    </row>
    <row r="10163" spans="6:6" x14ac:dyDescent="0.25">
      <c r="F10163" s="2"/>
    </row>
    <row r="10164" spans="6:6" x14ac:dyDescent="0.25">
      <c r="F10164" s="2"/>
    </row>
    <row r="10165" spans="6:6" x14ac:dyDescent="0.25">
      <c r="F10165" s="2"/>
    </row>
    <row r="10166" spans="6:6" x14ac:dyDescent="0.25">
      <c r="F10166" s="2"/>
    </row>
    <row r="10167" spans="6:6" x14ac:dyDescent="0.25">
      <c r="F10167" s="2"/>
    </row>
    <row r="10168" spans="6:6" x14ac:dyDescent="0.25">
      <c r="F10168" s="2"/>
    </row>
    <row r="10169" spans="6:6" x14ac:dyDescent="0.25">
      <c r="F10169" s="2"/>
    </row>
    <row r="10170" spans="6:6" x14ac:dyDescent="0.25">
      <c r="F10170" s="2"/>
    </row>
    <row r="10171" spans="6:6" x14ac:dyDescent="0.25">
      <c r="F10171" s="2"/>
    </row>
    <row r="10172" spans="6:6" x14ac:dyDescent="0.25">
      <c r="F10172" s="2"/>
    </row>
    <row r="10173" spans="6:6" x14ac:dyDescent="0.25">
      <c r="F10173" s="2"/>
    </row>
    <row r="10174" spans="6:6" x14ac:dyDescent="0.25">
      <c r="F10174" s="2"/>
    </row>
    <row r="10175" spans="6:6" x14ac:dyDescent="0.25">
      <c r="F10175" s="2"/>
    </row>
    <row r="10176" spans="6:6" x14ac:dyDescent="0.25">
      <c r="F10176" s="2"/>
    </row>
    <row r="10177" spans="6:6" x14ac:dyDescent="0.25">
      <c r="F10177" s="2"/>
    </row>
    <row r="10178" spans="6:6" x14ac:dyDescent="0.25">
      <c r="F10178" s="2"/>
    </row>
    <row r="10179" spans="6:6" x14ac:dyDescent="0.25">
      <c r="F10179" s="2"/>
    </row>
    <row r="10180" spans="6:6" x14ac:dyDescent="0.25">
      <c r="F10180" s="2"/>
    </row>
    <row r="10181" spans="6:6" x14ac:dyDescent="0.25">
      <c r="F10181" s="2"/>
    </row>
    <row r="10182" spans="6:6" x14ac:dyDescent="0.25">
      <c r="F10182" s="2"/>
    </row>
    <row r="10183" spans="6:6" x14ac:dyDescent="0.25">
      <c r="F10183" s="2"/>
    </row>
    <row r="10184" spans="6:6" x14ac:dyDescent="0.25">
      <c r="F10184" s="2"/>
    </row>
    <row r="10185" spans="6:6" x14ac:dyDescent="0.25">
      <c r="F10185" s="2"/>
    </row>
    <row r="10186" spans="6:6" x14ac:dyDescent="0.25">
      <c r="F10186" s="2"/>
    </row>
    <row r="10187" spans="6:6" x14ac:dyDescent="0.25">
      <c r="F10187" s="2"/>
    </row>
    <row r="10188" spans="6:6" x14ac:dyDescent="0.25">
      <c r="F10188" s="2"/>
    </row>
    <row r="10189" spans="6:6" x14ac:dyDescent="0.25">
      <c r="F10189" s="2"/>
    </row>
    <row r="10190" spans="6:6" x14ac:dyDescent="0.25">
      <c r="F10190" s="2"/>
    </row>
    <row r="10191" spans="6:6" x14ac:dyDescent="0.25">
      <c r="F10191" s="2"/>
    </row>
    <row r="10192" spans="6:6" x14ac:dyDescent="0.25">
      <c r="F10192" s="2"/>
    </row>
    <row r="10193" spans="6:6" x14ac:dyDescent="0.25">
      <c r="F10193" s="2"/>
    </row>
    <row r="10194" spans="6:6" x14ac:dyDescent="0.25">
      <c r="F10194" s="2"/>
    </row>
    <row r="10195" spans="6:6" x14ac:dyDescent="0.25">
      <c r="F10195" s="2"/>
    </row>
    <row r="10196" spans="6:6" x14ac:dyDescent="0.25">
      <c r="F10196" s="2"/>
    </row>
    <row r="10197" spans="6:6" x14ac:dyDescent="0.25">
      <c r="F10197" s="2"/>
    </row>
    <row r="10198" spans="6:6" x14ac:dyDescent="0.25">
      <c r="F10198" s="2"/>
    </row>
    <row r="10199" spans="6:6" x14ac:dyDescent="0.25">
      <c r="F10199" s="2"/>
    </row>
    <row r="10200" spans="6:6" x14ac:dyDescent="0.25">
      <c r="F10200" s="2"/>
    </row>
    <row r="10201" spans="6:6" x14ac:dyDescent="0.25">
      <c r="F10201" s="2"/>
    </row>
    <row r="10202" spans="6:6" x14ac:dyDescent="0.25">
      <c r="F10202" s="2"/>
    </row>
    <row r="10203" spans="6:6" x14ac:dyDescent="0.25">
      <c r="F10203" s="2"/>
    </row>
    <row r="10204" spans="6:6" x14ac:dyDescent="0.25">
      <c r="F10204" s="2"/>
    </row>
    <row r="10205" spans="6:6" x14ac:dyDescent="0.25">
      <c r="F10205" s="2"/>
    </row>
    <row r="10206" spans="6:6" x14ac:dyDescent="0.25">
      <c r="F10206" s="2"/>
    </row>
    <row r="10207" spans="6:6" x14ac:dyDescent="0.25">
      <c r="F10207" s="2"/>
    </row>
    <row r="10208" spans="6:6" x14ac:dyDescent="0.25">
      <c r="F10208" s="2"/>
    </row>
    <row r="10209" spans="6:6" x14ac:dyDescent="0.25">
      <c r="F10209" s="2"/>
    </row>
    <row r="10210" spans="6:6" x14ac:dyDescent="0.25">
      <c r="F10210" s="2"/>
    </row>
    <row r="10211" spans="6:6" x14ac:dyDescent="0.25">
      <c r="F10211" s="2"/>
    </row>
    <row r="10212" spans="6:6" x14ac:dyDescent="0.25">
      <c r="F10212" s="2"/>
    </row>
    <row r="10213" spans="6:6" x14ac:dyDescent="0.25">
      <c r="F10213" s="2"/>
    </row>
    <row r="10214" spans="6:6" x14ac:dyDescent="0.25">
      <c r="F10214" s="2"/>
    </row>
    <row r="10215" spans="6:6" x14ac:dyDescent="0.25">
      <c r="F10215" s="2"/>
    </row>
    <row r="10216" spans="6:6" x14ac:dyDescent="0.25">
      <c r="F10216" s="2"/>
    </row>
    <row r="10217" spans="6:6" x14ac:dyDescent="0.25">
      <c r="F10217" s="2"/>
    </row>
    <row r="10218" spans="6:6" x14ac:dyDescent="0.25">
      <c r="F10218" s="2"/>
    </row>
    <row r="10219" spans="6:6" x14ac:dyDescent="0.25">
      <c r="F10219" s="2"/>
    </row>
    <row r="10220" spans="6:6" x14ac:dyDescent="0.25">
      <c r="F10220" s="2"/>
    </row>
    <row r="10221" spans="6:6" x14ac:dyDescent="0.25">
      <c r="F10221" s="2"/>
    </row>
    <row r="10222" spans="6:6" x14ac:dyDescent="0.25">
      <c r="F10222" s="2"/>
    </row>
    <row r="10223" spans="6:6" x14ac:dyDescent="0.25">
      <c r="F10223" s="2"/>
    </row>
    <row r="10224" spans="6:6" x14ac:dyDescent="0.25">
      <c r="F10224" s="2"/>
    </row>
    <row r="10225" spans="6:6" x14ac:dyDescent="0.25">
      <c r="F10225" s="2"/>
    </row>
    <row r="10226" spans="6:6" x14ac:dyDescent="0.25">
      <c r="F10226" s="2"/>
    </row>
    <row r="10227" spans="6:6" x14ac:dyDescent="0.25">
      <c r="F10227" s="2"/>
    </row>
    <row r="10228" spans="6:6" x14ac:dyDescent="0.25">
      <c r="F10228" s="2"/>
    </row>
    <row r="10229" spans="6:6" x14ac:dyDescent="0.25">
      <c r="F10229" s="2"/>
    </row>
    <row r="10230" spans="6:6" x14ac:dyDescent="0.25">
      <c r="F10230" s="2"/>
    </row>
    <row r="10231" spans="6:6" x14ac:dyDescent="0.25">
      <c r="F10231" s="2"/>
    </row>
    <row r="10232" spans="6:6" x14ac:dyDescent="0.25">
      <c r="F10232" s="2"/>
    </row>
    <row r="10233" spans="6:6" x14ac:dyDescent="0.25">
      <c r="F10233" s="2"/>
    </row>
    <row r="10234" spans="6:6" x14ac:dyDescent="0.25">
      <c r="F10234" s="2"/>
    </row>
    <row r="10235" spans="6:6" x14ac:dyDescent="0.25">
      <c r="F10235" s="2"/>
    </row>
    <row r="10236" spans="6:6" x14ac:dyDescent="0.25">
      <c r="F10236" s="2"/>
    </row>
    <row r="10237" spans="6:6" x14ac:dyDescent="0.25">
      <c r="F10237" s="2"/>
    </row>
    <row r="10238" spans="6:6" x14ac:dyDescent="0.25">
      <c r="F10238" s="2"/>
    </row>
    <row r="10239" spans="6:6" x14ac:dyDescent="0.25">
      <c r="F10239" s="2"/>
    </row>
    <row r="10240" spans="6:6" x14ac:dyDescent="0.25">
      <c r="F10240" s="2"/>
    </row>
    <row r="10241" spans="6:6" x14ac:dyDescent="0.25">
      <c r="F10241" s="2"/>
    </row>
    <row r="10242" spans="6:6" x14ac:dyDescent="0.25">
      <c r="F10242" s="2"/>
    </row>
    <row r="10243" spans="6:6" x14ac:dyDescent="0.25">
      <c r="F10243" s="2"/>
    </row>
    <row r="10244" spans="6:6" x14ac:dyDescent="0.25">
      <c r="F10244" s="2"/>
    </row>
    <row r="10245" spans="6:6" x14ac:dyDescent="0.25">
      <c r="F10245" s="2"/>
    </row>
    <row r="10246" spans="6:6" x14ac:dyDescent="0.25">
      <c r="F10246" s="2"/>
    </row>
    <row r="10247" spans="6:6" x14ac:dyDescent="0.25">
      <c r="F10247" s="2"/>
    </row>
    <row r="10248" spans="6:6" x14ac:dyDescent="0.25">
      <c r="F10248" s="2"/>
    </row>
    <row r="10249" spans="6:6" x14ac:dyDescent="0.25">
      <c r="F10249" s="2"/>
    </row>
    <row r="10250" spans="6:6" x14ac:dyDescent="0.25">
      <c r="F10250" s="2"/>
    </row>
    <row r="10251" spans="6:6" x14ac:dyDescent="0.25">
      <c r="F10251" s="2"/>
    </row>
    <row r="10252" spans="6:6" x14ac:dyDescent="0.25">
      <c r="F10252" s="2"/>
    </row>
    <row r="10253" spans="6:6" x14ac:dyDescent="0.25">
      <c r="F10253" s="2"/>
    </row>
    <row r="10254" spans="6:6" x14ac:dyDescent="0.25">
      <c r="F10254" s="2"/>
    </row>
    <row r="10255" spans="6:6" x14ac:dyDescent="0.25">
      <c r="F10255" s="2"/>
    </row>
    <row r="10256" spans="6:6" x14ac:dyDescent="0.25">
      <c r="F10256" s="2"/>
    </row>
    <row r="10257" spans="6:6" x14ac:dyDescent="0.25">
      <c r="F10257" s="2"/>
    </row>
    <row r="10258" spans="6:6" x14ac:dyDescent="0.25">
      <c r="F10258" s="2"/>
    </row>
    <row r="10259" spans="6:6" x14ac:dyDescent="0.25">
      <c r="F10259" s="2"/>
    </row>
    <row r="10260" spans="6:6" x14ac:dyDescent="0.25">
      <c r="F10260" s="2"/>
    </row>
    <row r="10261" spans="6:6" x14ac:dyDescent="0.25">
      <c r="F10261" s="2"/>
    </row>
    <row r="10262" spans="6:6" x14ac:dyDescent="0.25">
      <c r="F10262" s="2"/>
    </row>
    <row r="10263" spans="6:6" x14ac:dyDescent="0.25">
      <c r="F10263" s="2"/>
    </row>
    <row r="10264" spans="6:6" x14ac:dyDescent="0.25">
      <c r="F10264" s="2"/>
    </row>
    <row r="10265" spans="6:6" x14ac:dyDescent="0.25">
      <c r="F10265" s="2"/>
    </row>
    <row r="10266" spans="6:6" x14ac:dyDescent="0.25">
      <c r="F10266" s="2"/>
    </row>
    <row r="10267" spans="6:6" x14ac:dyDescent="0.25">
      <c r="F10267" s="2"/>
    </row>
    <row r="10268" spans="6:6" x14ac:dyDescent="0.25">
      <c r="F10268" s="2"/>
    </row>
    <row r="10269" spans="6:6" x14ac:dyDescent="0.25">
      <c r="F10269" s="2"/>
    </row>
    <row r="10270" spans="6:6" x14ac:dyDescent="0.25">
      <c r="F10270" s="2"/>
    </row>
    <row r="10271" spans="6:6" x14ac:dyDescent="0.25">
      <c r="F10271" s="2"/>
    </row>
    <row r="10272" spans="6:6" x14ac:dyDescent="0.25">
      <c r="F10272" s="2"/>
    </row>
    <row r="10273" spans="6:6" x14ac:dyDescent="0.25">
      <c r="F10273" s="2"/>
    </row>
    <row r="10274" spans="6:6" x14ac:dyDescent="0.25">
      <c r="F10274" s="2"/>
    </row>
    <row r="10275" spans="6:6" x14ac:dyDescent="0.25">
      <c r="F10275" s="2"/>
    </row>
    <row r="10276" spans="6:6" x14ac:dyDescent="0.25">
      <c r="F10276" s="2"/>
    </row>
    <row r="10277" spans="6:6" x14ac:dyDescent="0.25">
      <c r="F10277" s="2"/>
    </row>
    <row r="10278" spans="6:6" x14ac:dyDescent="0.25">
      <c r="F10278" s="2"/>
    </row>
    <row r="10279" spans="6:6" x14ac:dyDescent="0.25">
      <c r="F10279" s="2"/>
    </row>
    <row r="10280" spans="6:6" x14ac:dyDescent="0.25">
      <c r="F10280" s="2"/>
    </row>
    <row r="10281" spans="6:6" x14ac:dyDescent="0.25">
      <c r="F10281" s="2"/>
    </row>
    <row r="10282" spans="6:6" x14ac:dyDescent="0.25">
      <c r="F10282" s="2"/>
    </row>
    <row r="10283" spans="6:6" x14ac:dyDescent="0.25">
      <c r="F10283" s="2"/>
    </row>
    <row r="10284" spans="6:6" x14ac:dyDescent="0.25">
      <c r="F10284" s="2"/>
    </row>
    <row r="10285" spans="6:6" x14ac:dyDescent="0.25">
      <c r="F10285" s="2"/>
    </row>
    <row r="10286" spans="6:6" x14ac:dyDescent="0.25">
      <c r="F10286" s="2"/>
    </row>
    <row r="10287" spans="6:6" x14ac:dyDescent="0.25">
      <c r="F10287" s="2"/>
    </row>
    <row r="10288" spans="6:6" x14ac:dyDescent="0.25">
      <c r="F10288" s="2"/>
    </row>
    <row r="10289" spans="6:6" x14ac:dyDescent="0.25">
      <c r="F10289" s="2"/>
    </row>
    <row r="10290" spans="6:6" x14ac:dyDescent="0.25">
      <c r="F10290" s="2"/>
    </row>
    <row r="10291" spans="6:6" x14ac:dyDescent="0.25">
      <c r="F10291" s="2"/>
    </row>
    <row r="10292" spans="6:6" x14ac:dyDescent="0.25">
      <c r="F10292" s="2"/>
    </row>
    <row r="10293" spans="6:6" x14ac:dyDescent="0.25">
      <c r="F10293" s="2"/>
    </row>
    <row r="10294" spans="6:6" x14ac:dyDescent="0.25">
      <c r="F10294" s="2"/>
    </row>
    <row r="10295" spans="6:6" x14ac:dyDescent="0.25">
      <c r="F10295" s="2"/>
    </row>
    <row r="10296" spans="6:6" x14ac:dyDescent="0.25">
      <c r="F10296" s="2"/>
    </row>
    <row r="10297" spans="6:6" x14ac:dyDescent="0.25">
      <c r="F10297" s="2"/>
    </row>
    <row r="10298" spans="6:6" x14ac:dyDescent="0.25">
      <c r="F10298" s="2"/>
    </row>
    <row r="10299" spans="6:6" x14ac:dyDescent="0.25">
      <c r="F10299" s="2"/>
    </row>
    <row r="10300" spans="6:6" x14ac:dyDescent="0.25">
      <c r="F10300" s="2"/>
    </row>
    <row r="10301" spans="6:6" x14ac:dyDescent="0.25">
      <c r="F10301" s="2"/>
    </row>
    <row r="10302" spans="6:6" x14ac:dyDescent="0.25">
      <c r="F10302" s="2"/>
    </row>
    <row r="10303" spans="6:6" x14ac:dyDescent="0.25">
      <c r="F10303" s="2"/>
    </row>
    <row r="10304" spans="6:6" x14ac:dyDescent="0.25">
      <c r="F10304" s="2"/>
    </row>
    <row r="10305" spans="6:6" x14ac:dyDescent="0.25">
      <c r="F10305" s="2"/>
    </row>
    <row r="10306" spans="6:6" x14ac:dyDescent="0.25">
      <c r="F10306" s="2"/>
    </row>
    <row r="10307" spans="6:6" x14ac:dyDescent="0.25">
      <c r="F10307" s="2"/>
    </row>
    <row r="10308" spans="6:6" x14ac:dyDescent="0.25">
      <c r="F10308" s="2"/>
    </row>
    <row r="10309" spans="6:6" x14ac:dyDescent="0.25">
      <c r="F10309" s="2"/>
    </row>
    <row r="10310" spans="6:6" x14ac:dyDescent="0.25">
      <c r="F10310" s="2"/>
    </row>
    <row r="10311" spans="6:6" x14ac:dyDescent="0.25">
      <c r="F10311" s="2"/>
    </row>
    <row r="10312" spans="6:6" x14ac:dyDescent="0.25">
      <c r="F10312" s="2"/>
    </row>
    <row r="10313" spans="6:6" x14ac:dyDescent="0.25">
      <c r="F10313" s="2"/>
    </row>
    <row r="10314" spans="6:6" x14ac:dyDescent="0.25">
      <c r="F10314" s="2"/>
    </row>
    <row r="10315" spans="6:6" x14ac:dyDescent="0.25">
      <c r="F10315" s="2"/>
    </row>
    <row r="10316" spans="6:6" x14ac:dyDescent="0.25">
      <c r="F10316" s="2"/>
    </row>
    <row r="10317" spans="6:6" x14ac:dyDescent="0.25">
      <c r="F10317" s="2"/>
    </row>
    <row r="10318" spans="6:6" x14ac:dyDescent="0.25">
      <c r="F10318" s="2"/>
    </row>
    <row r="10319" spans="6:6" x14ac:dyDescent="0.25">
      <c r="F10319" s="2"/>
    </row>
    <row r="10320" spans="6:6" x14ac:dyDescent="0.25">
      <c r="F10320" s="2"/>
    </row>
    <row r="10321" spans="6:6" x14ac:dyDescent="0.25">
      <c r="F10321" s="2"/>
    </row>
    <row r="10322" spans="6:6" x14ac:dyDescent="0.25">
      <c r="F10322" s="2"/>
    </row>
    <row r="10323" spans="6:6" x14ac:dyDescent="0.25">
      <c r="F10323" s="2"/>
    </row>
    <row r="10324" spans="6:6" x14ac:dyDescent="0.25">
      <c r="F10324" s="2"/>
    </row>
    <row r="10325" spans="6:6" x14ac:dyDescent="0.25">
      <c r="F10325" s="2"/>
    </row>
    <row r="10326" spans="6:6" x14ac:dyDescent="0.25">
      <c r="F10326" s="2"/>
    </row>
    <row r="10327" spans="6:6" x14ac:dyDescent="0.25">
      <c r="F10327" s="2"/>
    </row>
    <row r="10328" spans="6:6" x14ac:dyDescent="0.25">
      <c r="F10328" s="2"/>
    </row>
    <row r="10329" spans="6:6" x14ac:dyDescent="0.25">
      <c r="F10329" s="2"/>
    </row>
    <row r="10330" spans="6:6" x14ac:dyDescent="0.25">
      <c r="F10330" s="2"/>
    </row>
    <row r="10331" spans="6:6" x14ac:dyDescent="0.25">
      <c r="F10331" s="2"/>
    </row>
    <row r="10332" spans="6:6" x14ac:dyDescent="0.25">
      <c r="F10332" s="2"/>
    </row>
    <row r="10333" spans="6:6" x14ac:dyDescent="0.25">
      <c r="F10333" s="2"/>
    </row>
    <row r="10334" spans="6:6" x14ac:dyDescent="0.25">
      <c r="F10334" s="2"/>
    </row>
    <row r="10335" spans="6:6" x14ac:dyDescent="0.25">
      <c r="F10335" s="2"/>
    </row>
    <row r="10336" spans="6:6" x14ac:dyDescent="0.25">
      <c r="F10336" s="2"/>
    </row>
    <row r="10337" spans="6:6" x14ac:dyDescent="0.25">
      <c r="F10337" s="2"/>
    </row>
    <row r="10338" spans="6:6" x14ac:dyDescent="0.25">
      <c r="F10338" s="2"/>
    </row>
    <row r="10339" spans="6:6" x14ac:dyDescent="0.25">
      <c r="F10339" s="2"/>
    </row>
    <row r="10340" spans="6:6" x14ac:dyDescent="0.25">
      <c r="F10340" s="2"/>
    </row>
    <row r="10341" spans="6:6" x14ac:dyDescent="0.25">
      <c r="F10341" s="2"/>
    </row>
    <row r="10342" spans="6:6" x14ac:dyDescent="0.25">
      <c r="F10342" s="2"/>
    </row>
    <row r="10343" spans="6:6" x14ac:dyDescent="0.25">
      <c r="F10343" s="2"/>
    </row>
    <row r="10344" spans="6:6" x14ac:dyDescent="0.25">
      <c r="F10344" s="2"/>
    </row>
    <row r="10345" spans="6:6" x14ac:dyDescent="0.25">
      <c r="F10345" s="2"/>
    </row>
    <row r="10346" spans="6:6" x14ac:dyDescent="0.25">
      <c r="F10346" s="2"/>
    </row>
    <row r="10347" spans="6:6" x14ac:dyDescent="0.25">
      <c r="F10347" s="2"/>
    </row>
    <row r="10348" spans="6:6" x14ac:dyDescent="0.25">
      <c r="F10348" s="2"/>
    </row>
    <row r="10349" spans="6:6" x14ac:dyDescent="0.25">
      <c r="F10349" s="2"/>
    </row>
    <row r="10350" spans="6:6" x14ac:dyDescent="0.25">
      <c r="F10350" s="2"/>
    </row>
    <row r="10351" spans="6:6" x14ac:dyDescent="0.25">
      <c r="F10351" s="2"/>
    </row>
    <row r="10352" spans="6:6" x14ac:dyDescent="0.25">
      <c r="F10352" s="2"/>
    </row>
    <row r="10353" spans="6:6" x14ac:dyDescent="0.25">
      <c r="F10353" s="2"/>
    </row>
    <row r="10354" spans="6:6" x14ac:dyDescent="0.25">
      <c r="F10354" s="2"/>
    </row>
    <row r="10355" spans="6:6" x14ac:dyDescent="0.25">
      <c r="F10355" s="2"/>
    </row>
    <row r="10356" spans="6:6" x14ac:dyDescent="0.25">
      <c r="F10356" s="2"/>
    </row>
    <row r="10357" spans="6:6" x14ac:dyDescent="0.25">
      <c r="F10357" s="2"/>
    </row>
    <row r="10358" spans="6:6" x14ac:dyDescent="0.25">
      <c r="F10358" s="2"/>
    </row>
    <row r="10359" spans="6:6" x14ac:dyDescent="0.25">
      <c r="F10359" s="2"/>
    </row>
    <row r="10360" spans="6:6" x14ac:dyDescent="0.25">
      <c r="F10360" s="2"/>
    </row>
    <row r="10361" spans="6:6" x14ac:dyDescent="0.25">
      <c r="F10361" s="2"/>
    </row>
    <row r="10362" spans="6:6" x14ac:dyDescent="0.25">
      <c r="F10362" s="2"/>
    </row>
    <row r="10363" spans="6:6" x14ac:dyDescent="0.25">
      <c r="F10363" s="2"/>
    </row>
    <row r="10364" spans="6:6" x14ac:dyDescent="0.25">
      <c r="F10364" s="2"/>
    </row>
    <row r="10365" spans="6:6" x14ac:dyDescent="0.25">
      <c r="F10365" s="2"/>
    </row>
    <row r="10366" spans="6:6" x14ac:dyDescent="0.25">
      <c r="F10366" s="2"/>
    </row>
    <row r="10367" spans="6:6" x14ac:dyDescent="0.25">
      <c r="F10367" s="2"/>
    </row>
    <row r="10368" spans="6:6" x14ac:dyDescent="0.25">
      <c r="F10368" s="2"/>
    </row>
    <row r="10369" spans="6:6" x14ac:dyDescent="0.25">
      <c r="F10369" s="2"/>
    </row>
    <row r="10370" spans="6:6" x14ac:dyDescent="0.25">
      <c r="F10370" s="2"/>
    </row>
    <row r="10371" spans="6:6" x14ac:dyDescent="0.25">
      <c r="F10371" s="2"/>
    </row>
    <row r="10372" spans="6:6" x14ac:dyDescent="0.25">
      <c r="F10372" s="2"/>
    </row>
    <row r="10373" spans="6:6" x14ac:dyDescent="0.25">
      <c r="F10373" s="2"/>
    </row>
    <row r="10374" spans="6:6" x14ac:dyDescent="0.25">
      <c r="F10374" s="2"/>
    </row>
    <row r="10375" spans="6:6" x14ac:dyDescent="0.25">
      <c r="F10375" s="2"/>
    </row>
    <row r="10376" spans="6:6" x14ac:dyDescent="0.25">
      <c r="F10376" s="2"/>
    </row>
    <row r="10377" spans="6:6" x14ac:dyDescent="0.25">
      <c r="F10377" s="2"/>
    </row>
    <row r="10378" spans="6:6" x14ac:dyDescent="0.25">
      <c r="F10378" s="2"/>
    </row>
    <row r="10379" spans="6:6" x14ac:dyDescent="0.25">
      <c r="F10379" s="2"/>
    </row>
    <row r="10380" spans="6:6" x14ac:dyDescent="0.25">
      <c r="F10380" s="2"/>
    </row>
    <row r="10381" spans="6:6" x14ac:dyDescent="0.25">
      <c r="F10381" s="2"/>
    </row>
    <row r="10382" spans="6:6" x14ac:dyDescent="0.25">
      <c r="F10382" s="2"/>
    </row>
    <row r="10383" spans="6:6" x14ac:dyDescent="0.25">
      <c r="F10383" s="2"/>
    </row>
    <row r="10384" spans="6:6" x14ac:dyDescent="0.25">
      <c r="F10384" s="2"/>
    </row>
    <row r="10385" spans="6:6" x14ac:dyDescent="0.25">
      <c r="F10385" s="2"/>
    </row>
    <row r="10386" spans="6:6" x14ac:dyDescent="0.25">
      <c r="F10386" s="2"/>
    </row>
    <row r="10387" spans="6:6" x14ac:dyDescent="0.25">
      <c r="F10387" s="2"/>
    </row>
    <row r="10388" spans="6:6" x14ac:dyDescent="0.25">
      <c r="F10388" s="2"/>
    </row>
    <row r="10389" spans="6:6" x14ac:dyDescent="0.25">
      <c r="F10389" s="2"/>
    </row>
    <row r="10390" spans="6:6" x14ac:dyDescent="0.25">
      <c r="F10390" s="2"/>
    </row>
    <row r="10391" spans="6:6" x14ac:dyDescent="0.25">
      <c r="F10391" s="2"/>
    </row>
    <row r="10392" spans="6:6" x14ac:dyDescent="0.25">
      <c r="F10392" s="2"/>
    </row>
    <row r="10393" spans="6:6" x14ac:dyDescent="0.25">
      <c r="F10393" s="2"/>
    </row>
    <row r="10394" spans="6:6" x14ac:dyDescent="0.25">
      <c r="F10394" s="2"/>
    </row>
    <row r="10395" spans="6:6" x14ac:dyDescent="0.25">
      <c r="F10395" s="2"/>
    </row>
    <row r="10396" spans="6:6" x14ac:dyDescent="0.25">
      <c r="F10396" s="2"/>
    </row>
    <row r="10397" spans="6:6" x14ac:dyDescent="0.25">
      <c r="F10397" s="2"/>
    </row>
    <row r="10398" spans="6:6" x14ac:dyDescent="0.25">
      <c r="F10398" s="2"/>
    </row>
    <row r="10399" spans="6:6" x14ac:dyDescent="0.25">
      <c r="F10399" s="2"/>
    </row>
    <row r="10400" spans="6:6" x14ac:dyDescent="0.25">
      <c r="F10400" s="2"/>
    </row>
    <row r="10401" spans="6:6" x14ac:dyDescent="0.25">
      <c r="F10401" s="2"/>
    </row>
    <row r="10402" spans="6:6" x14ac:dyDescent="0.25">
      <c r="F10402" s="2"/>
    </row>
    <row r="10403" spans="6:6" x14ac:dyDescent="0.25">
      <c r="F10403" s="2"/>
    </row>
    <row r="10404" spans="6:6" x14ac:dyDescent="0.25">
      <c r="F10404" s="2"/>
    </row>
    <row r="10405" spans="6:6" x14ac:dyDescent="0.25">
      <c r="F10405" s="2"/>
    </row>
    <row r="10406" spans="6:6" x14ac:dyDescent="0.25">
      <c r="F10406" s="2"/>
    </row>
    <row r="10407" spans="6:6" x14ac:dyDescent="0.25">
      <c r="F10407" s="2"/>
    </row>
    <row r="10408" spans="6:6" x14ac:dyDescent="0.25">
      <c r="F10408" s="2"/>
    </row>
    <row r="10409" spans="6:6" x14ac:dyDescent="0.25">
      <c r="F10409" s="2"/>
    </row>
    <row r="10410" spans="6:6" x14ac:dyDescent="0.25">
      <c r="F10410" s="2"/>
    </row>
    <row r="10411" spans="6:6" x14ac:dyDescent="0.25">
      <c r="F10411" s="2"/>
    </row>
    <row r="10412" spans="6:6" x14ac:dyDescent="0.25">
      <c r="F10412" s="2"/>
    </row>
    <row r="10413" spans="6:6" x14ac:dyDescent="0.25">
      <c r="F10413" s="2"/>
    </row>
    <row r="10414" spans="6:6" x14ac:dyDescent="0.25">
      <c r="F10414" s="2"/>
    </row>
    <row r="10415" spans="6:6" x14ac:dyDescent="0.25">
      <c r="F10415" s="2"/>
    </row>
    <row r="10416" spans="6:6" x14ac:dyDescent="0.25">
      <c r="F10416" s="2"/>
    </row>
    <row r="10417" spans="6:6" x14ac:dyDescent="0.25">
      <c r="F10417" s="2"/>
    </row>
    <row r="10418" spans="6:6" x14ac:dyDescent="0.25">
      <c r="F10418" s="2"/>
    </row>
    <row r="10419" spans="6:6" x14ac:dyDescent="0.25">
      <c r="F10419" s="2"/>
    </row>
    <row r="10420" spans="6:6" x14ac:dyDescent="0.25">
      <c r="F10420" s="2"/>
    </row>
    <row r="10421" spans="6:6" x14ac:dyDescent="0.25">
      <c r="F10421" s="2"/>
    </row>
    <row r="10422" spans="6:6" x14ac:dyDescent="0.25">
      <c r="F10422" s="2"/>
    </row>
    <row r="10423" spans="6:6" x14ac:dyDescent="0.25">
      <c r="F10423" s="2"/>
    </row>
    <row r="10424" spans="6:6" x14ac:dyDescent="0.25">
      <c r="F10424" s="2"/>
    </row>
    <row r="10425" spans="6:6" x14ac:dyDescent="0.25">
      <c r="F10425" s="2"/>
    </row>
    <row r="10426" spans="6:6" x14ac:dyDescent="0.25">
      <c r="F10426" s="2"/>
    </row>
    <row r="10427" spans="6:6" x14ac:dyDescent="0.25">
      <c r="F10427" s="2"/>
    </row>
    <row r="10428" spans="6:6" x14ac:dyDescent="0.25">
      <c r="F10428" s="2"/>
    </row>
    <row r="10429" spans="6:6" x14ac:dyDescent="0.25">
      <c r="F10429" s="2"/>
    </row>
    <row r="10430" spans="6:6" x14ac:dyDescent="0.25">
      <c r="F10430" s="2"/>
    </row>
    <row r="10431" spans="6:6" x14ac:dyDescent="0.25">
      <c r="F10431" s="2"/>
    </row>
    <row r="10432" spans="6:6" x14ac:dyDescent="0.25">
      <c r="F10432" s="2"/>
    </row>
    <row r="10433" spans="6:6" x14ac:dyDescent="0.25">
      <c r="F10433" s="2"/>
    </row>
    <row r="10434" spans="6:6" x14ac:dyDescent="0.25">
      <c r="F10434" s="2"/>
    </row>
    <row r="10435" spans="6:6" x14ac:dyDescent="0.25">
      <c r="F10435" s="2"/>
    </row>
    <row r="10436" spans="6:6" x14ac:dyDescent="0.25">
      <c r="F10436" s="2"/>
    </row>
    <row r="10437" spans="6:6" x14ac:dyDescent="0.25">
      <c r="F10437" s="2"/>
    </row>
    <row r="10438" spans="6:6" x14ac:dyDescent="0.25">
      <c r="F10438" s="2"/>
    </row>
    <row r="10439" spans="6:6" x14ac:dyDescent="0.25">
      <c r="F10439" s="2"/>
    </row>
    <row r="10440" spans="6:6" x14ac:dyDescent="0.25">
      <c r="F10440" s="2"/>
    </row>
    <row r="10441" spans="6:6" x14ac:dyDescent="0.25">
      <c r="F10441" s="2"/>
    </row>
    <row r="10442" spans="6:6" x14ac:dyDescent="0.25">
      <c r="F10442" s="2"/>
    </row>
    <row r="10443" spans="6:6" x14ac:dyDescent="0.25">
      <c r="F10443" s="2"/>
    </row>
    <row r="10444" spans="6:6" x14ac:dyDescent="0.25">
      <c r="F10444" s="2"/>
    </row>
    <row r="10445" spans="6:6" x14ac:dyDescent="0.25">
      <c r="F10445" s="2"/>
    </row>
    <row r="10446" spans="6:6" x14ac:dyDescent="0.25">
      <c r="F10446" s="2"/>
    </row>
    <row r="10447" spans="6:6" x14ac:dyDescent="0.25">
      <c r="F10447" s="2"/>
    </row>
    <row r="10448" spans="6:6" x14ac:dyDescent="0.25">
      <c r="F10448" s="2"/>
    </row>
    <row r="10449" spans="6:6" x14ac:dyDescent="0.25">
      <c r="F10449" s="2"/>
    </row>
    <row r="10450" spans="6:6" x14ac:dyDescent="0.25">
      <c r="F10450" s="2"/>
    </row>
    <row r="10451" spans="6:6" x14ac:dyDescent="0.25">
      <c r="F10451" s="2"/>
    </row>
    <row r="10452" spans="6:6" x14ac:dyDescent="0.25">
      <c r="F10452" s="2"/>
    </row>
    <row r="10453" spans="6:6" x14ac:dyDescent="0.25">
      <c r="F10453" s="2"/>
    </row>
    <row r="10454" spans="6:6" x14ac:dyDescent="0.25">
      <c r="F10454" s="2"/>
    </row>
    <row r="10455" spans="6:6" x14ac:dyDescent="0.25">
      <c r="F10455" s="2"/>
    </row>
    <row r="10456" spans="6:6" x14ac:dyDescent="0.25">
      <c r="F10456" s="2"/>
    </row>
    <row r="10457" spans="6:6" x14ac:dyDescent="0.25">
      <c r="F10457" s="2"/>
    </row>
    <row r="10458" spans="6:6" x14ac:dyDescent="0.25">
      <c r="F10458" s="2"/>
    </row>
    <row r="10459" spans="6:6" x14ac:dyDescent="0.25">
      <c r="F10459" s="2"/>
    </row>
    <row r="10460" spans="6:6" x14ac:dyDescent="0.25">
      <c r="F10460" s="2"/>
    </row>
    <row r="10461" spans="6:6" x14ac:dyDescent="0.25">
      <c r="F10461" s="2"/>
    </row>
    <row r="10462" spans="6:6" x14ac:dyDescent="0.25">
      <c r="F10462" s="2"/>
    </row>
    <row r="10463" spans="6:6" x14ac:dyDescent="0.25">
      <c r="F10463" s="2"/>
    </row>
    <row r="10464" spans="6:6" x14ac:dyDescent="0.25">
      <c r="F10464" s="2"/>
    </row>
    <row r="10465" spans="6:6" x14ac:dyDescent="0.25">
      <c r="F10465" s="2"/>
    </row>
    <row r="10466" spans="6:6" x14ac:dyDescent="0.25">
      <c r="F10466" s="2"/>
    </row>
    <row r="10467" spans="6:6" x14ac:dyDescent="0.25">
      <c r="F10467" s="2"/>
    </row>
    <row r="10468" spans="6:6" x14ac:dyDescent="0.25">
      <c r="F10468" s="2"/>
    </row>
    <row r="10469" spans="6:6" x14ac:dyDescent="0.25">
      <c r="F10469" s="2"/>
    </row>
    <row r="10470" spans="6:6" x14ac:dyDescent="0.25">
      <c r="F10470" s="2"/>
    </row>
    <row r="10471" spans="6:6" x14ac:dyDescent="0.25">
      <c r="F10471" s="2"/>
    </row>
    <row r="10472" spans="6:6" x14ac:dyDescent="0.25">
      <c r="F10472" s="2"/>
    </row>
    <row r="10473" spans="6:6" x14ac:dyDescent="0.25">
      <c r="F10473" s="2"/>
    </row>
    <row r="10474" spans="6:6" x14ac:dyDescent="0.25">
      <c r="F10474" s="2"/>
    </row>
    <row r="10475" spans="6:6" x14ac:dyDescent="0.25">
      <c r="F10475" s="2"/>
    </row>
    <row r="10476" spans="6:6" x14ac:dyDescent="0.25">
      <c r="F10476" s="2"/>
    </row>
    <row r="10477" spans="6:6" x14ac:dyDescent="0.25">
      <c r="F10477" s="2"/>
    </row>
    <row r="10478" spans="6:6" x14ac:dyDescent="0.25">
      <c r="F10478" s="2"/>
    </row>
    <row r="10479" spans="6:6" x14ac:dyDescent="0.25">
      <c r="F10479" s="2"/>
    </row>
    <row r="10480" spans="6:6" x14ac:dyDescent="0.25">
      <c r="F10480" s="2"/>
    </row>
    <row r="10481" spans="6:6" x14ac:dyDescent="0.25">
      <c r="F10481" s="2"/>
    </row>
    <row r="10482" spans="6:6" x14ac:dyDescent="0.25">
      <c r="F10482" s="2"/>
    </row>
    <row r="10483" spans="6:6" x14ac:dyDescent="0.25">
      <c r="F10483" s="2"/>
    </row>
    <row r="10484" spans="6:6" x14ac:dyDescent="0.25">
      <c r="F10484" s="2"/>
    </row>
    <row r="10485" spans="6:6" x14ac:dyDescent="0.25">
      <c r="F10485" s="2"/>
    </row>
    <row r="10486" spans="6:6" x14ac:dyDescent="0.25">
      <c r="F10486" s="2"/>
    </row>
    <row r="10487" spans="6:6" x14ac:dyDescent="0.25">
      <c r="F10487" s="2"/>
    </row>
    <row r="10488" spans="6:6" x14ac:dyDescent="0.25">
      <c r="F10488" s="2"/>
    </row>
    <row r="10489" spans="6:6" x14ac:dyDescent="0.25">
      <c r="F10489" s="2"/>
    </row>
    <row r="10490" spans="6:6" x14ac:dyDescent="0.25">
      <c r="F10490" s="2"/>
    </row>
    <row r="10491" spans="6:6" x14ac:dyDescent="0.25">
      <c r="F10491" s="2"/>
    </row>
    <row r="10492" spans="6:6" x14ac:dyDescent="0.25">
      <c r="F10492" s="2"/>
    </row>
    <row r="10493" spans="6:6" x14ac:dyDescent="0.25">
      <c r="F10493" s="2"/>
    </row>
    <row r="10494" spans="6:6" x14ac:dyDescent="0.25">
      <c r="F10494" s="2"/>
    </row>
    <row r="10495" spans="6:6" x14ac:dyDescent="0.25">
      <c r="F10495" s="2"/>
    </row>
    <row r="10496" spans="6:6" x14ac:dyDescent="0.25">
      <c r="F10496" s="2"/>
    </row>
    <row r="10497" spans="6:6" x14ac:dyDescent="0.25">
      <c r="F10497" s="2"/>
    </row>
    <row r="10498" spans="6:6" x14ac:dyDescent="0.25">
      <c r="F10498" s="2"/>
    </row>
    <row r="10499" spans="6:6" x14ac:dyDescent="0.25">
      <c r="F10499" s="2"/>
    </row>
    <row r="10500" spans="6:6" x14ac:dyDescent="0.25">
      <c r="F10500" s="2"/>
    </row>
    <row r="10501" spans="6:6" x14ac:dyDescent="0.25">
      <c r="F10501" s="2"/>
    </row>
    <row r="10502" spans="6:6" x14ac:dyDescent="0.25">
      <c r="F10502" s="2"/>
    </row>
    <row r="10503" spans="6:6" x14ac:dyDescent="0.25">
      <c r="F10503" s="2"/>
    </row>
    <row r="10504" spans="6:6" x14ac:dyDescent="0.25">
      <c r="F10504" s="2"/>
    </row>
    <row r="10505" spans="6:6" x14ac:dyDescent="0.25">
      <c r="F10505" s="2"/>
    </row>
    <row r="10506" spans="6:6" x14ac:dyDescent="0.25">
      <c r="F10506" s="2"/>
    </row>
    <row r="10507" spans="6:6" x14ac:dyDescent="0.25">
      <c r="F10507" s="2"/>
    </row>
    <row r="10508" spans="6:6" x14ac:dyDescent="0.25">
      <c r="F10508" s="2"/>
    </row>
    <row r="10509" spans="6:6" x14ac:dyDescent="0.25">
      <c r="F10509" s="2"/>
    </row>
    <row r="10510" spans="6:6" x14ac:dyDescent="0.25">
      <c r="F10510" s="2"/>
    </row>
    <row r="10511" spans="6:6" x14ac:dyDescent="0.25">
      <c r="F10511" s="2"/>
    </row>
    <row r="10512" spans="6:6" x14ac:dyDescent="0.25">
      <c r="F10512" s="2"/>
    </row>
    <row r="10513" spans="6:6" x14ac:dyDescent="0.25">
      <c r="F10513" s="2"/>
    </row>
    <row r="10514" spans="6:6" x14ac:dyDescent="0.25">
      <c r="F10514" s="2"/>
    </row>
    <row r="10515" spans="6:6" x14ac:dyDescent="0.25">
      <c r="F10515" s="2"/>
    </row>
    <row r="10516" spans="6:6" x14ac:dyDescent="0.25">
      <c r="F10516" s="2"/>
    </row>
    <row r="10517" spans="6:6" x14ac:dyDescent="0.25">
      <c r="F10517" s="2"/>
    </row>
    <row r="10518" spans="6:6" x14ac:dyDescent="0.25">
      <c r="F10518" s="2"/>
    </row>
    <row r="10519" spans="6:6" x14ac:dyDescent="0.25">
      <c r="F10519" s="2"/>
    </row>
    <row r="10520" spans="6:6" x14ac:dyDescent="0.25">
      <c r="F10520" s="2"/>
    </row>
    <row r="10521" spans="6:6" x14ac:dyDescent="0.25">
      <c r="F10521" s="2"/>
    </row>
    <row r="10522" spans="6:6" x14ac:dyDescent="0.25">
      <c r="F10522" s="2"/>
    </row>
    <row r="10523" spans="6:6" x14ac:dyDescent="0.25">
      <c r="F10523" s="2"/>
    </row>
    <row r="10524" spans="6:6" x14ac:dyDescent="0.25">
      <c r="F10524" s="2"/>
    </row>
    <row r="10525" spans="6:6" x14ac:dyDescent="0.25">
      <c r="F10525" s="2"/>
    </row>
    <row r="10526" spans="6:6" x14ac:dyDescent="0.25">
      <c r="F10526" s="2"/>
    </row>
    <row r="10527" spans="6:6" x14ac:dyDescent="0.25">
      <c r="F10527" s="2"/>
    </row>
    <row r="10528" spans="6:6" x14ac:dyDescent="0.25">
      <c r="F10528" s="2"/>
    </row>
    <row r="10529" spans="6:6" x14ac:dyDescent="0.25">
      <c r="F10529" s="2"/>
    </row>
    <row r="10530" spans="6:6" x14ac:dyDescent="0.25">
      <c r="F10530" s="2"/>
    </row>
    <row r="10531" spans="6:6" x14ac:dyDescent="0.25">
      <c r="F10531" s="2"/>
    </row>
    <row r="10532" spans="6:6" x14ac:dyDescent="0.25">
      <c r="F10532" s="2"/>
    </row>
    <row r="10533" spans="6:6" x14ac:dyDescent="0.25">
      <c r="F10533" s="2"/>
    </row>
    <row r="10534" spans="6:6" x14ac:dyDescent="0.25">
      <c r="F10534" s="2"/>
    </row>
    <row r="10535" spans="6:6" x14ac:dyDescent="0.25">
      <c r="F10535" s="2"/>
    </row>
    <row r="10536" spans="6:6" x14ac:dyDescent="0.25">
      <c r="F10536" s="2"/>
    </row>
    <row r="10537" spans="6:6" x14ac:dyDescent="0.25">
      <c r="F10537" s="2"/>
    </row>
    <row r="10538" spans="6:6" x14ac:dyDescent="0.25">
      <c r="F10538" s="2"/>
    </row>
    <row r="10539" spans="6:6" x14ac:dyDescent="0.25">
      <c r="F10539" s="2"/>
    </row>
    <row r="10540" spans="6:6" x14ac:dyDescent="0.25">
      <c r="F10540" s="2"/>
    </row>
    <row r="10541" spans="6:6" x14ac:dyDescent="0.25">
      <c r="F10541" s="2"/>
    </row>
    <row r="10542" spans="6:6" x14ac:dyDescent="0.25">
      <c r="F10542" s="2"/>
    </row>
    <row r="10543" spans="6:6" x14ac:dyDescent="0.25">
      <c r="F10543" s="2"/>
    </row>
    <row r="10544" spans="6:6" x14ac:dyDescent="0.25">
      <c r="F10544" s="2"/>
    </row>
    <row r="10545" spans="6:6" x14ac:dyDescent="0.25">
      <c r="F10545" s="2"/>
    </row>
    <row r="10546" spans="6:6" x14ac:dyDescent="0.25">
      <c r="F10546" s="2"/>
    </row>
    <row r="10547" spans="6:6" x14ac:dyDescent="0.25">
      <c r="F10547" s="2"/>
    </row>
    <row r="10548" spans="6:6" x14ac:dyDescent="0.25">
      <c r="F10548" s="2"/>
    </row>
    <row r="10549" spans="6:6" x14ac:dyDescent="0.25">
      <c r="F10549" s="2"/>
    </row>
    <row r="10550" spans="6:6" x14ac:dyDescent="0.25">
      <c r="F10550" s="2"/>
    </row>
    <row r="10551" spans="6:6" x14ac:dyDescent="0.25">
      <c r="F10551" s="2"/>
    </row>
    <row r="10552" spans="6:6" x14ac:dyDescent="0.25">
      <c r="F10552" s="2"/>
    </row>
    <row r="10553" spans="6:6" x14ac:dyDescent="0.25">
      <c r="F10553" s="2"/>
    </row>
    <row r="10554" spans="6:6" x14ac:dyDescent="0.25">
      <c r="F10554" s="2"/>
    </row>
    <row r="10555" spans="6:6" x14ac:dyDescent="0.25">
      <c r="F10555" s="2"/>
    </row>
    <row r="10556" spans="6:6" x14ac:dyDescent="0.25">
      <c r="F10556" s="2"/>
    </row>
    <row r="10557" spans="6:6" x14ac:dyDescent="0.25">
      <c r="F10557" s="2"/>
    </row>
    <row r="10558" spans="6:6" x14ac:dyDescent="0.25">
      <c r="F10558" s="2"/>
    </row>
    <row r="10559" spans="6:6" x14ac:dyDescent="0.25">
      <c r="F10559" s="2"/>
    </row>
    <row r="10560" spans="6:6" x14ac:dyDescent="0.25">
      <c r="F10560" s="2"/>
    </row>
    <row r="10561" spans="6:6" x14ac:dyDescent="0.25">
      <c r="F10561" s="2"/>
    </row>
    <row r="10562" spans="6:6" x14ac:dyDescent="0.25">
      <c r="F10562" s="2"/>
    </row>
    <row r="10563" spans="6:6" x14ac:dyDescent="0.25">
      <c r="F10563" s="2"/>
    </row>
    <row r="10564" spans="6:6" x14ac:dyDescent="0.25">
      <c r="F10564" s="2"/>
    </row>
    <row r="10565" spans="6:6" x14ac:dyDescent="0.25">
      <c r="F10565" s="2"/>
    </row>
    <row r="10566" spans="6:6" x14ac:dyDescent="0.25">
      <c r="F10566" s="2"/>
    </row>
    <row r="10567" spans="6:6" x14ac:dyDescent="0.25">
      <c r="F10567" s="2"/>
    </row>
    <row r="10568" spans="6:6" x14ac:dyDescent="0.25">
      <c r="F10568" s="2"/>
    </row>
    <row r="10569" spans="6:6" x14ac:dyDescent="0.25">
      <c r="F10569" s="2"/>
    </row>
    <row r="10570" spans="6:6" x14ac:dyDescent="0.25">
      <c r="F10570" s="2"/>
    </row>
    <row r="10571" spans="6:6" x14ac:dyDescent="0.25">
      <c r="F10571" s="2"/>
    </row>
    <row r="10572" spans="6:6" x14ac:dyDescent="0.25">
      <c r="F10572" s="2"/>
    </row>
    <row r="10573" spans="6:6" x14ac:dyDescent="0.25">
      <c r="F10573" s="2"/>
    </row>
    <row r="10574" spans="6:6" x14ac:dyDescent="0.25">
      <c r="F10574" s="2"/>
    </row>
    <row r="10575" spans="6:6" x14ac:dyDescent="0.25">
      <c r="F10575" s="2"/>
    </row>
    <row r="10576" spans="6:6" x14ac:dyDescent="0.25">
      <c r="F10576" s="2"/>
    </row>
    <row r="10577" spans="6:6" x14ac:dyDescent="0.25">
      <c r="F10577" s="2"/>
    </row>
    <row r="10578" spans="6:6" x14ac:dyDescent="0.25">
      <c r="F10578" s="2"/>
    </row>
    <row r="10579" spans="6:6" x14ac:dyDescent="0.25">
      <c r="F10579" s="2"/>
    </row>
    <row r="10580" spans="6:6" x14ac:dyDescent="0.25">
      <c r="F10580" s="2"/>
    </row>
    <row r="10581" spans="6:6" x14ac:dyDescent="0.25">
      <c r="F10581" s="2"/>
    </row>
    <row r="10582" spans="6:6" x14ac:dyDescent="0.25">
      <c r="F10582" s="2"/>
    </row>
    <row r="10583" spans="6:6" x14ac:dyDescent="0.25">
      <c r="F10583" s="2"/>
    </row>
    <row r="10584" spans="6:6" x14ac:dyDescent="0.25">
      <c r="F10584" s="2"/>
    </row>
    <row r="10585" spans="6:6" x14ac:dyDescent="0.25">
      <c r="F10585" s="2"/>
    </row>
    <row r="10586" spans="6:6" x14ac:dyDescent="0.25">
      <c r="F10586" s="2"/>
    </row>
    <row r="10587" spans="6:6" x14ac:dyDescent="0.25">
      <c r="F10587" s="2"/>
    </row>
    <row r="10588" spans="6:6" x14ac:dyDescent="0.25">
      <c r="F10588" s="2"/>
    </row>
    <row r="10589" spans="6:6" x14ac:dyDescent="0.25">
      <c r="F10589" s="2"/>
    </row>
    <row r="10590" spans="6:6" x14ac:dyDescent="0.25">
      <c r="F10590" s="2"/>
    </row>
    <row r="10591" spans="6:6" x14ac:dyDescent="0.25">
      <c r="F10591" s="2"/>
    </row>
    <row r="10592" spans="6:6" x14ac:dyDescent="0.25">
      <c r="F10592" s="2"/>
    </row>
    <row r="10593" spans="6:6" x14ac:dyDescent="0.25">
      <c r="F10593" s="2"/>
    </row>
    <row r="10594" spans="6:6" x14ac:dyDescent="0.25">
      <c r="F10594" s="2"/>
    </row>
    <row r="10595" spans="6:6" x14ac:dyDescent="0.25">
      <c r="F10595" s="2"/>
    </row>
    <row r="10596" spans="6:6" x14ac:dyDescent="0.25">
      <c r="F10596" s="2"/>
    </row>
    <row r="10597" spans="6:6" x14ac:dyDescent="0.25">
      <c r="F10597" s="2"/>
    </row>
    <row r="10598" spans="6:6" x14ac:dyDescent="0.25">
      <c r="F10598" s="2"/>
    </row>
    <row r="10599" spans="6:6" x14ac:dyDescent="0.25">
      <c r="F10599" s="2"/>
    </row>
    <row r="10600" spans="6:6" x14ac:dyDescent="0.25">
      <c r="F10600" s="2"/>
    </row>
    <row r="10601" spans="6:6" x14ac:dyDescent="0.25">
      <c r="F10601" s="2"/>
    </row>
    <row r="10602" spans="6:6" x14ac:dyDescent="0.25">
      <c r="F10602" s="2"/>
    </row>
    <row r="10603" spans="6:6" x14ac:dyDescent="0.25">
      <c r="F10603" s="2"/>
    </row>
    <row r="10604" spans="6:6" x14ac:dyDescent="0.25">
      <c r="F10604" s="2"/>
    </row>
    <row r="10605" spans="6:6" x14ac:dyDescent="0.25">
      <c r="F10605" s="2"/>
    </row>
    <row r="10606" spans="6:6" x14ac:dyDescent="0.25">
      <c r="F10606" s="2"/>
    </row>
    <row r="10607" spans="6:6" x14ac:dyDescent="0.25">
      <c r="F10607" s="2"/>
    </row>
    <row r="10608" spans="6:6" x14ac:dyDescent="0.25">
      <c r="F10608" s="2"/>
    </row>
    <row r="10609" spans="6:6" x14ac:dyDescent="0.25">
      <c r="F10609" s="2"/>
    </row>
    <row r="10610" spans="6:6" x14ac:dyDescent="0.25">
      <c r="F10610" s="2"/>
    </row>
    <row r="10611" spans="6:6" x14ac:dyDescent="0.25">
      <c r="F10611" s="2"/>
    </row>
    <row r="10612" spans="6:6" x14ac:dyDescent="0.25">
      <c r="F10612" s="2"/>
    </row>
    <row r="10613" spans="6:6" x14ac:dyDescent="0.25">
      <c r="F10613" s="2"/>
    </row>
    <row r="10614" spans="6:6" x14ac:dyDescent="0.25">
      <c r="F10614" s="2"/>
    </row>
    <row r="10615" spans="6:6" x14ac:dyDescent="0.25">
      <c r="F10615" s="2"/>
    </row>
    <row r="10616" spans="6:6" x14ac:dyDescent="0.25">
      <c r="F10616" s="2"/>
    </row>
    <row r="10617" spans="6:6" x14ac:dyDescent="0.25">
      <c r="F10617" s="2"/>
    </row>
    <row r="10618" spans="6:6" x14ac:dyDescent="0.25">
      <c r="F10618" s="2"/>
    </row>
    <row r="10619" spans="6:6" x14ac:dyDescent="0.25">
      <c r="F10619" s="2"/>
    </row>
    <row r="10620" spans="6:6" x14ac:dyDescent="0.25">
      <c r="F10620" s="2"/>
    </row>
    <row r="10621" spans="6:6" x14ac:dyDescent="0.25">
      <c r="F10621" s="2"/>
    </row>
    <row r="10622" spans="6:6" x14ac:dyDescent="0.25">
      <c r="F10622" s="2"/>
    </row>
    <row r="10623" spans="6:6" x14ac:dyDescent="0.25">
      <c r="F10623" s="2"/>
    </row>
    <row r="10624" spans="6:6" x14ac:dyDescent="0.25">
      <c r="F10624" s="2"/>
    </row>
    <row r="10625" spans="6:6" x14ac:dyDescent="0.25">
      <c r="F10625" s="2"/>
    </row>
    <row r="10626" spans="6:6" x14ac:dyDescent="0.25">
      <c r="F10626" s="2"/>
    </row>
    <row r="10627" spans="6:6" x14ac:dyDescent="0.25">
      <c r="F10627" s="2"/>
    </row>
    <row r="10628" spans="6:6" x14ac:dyDescent="0.25">
      <c r="F10628" s="2"/>
    </row>
    <row r="10629" spans="6:6" x14ac:dyDescent="0.25">
      <c r="F10629" s="2"/>
    </row>
    <row r="10630" spans="6:6" x14ac:dyDescent="0.25">
      <c r="F10630" s="2"/>
    </row>
    <row r="10631" spans="6:6" x14ac:dyDescent="0.25">
      <c r="F10631" s="2"/>
    </row>
    <row r="10632" spans="6:6" x14ac:dyDescent="0.25">
      <c r="F10632" s="2"/>
    </row>
    <row r="10633" spans="6:6" x14ac:dyDescent="0.25">
      <c r="F10633" s="2"/>
    </row>
    <row r="10634" spans="6:6" x14ac:dyDescent="0.25">
      <c r="F10634" s="2"/>
    </row>
    <row r="10635" spans="6:6" x14ac:dyDescent="0.25">
      <c r="F10635" s="2"/>
    </row>
    <row r="10636" spans="6:6" x14ac:dyDescent="0.25">
      <c r="F10636" s="2"/>
    </row>
    <row r="10637" spans="6:6" x14ac:dyDescent="0.25">
      <c r="F10637" s="2"/>
    </row>
    <row r="10638" spans="6:6" x14ac:dyDescent="0.25">
      <c r="F10638" s="2"/>
    </row>
    <row r="10639" spans="6:6" x14ac:dyDescent="0.25">
      <c r="F10639" s="2"/>
    </row>
    <row r="10640" spans="6:6" x14ac:dyDescent="0.25">
      <c r="F10640" s="2"/>
    </row>
    <row r="10641" spans="6:6" x14ac:dyDescent="0.25">
      <c r="F10641" s="2"/>
    </row>
    <row r="10642" spans="6:6" x14ac:dyDescent="0.25">
      <c r="F10642" s="2"/>
    </row>
    <row r="10643" spans="6:6" x14ac:dyDescent="0.25">
      <c r="F10643" s="2"/>
    </row>
    <row r="10644" spans="6:6" x14ac:dyDescent="0.25">
      <c r="F10644" s="2"/>
    </row>
    <row r="10645" spans="6:6" x14ac:dyDescent="0.25">
      <c r="F10645" s="2"/>
    </row>
    <row r="10646" spans="6:6" x14ac:dyDescent="0.25">
      <c r="F10646" s="2"/>
    </row>
    <row r="10647" spans="6:6" x14ac:dyDescent="0.25">
      <c r="F10647" s="2"/>
    </row>
    <row r="10648" spans="6:6" x14ac:dyDescent="0.25">
      <c r="F10648" s="2"/>
    </row>
    <row r="10649" spans="6:6" x14ac:dyDescent="0.25">
      <c r="F10649" s="2"/>
    </row>
    <row r="10650" spans="6:6" x14ac:dyDescent="0.25">
      <c r="F10650" s="2"/>
    </row>
    <row r="10651" spans="6:6" x14ac:dyDescent="0.25">
      <c r="F10651" s="2"/>
    </row>
    <row r="10652" spans="6:6" x14ac:dyDescent="0.25">
      <c r="F10652" s="2"/>
    </row>
    <row r="10653" spans="6:6" x14ac:dyDescent="0.25">
      <c r="F10653" s="2"/>
    </row>
    <row r="10654" spans="6:6" x14ac:dyDescent="0.25">
      <c r="F10654" s="2"/>
    </row>
    <row r="10655" spans="6:6" x14ac:dyDescent="0.25">
      <c r="F10655" s="2"/>
    </row>
    <row r="10656" spans="6:6" x14ac:dyDescent="0.25">
      <c r="F10656" s="2"/>
    </row>
    <row r="10657" spans="6:6" x14ac:dyDescent="0.25">
      <c r="F10657" s="2"/>
    </row>
    <row r="10658" spans="6:6" x14ac:dyDescent="0.25">
      <c r="F10658" s="2"/>
    </row>
    <row r="10659" spans="6:6" x14ac:dyDescent="0.25">
      <c r="F10659" s="2"/>
    </row>
    <row r="10660" spans="6:6" x14ac:dyDescent="0.25">
      <c r="F10660" s="2"/>
    </row>
    <row r="10661" spans="6:6" x14ac:dyDescent="0.25">
      <c r="F10661" s="2"/>
    </row>
    <row r="10662" spans="6:6" x14ac:dyDescent="0.25">
      <c r="F10662" s="2"/>
    </row>
    <row r="10663" spans="6:6" x14ac:dyDescent="0.25">
      <c r="F10663" s="2"/>
    </row>
    <row r="10664" spans="6:6" x14ac:dyDescent="0.25">
      <c r="F10664" s="2"/>
    </row>
    <row r="10665" spans="6:6" x14ac:dyDescent="0.25">
      <c r="F10665" s="2"/>
    </row>
    <row r="10666" spans="6:6" x14ac:dyDescent="0.25">
      <c r="F10666" s="2"/>
    </row>
    <row r="10667" spans="6:6" x14ac:dyDescent="0.25">
      <c r="F10667" s="2"/>
    </row>
    <row r="10668" spans="6:6" x14ac:dyDescent="0.25">
      <c r="F10668" s="2"/>
    </row>
    <row r="10669" spans="6:6" x14ac:dyDescent="0.25">
      <c r="F10669" s="2"/>
    </row>
    <row r="10670" spans="6:6" x14ac:dyDescent="0.25">
      <c r="F10670" s="2"/>
    </row>
    <row r="10671" spans="6:6" x14ac:dyDescent="0.25">
      <c r="F10671" s="2"/>
    </row>
    <row r="10672" spans="6:6" x14ac:dyDescent="0.25">
      <c r="F10672" s="2"/>
    </row>
    <row r="10673" spans="6:6" x14ac:dyDescent="0.25">
      <c r="F10673" s="2"/>
    </row>
    <row r="10674" spans="6:6" x14ac:dyDescent="0.25">
      <c r="F10674" s="2"/>
    </row>
    <row r="10675" spans="6:6" x14ac:dyDescent="0.25">
      <c r="F10675" s="2"/>
    </row>
    <row r="10676" spans="6:6" x14ac:dyDescent="0.25">
      <c r="F10676" s="2"/>
    </row>
    <row r="10677" spans="6:6" x14ac:dyDescent="0.25">
      <c r="F10677" s="2"/>
    </row>
    <row r="10678" spans="6:6" x14ac:dyDescent="0.25">
      <c r="F10678" s="2"/>
    </row>
    <row r="10679" spans="6:6" x14ac:dyDescent="0.25">
      <c r="F10679" s="2"/>
    </row>
    <row r="10680" spans="6:6" x14ac:dyDescent="0.25">
      <c r="F10680" s="2"/>
    </row>
    <row r="10681" spans="6:6" x14ac:dyDescent="0.25">
      <c r="F10681" s="2"/>
    </row>
    <row r="10682" spans="6:6" x14ac:dyDescent="0.25">
      <c r="F10682" s="2"/>
    </row>
    <row r="10683" spans="6:6" x14ac:dyDescent="0.25">
      <c r="F10683" s="2"/>
    </row>
    <row r="10684" spans="6:6" x14ac:dyDescent="0.25">
      <c r="F10684" s="2"/>
    </row>
    <row r="10685" spans="6:6" x14ac:dyDescent="0.25">
      <c r="F10685" s="2"/>
    </row>
    <row r="10686" spans="6:6" x14ac:dyDescent="0.25">
      <c r="F10686" s="2"/>
    </row>
    <row r="10687" spans="6:6" x14ac:dyDescent="0.25">
      <c r="F10687" s="2"/>
    </row>
    <row r="10688" spans="6:6" x14ac:dyDescent="0.25">
      <c r="F10688" s="2"/>
    </row>
    <row r="10689" spans="6:6" x14ac:dyDescent="0.25">
      <c r="F10689" s="2"/>
    </row>
    <row r="10690" spans="6:6" x14ac:dyDescent="0.25">
      <c r="F10690" s="2"/>
    </row>
    <row r="10691" spans="6:6" x14ac:dyDescent="0.25">
      <c r="F10691" s="2"/>
    </row>
    <row r="10692" spans="6:6" x14ac:dyDescent="0.25">
      <c r="F10692" s="2"/>
    </row>
    <row r="10693" spans="6:6" x14ac:dyDescent="0.25">
      <c r="F10693" s="2"/>
    </row>
    <row r="10694" spans="6:6" x14ac:dyDescent="0.25">
      <c r="F10694" s="2"/>
    </row>
    <row r="10695" spans="6:6" x14ac:dyDescent="0.25">
      <c r="F10695" s="2"/>
    </row>
    <row r="10696" spans="6:6" x14ac:dyDescent="0.25">
      <c r="F10696" s="2"/>
    </row>
    <row r="10697" spans="6:6" x14ac:dyDescent="0.25">
      <c r="F10697" s="2"/>
    </row>
    <row r="10698" spans="6:6" x14ac:dyDescent="0.25">
      <c r="F10698" s="2"/>
    </row>
    <row r="10699" spans="6:6" x14ac:dyDescent="0.25">
      <c r="F10699" s="2"/>
    </row>
    <row r="10700" spans="6:6" x14ac:dyDescent="0.25">
      <c r="F10700" s="2"/>
    </row>
    <row r="10701" spans="6:6" x14ac:dyDescent="0.25">
      <c r="F10701" s="2"/>
    </row>
    <row r="10702" spans="6:6" x14ac:dyDescent="0.25">
      <c r="F10702" s="2"/>
    </row>
    <row r="10703" spans="6:6" x14ac:dyDescent="0.25">
      <c r="F10703" s="2"/>
    </row>
    <row r="10704" spans="6:6" x14ac:dyDescent="0.25">
      <c r="F10704" s="2"/>
    </row>
    <row r="10705" spans="6:6" x14ac:dyDescent="0.25">
      <c r="F10705" s="2"/>
    </row>
    <row r="10706" spans="6:6" x14ac:dyDescent="0.25">
      <c r="F10706" s="2"/>
    </row>
    <row r="10707" spans="6:6" x14ac:dyDescent="0.25">
      <c r="F10707" s="2"/>
    </row>
    <row r="10708" spans="6:6" x14ac:dyDescent="0.25">
      <c r="F10708" s="2"/>
    </row>
    <row r="10709" spans="6:6" x14ac:dyDescent="0.25">
      <c r="F10709" s="2"/>
    </row>
    <row r="10710" spans="6:6" x14ac:dyDescent="0.25">
      <c r="F10710" s="2"/>
    </row>
    <row r="10711" spans="6:6" x14ac:dyDescent="0.25">
      <c r="F10711" s="2"/>
    </row>
    <row r="10712" spans="6:6" x14ac:dyDescent="0.25">
      <c r="F10712" s="2"/>
    </row>
    <row r="10713" spans="6:6" x14ac:dyDescent="0.25">
      <c r="F10713" s="2"/>
    </row>
    <row r="10714" spans="6:6" x14ac:dyDescent="0.25">
      <c r="F10714" s="2"/>
    </row>
    <row r="10715" spans="6:6" x14ac:dyDescent="0.25">
      <c r="F10715" s="2"/>
    </row>
    <row r="10716" spans="6:6" x14ac:dyDescent="0.25">
      <c r="F10716" s="2"/>
    </row>
    <row r="10717" spans="6:6" x14ac:dyDescent="0.25">
      <c r="F10717" s="2"/>
    </row>
    <row r="10718" spans="6:6" x14ac:dyDescent="0.25">
      <c r="F10718" s="2"/>
    </row>
    <row r="10719" spans="6:6" x14ac:dyDescent="0.25">
      <c r="F10719" s="2"/>
    </row>
    <row r="10720" spans="6:6" x14ac:dyDescent="0.25">
      <c r="F10720" s="2"/>
    </row>
    <row r="10721" spans="6:6" x14ac:dyDescent="0.25">
      <c r="F10721" s="2"/>
    </row>
    <row r="10722" spans="6:6" x14ac:dyDescent="0.25">
      <c r="F10722" s="2"/>
    </row>
    <row r="10723" spans="6:6" x14ac:dyDescent="0.25">
      <c r="F10723" s="2"/>
    </row>
    <row r="10724" spans="6:6" x14ac:dyDescent="0.25">
      <c r="F10724" s="2"/>
    </row>
    <row r="10725" spans="6:6" x14ac:dyDescent="0.25">
      <c r="F10725" s="2"/>
    </row>
    <row r="10726" spans="6:6" x14ac:dyDescent="0.25">
      <c r="F10726" s="2"/>
    </row>
    <row r="10727" spans="6:6" x14ac:dyDescent="0.25">
      <c r="F10727" s="2"/>
    </row>
    <row r="10728" spans="6:6" x14ac:dyDescent="0.25">
      <c r="F10728" s="2"/>
    </row>
    <row r="10729" spans="6:6" x14ac:dyDescent="0.25">
      <c r="F10729" s="2"/>
    </row>
    <row r="10730" spans="6:6" x14ac:dyDescent="0.25">
      <c r="F10730" s="2"/>
    </row>
    <row r="10731" spans="6:6" x14ac:dyDescent="0.25">
      <c r="F10731" s="2"/>
    </row>
    <row r="10732" spans="6:6" x14ac:dyDescent="0.25">
      <c r="F10732" s="2"/>
    </row>
    <row r="10733" spans="6:6" x14ac:dyDescent="0.25">
      <c r="F10733" s="2"/>
    </row>
    <row r="10734" spans="6:6" x14ac:dyDescent="0.25">
      <c r="F10734" s="2"/>
    </row>
    <row r="10735" spans="6:6" x14ac:dyDescent="0.25">
      <c r="F10735" s="2"/>
    </row>
    <row r="10736" spans="6:6" x14ac:dyDescent="0.25">
      <c r="F10736" s="2"/>
    </row>
    <row r="10737" spans="6:6" x14ac:dyDescent="0.25">
      <c r="F10737" s="2"/>
    </row>
    <row r="10738" spans="6:6" x14ac:dyDescent="0.25">
      <c r="F10738" s="2"/>
    </row>
    <row r="10739" spans="6:6" x14ac:dyDescent="0.25">
      <c r="F10739" s="2"/>
    </row>
    <row r="10740" spans="6:6" x14ac:dyDescent="0.25">
      <c r="F10740" s="2"/>
    </row>
    <row r="10741" spans="6:6" x14ac:dyDescent="0.25">
      <c r="F10741" s="2"/>
    </row>
    <row r="10742" spans="6:6" x14ac:dyDescent="0.25">
      <c r="F10742" s="2"/>
    </row>
    <row r="10743" spans="6:6" x14ac:dyDescent="0.25">
      <c r="F10743" s="2"/>
    </row>
    <row r="10744" spans="6:6" x14ac:dyDescent="0.25">
      <c r="F10744" s="2"/>
    </row>
    <row r="10745" spans="6:6" x14ac:dyDescent="0.25">
      <c r="F10745" s="2"/>
    </row>
    <row r="10746" spans="6:6" x14ac:dyDescent="0.25">
      <c r="F10746" s="2"/>
    </row>
    <row r="10747" spans="6:6" x14ac:dyDescent="0.25">
      <c r="F10747" s="2"/>
    </row>
    <row r="10748" spans="6:6" x14ac:dyDescent="0.25">
      <c r="F10748" s="2"/>
    </row>
    <row r="10749" spans="6:6" x14ac:dyDescent="0.25">
      <c r="F10749" s="2"/>
    </row>
    <row r="10750" spans="6:6" x14ac:dyDescent="0.25">
      <c r="F10750" s="2"/>
    </row>
    <row r="10751" spans="6:6" x14ac:dyDescent="0.25">
      <c r="F10751" s="2"/>
    </row>
    <row r="10752" spans="6:6" x14ac:dyDescent="0.25">
      <c r="F10752" s="2"/>
    </row>
    <row r="10753" spans="6:6" x14ac:dyDescent="0.25">
      <c r="F10753" s="2"/>
    </row>
    <row r="10754" spans="6:6" x14ac:dyDescent="0.25">
      <c r="F10754" s="2"/>
    </row>
    <row r="10755" spans="6:6" x14ac:dyDescent="0.25">
      <c r="F10755" s="2"/>
    </row>
    <row r="10756" spans="6:6" x14ac:dyDescent="0.25">
      <c r="F10756" s="2"/>
    </row>
    <row r="10757" spans="6:6" x14ac:dyDescent="0.25">
      <c r="F10757" s="2"/>
    </row>
    <row r="10758" spans="6:6" x14ac:dyDescent="0.25">
      <c r="F10758" s="2"/>
    </row>
    <row r="10759" spans="6:6" x14ac:dyDescent="0.25">
      <c r="F10759" s="2"/>
    </row>
    <row r="10760" spans="6:6" x14ac:dyDescent="0.25">
      <c r="F10760" s="2"/>
    </row>
    <row r="10761" spans="6:6" x14ac:dyDescent="0.25">
      <c r="F10761" s="2"/>
    </row>
    <row r="10762" spans="6:6" x14ac:dyDescent="0.25">
      <c r="F10762" s="2"/>
    </row>
    <row r="10763" spans="6:6" x14ac:dyDescent="0.25">
      <c r="F10763" s="2"/>
    </row>
    <row r="10764" spans="6:6" x14ac:dyDescent="0.25">
      <c r="F10764" s="2"/>
    </row>
    <row r="10765" spans="6:6" x14ac:dyDescent="0.25">
      <c r="F10765" s="2"/>
    </row>
    <row r="10766" spans="6:6" x14ac:dyDescent="0.25">
      <c r="F10766" s="2"/>
    </row>
    <row r="10767" spans="6:6" x14ac:dyDescent="0.25">
      <c r="F10767" s="2"/>
    </row>
    <row r="10768" spans="6:6" x14ac:dyDescent="0.25">
      <c r="F10768" s="2"/>
    </row>
    <row r="10769" spans="6:6" x14ac:dyDescent="0.25">
      <c r="F10769" s="2"/>
    </row>
    <row r="10770" spans="6:6" x14ac:dyDescent="0.25">
      <c r="F10770" s="2"/>
    </row>
    <row r="10771" spans="6:6" x14ac:dyDescent="0.25">
      <c r="F10771" s="2"/>
    </row>
    <row r="10772" spans="6:6" x14ac:dyDescent="0.25">
      <c r="F10772" s="2"/>
    </row>
    <row r="10773" spans="6:6" x14ac:dyDescent="0.25">
      <c r="F10773" s="2"/>
    </row>
    <row r="10774" spans="6:6" x14ac:dyDescent="0.25">
      <c r="F10774" s="2"/>
    </row>
    <row r="10775" spans="6:6" x14ac:dyDescent="0.25">
      <c r="F10775" s="2"/>
    </row>
    <row r="10776" spans="6:6" x14ac:dyDescent="0.25">
      <c r="F10776" s="2"/>
    </row>
    <row r="10777" spans="6:6" x14ac:dyDescent="0.25">
      <c r="F10777" s="2"/>
    </row>
    <row r="10778" spans="6:6" x14ac:dyDescent="0.25">
      <c r="F10778" s="2"/>
    </row>
    <row r="10779" spans="6:6" x14ac:dyDescent="0.25">
      <c r="F10779" s="2"/>
    </row>
    <row r="10780" spans="6:6" x14ac:dyDescent="0.25">
      <c r="F10780" s="2"/>
    </row>
    <row r="10781" spans="6:6" x14ac:dyDescent="0.25">
      <c r="F10781" s="2"/>
    </row>
    <row r="10782" spans="6:6" x14ac:dyDescent="0.25">
      <c r="F10782" s="2"/>
    </row>
    <row r="10783" spans="6:6" x14ac:dyDescent="0.25">
      <c r="F10783" s="2"/>
    </row>
    <row r="10784" spans="6:6" x14ac:dyDescent="0.25">
      <c r="F10784" s="2"/>
    </row>
    <row r="10785" spans="6:6" x14ac:dyDescent="0.25">
      <c r="F10785" s="2"/>
    </row>
    <row r="10786" spans="6:6" x14ac:dyDescent="0.25">
      <c r="F10786" s="2"/>
    </row>
    <row r="10787" spans="6:6" x14ac:dyDescent="0.25">
      <c r="F10787" s="2"/>
    </row>
    <row r="10788" spans="6:6" x14ac:dyDescent="0.25">
      <c r="F10788" s="2"/>
    </row>
    <row r="10789" spans="6:6" x14ac:dyDescent="0.25">
      <c r="F10789" s="2"/>
    </row>
    <row r="10790" spans="6:6" x14ac:dyDescent="0.25">
      <c r="F10790" s="2"/>
    </row>
    <row r="10791" spans="6:6" x14ac:dyDescent="0.25">
      <c r="F10791" s="2"/>
    </row>
    <row r="10792" spans="6:6" x14ac:dyDescent="0.25">
      <c r="F10792" s="2"/>
    </row>
    <row r="10793" spans="6:6" x14ac:dyDescent="0.25">
      <c r="F10793" s="2"/>
    </row>
    <row r="10794" spans="6:6" x14ac:dyDescent="0.25">
      <c r="F10794" s="2"/>
    </row>
    <row r="10795" spans="6:6" x14ac:dyDescent="0.25">
      <c r="F10795" s="2"/>
    </row>
    <row r="10796" spans="6:6" x14ac:dyDescent="0.25">
      <c r="F10796" s="2"/>
    </row>
    <row r="10797" spans="6:6" x14ac:dyDescent="0.25">
      <c r="F10797" s="2"/>
    </row>
    <row r="10798" spans="6:6" x14ac:dyDescent="0.25">
      <c r="F10798" s="2"/>
    </row>
    <row r="10799" spans="6:6" x14ac:dyDescent="0.25">
      <c r="F10799" s="2"/>
    </row>
    <row r="10800" spans="6:6" x14ac:dyDescent="0.25">
      <c r="F10800" s="2"/>
    </row>
    <row r="10801" spans="6:6" x14ac:dyDescent="0.25">
      <c r="F10801" s="2"/>
    </row>
    <row r="10802" spans="6:6" x14ac:dyDescent="0.25">
      <c r="F10802" s="2"/>
    </row>
    <row r="10803" spans="6:6" x14ac:dyDescent="0.25">
      <c r="F10803" s="2"/>
    </row>
    <row r="10804" spans="6:6" x14ac:dyDescent="0.25">
      <c r="F10804" s="2"/>
    </row>
    <row r="10805" spans="6:6" x14ac:dyDescent="0.25">
      <c r="F10805" s="2"/>
    </row>
    <row r="10806" spans="6:6" x14ac:dyDescent="0.25">
      <c r="F10806" s="2"/>
    </row>
    <row r="10807" spans="6:6" x14ac:dyDescent="0.25">
      <c r="F10807" s="2"/>
    </row>
    <row r="10808" spans="6:6" x14ac:dyDescent="0.25">
      <c r="F10808" s="2"/>
    </row>
    <row r="10809" spans="6:6" x14ac:dyDescent="0.25">
      <c r="F10809" s="2"/>
    </row>
    <row r="10810" spans="6:6" x14ac:dyDescent="0.25">
      <c r="F10810" s="2"/>
    </row>
    <row r="10811" spans="6:6" x14ac:dyDescent="0.25">
      <c r="F10811" s="2"/>
    </row>
    <row r="10812" spans="6:6" x14ac:dyDescent="0.25">
      <c r="F10812" s="2"/>
    </row>
    <row r="10813" spans="6:6" x14ac:dyDescent="0.25">
      <c r="F10813" s="2"/>
    </row>
    <row r="10814" spans="6:6" x14ac:dyDescent="0.25">
      <c r="F10814" s="2"/>
    </row>
    <row r="10815" spans="6:6" x14ac:dyDescent="0.25">
      <c r="F10815" s="2"/>
    </row>
    <row r="10816" spans="6:6" x14ac:dyDescent="0.25">
      <c r="F10816" s="2"/>
    </row>
    <row r="10817" spans="6:6" x14ac:dyDescent="0.25">
      <c r="F10817" s="2"/>
    </row>
    <row r="10818" spans="6:6" x14ac:dyDescent="0.25">
      <c r="F10818" s="2"/>
    </row>
    <row r="10819" spans="6:6" x14ac:dyDescent="0.25">
      <c r="F10819" s="2"/>
    </row>
    <row r="10820" spans="6:6" x14ac:dyDescent="0.25">
      <c r="F10820" s="2"/>
    </row>
    <row r="10821" spans="6:6" x14ac:dyDescent="0.25">
      <c r="F10821" s="2"/>
    </row>
    <row r="10822" spans="6:6" x14ac:dyDescent="0.25">
      <c r="F10822" s="2"/>
    </row>
    <row r="10823" spans="6:6" x14ac:dyDescent="0.25">
      <c r="F10823" s="2"/>
    </row>
    <row r="10824" spans="6:6" x14ac:dyDescent="0.25">
      <c r="F10824" s="2"/>
    </row>
    <row r="10825" spans="6:6" x14ac:dyDescent="0.25">
      <c r="F10825" s="2"/>
    </row>
    <row r="10826" spans="6:6" x14ac:dyDescent="0.25">
      <c r="F10826" s="2"/>
    </row>
    <row r="10827" spans="6:6" x14ac:dyDescent="0.25">
      <c r="F10827" s="2"/>
    </row>
    <row r="10828" spans="6:6" x14ac:dyDescent="0.25">
      <c r="F10828" s="2"/>
    </row>
    <row r="10829" spans="6:6" x14ac:dyDescent="0.25">
      <c r="F10829" s="2"/>
    </row>
    <row r="10830" spans="6:6" x14ac:dyDescent="0.25">
      <c r="F10830" s="2"/>
    </row>
    <row r="10831" spans="6:6" x14ac:dyDescent="0.25">
      <c r="F10831" s="2"/>
    </row>
    <row r="10832" spans="6:6" x14ac:dyDescent="0.25">
      <c r="F10832" s="2"/>
    </row>
    <row r="10833" spans="6:6" x14ac:dyDescent="0.25">
      <c r="F10833" s="2"/>
    </row>
    <row r="10834" spans="6:6" x14ac:dyDescent="0.25">
      <c r="F10834" s="2"/>
    </row>
    <row r="10835" spans="6:6" x14ac:dyDescent="0.25">
      <c r="F10835" s="2"/>
    </row>
    <row r="10836" spans="6:6" x14ac:dyDescent="0.25">
      <c r="F10836" s="2"/>
    </row>
    <row r="10837" spans="6:6" x14ac:dyDescent="0.25">
      <c r="F10837" s="2"/>
    </row>
    <row r="10838" spans="6:6" x14ac:dyDescent="0.25">
      <c r="F10838" s="2"/>
    </row>
    <row r="10839" spans="6:6" x14ac:dyDescent="0.25">
      <c r="F10839" s="2"/>
    </row>
    <row r="10840" spans="6:6" x14ac:dyDescent="0.25">
      <c r="F10840" s="2"/>
    </row>
    <row r="10841" spans="6:6" x14ac:dyDescent="0.25">
      <c r="F10841" s="2"/>
    </row>
    <row r="10842" spans="6:6" x14ac:dyDescent="0.25">
      <c r="F10842" s="2"/>
    </row>
    <row r="10843" spans="6:6" x14ac:dyDescent="0.25">
      <c r="F10843" s="2"/>
    </row>
    <row r="10844" spans="6:6" x14ac:dyDescent="0.25">
      <c r="F10844" s="2"/>
    </row>
    <row r="10845" spans="6:6" x14ac:dyDescent="0.25">
      <c r="F10845" s="2"/>
    </row>
    <row r="10846" spans="6:6" x14ac:dyDescent="0.25">
      <c r="F10846" s="2"/>
    </row>
    <row r="10847" spans="6:6" x14ac:dyDescent="0.25">
      <c r="F10847" s="2"/>
    </row>
    <row r="10848" spans="6:6" x14ac:dyDescent="0.25">
      <c r="F10848" s="2"/>
    </row>
    <row r="10849" spans="6:6" x14ac:dyDescent="0.25">
      <c r="F10849" s="2"/>
    </row>
    <row r="10850" spans="6:6" x14ac:dyDescent="0.25">
      <c r="F10850" s="2"/>
    </row>
    <row r="10851" spans="6:6" x14ac:dyDescent="0.25">
      <c r="F10851" s="2"/>
    </row>
    <row r="10852" spans="6:6" x14ac:dyDescent="0.25">
      <c r="F10852" s="2"/>
    </row>
    <row r="10853" spans="6:6" x14ac:dyDescent="0.25">
      <c r="F10853" s="2"/>
    </row>
    <row r="10854" spans="6:6" x14ac:dyDescent="0.25">
      <c r="F10854" s="2"/>
    </row>
    <row r="10855" spans="6:6" x14ac:dyDescent="0.25">
      <c r="F10855" s="2"/>
    </row>
    <row r="10856" spans="6:6" x14ac:dyDescent="0.25">
      <c r="F10856" s="2"/>
    </row>
    <row r="10857" spans="6:6" x14ac:dyDescent="0.25">
      <c r="F10857" s="2"/>
    </row>
    <row r="10858" spans="6:6" x14ac:dyDescent="0.25">
      <c r="F10858" s="2"/>
    </row>
    <row r="10859" spans="6:6" x14ac:dyDescent="0.25">
      <c r="F10859" s="2"/>
    </row>
    <row r="10860" spans="6:6" x14ac:dyDescent="0.25">
      <c r="F10860" s="2"/>
    </row>
    <row r="10861" spans="6:6" x14ac:dyDescent="0.25">
      <c r="F10861" s="2"/>
    </row>
    <row r="10862" spans="6:6" x14ac:dyDescent="0.25">
      <c r="F10862" s="2"/>
    </row>
    <row r="10863" spans="6:6" x14ac:dyDescent="0.25">
      <c r="F10863" s="2"/>
    </row>
    <row r="10864" spans="6:6" x14ac:dyDescent="0.25">
      <c r="F10864" s="2"/>
    </row>
    <row r="10865" spans="6:6" x14ac:dyDescent="0.25">
      <c r="F10865" s="2"/>
    </row>
    <row r="10866" spans="6:6" x14ac:dyDescent="0.25">
      <c r="F10866" s="2"/>
    </row>
    <row r="10867" spans="6:6" x14ac:dyDescent="0.25">
      <c r="F10867" s="2"/>
    </row>
    <row r="10868" spans="6:6" x14ac:dyDescent="0.25">
      <c r="F10868" s="2"/>
    </row>
    <row r="10869" spans="6:6" x14ac:dyDescent="0.25">
      <c r="F10869" s="2"/>
    </row>
    <row r="10870" spans="6:6" x14ac:dyDescent="0.25">
      <c r="F10870" s="2"/>
    </row>
    <row r="10871" spans="6:6" x14ac:dyDescent="0.25">
      <c r="F10871" s="2"/>
    </row>
    <row r="10872" spans="6:6" x14ac:dyDescent="0.25">
      <c r="F10872" s="2"/>
    </row>
    <row r="10873" spans="6:6" x14ac:dyDescent="0.25">
      <c r="F10873" s="2"/>
    </row>
    <row r="10874" spans="6:6" x14ac:dyDescent="0.25">
      <c r="F10874" s="2"/>
    </row>
    <row r="10875" spans="6:6" x14ac:dyDescent="0.25">
      <c r="F10875" s="2"/>
    </row>
    <row r="10876" spans="6:6" x14ac:dyDescent="0.25">
      <c r="F10876" s="2"/>
    </row>
    <row r="10877" spans="6:6" x14ac:dyDescent="0.25">
      <c r="F10877" s="2"/>
    </row>
    <row r="10878" spans="6:6" x14ac:dyDescent="0.25">
      <c r="F10878" s="2"/>
    </row>
    <row r="10879" spans="6:6" x14ac:dyDescent="0.25">
      <c r="F10879" s="2"/>
    </row>
    <row r="10880" spans="6:6" x14ac:dyDescent="0.25">
      <c r="F10880" s="2"/>
    </row>
    <row r="10881" spans="6:6" x14ac:dyDescent="0.25">
      <c r="F10881" s="2"/>
    </row>
    <row r="10882" spans="6:6" x14ac:dyDescent="0.25">
      <c r="F10882" s="2"/>
    </row>
    <row r="10883" spans="6:6" x14ac:dyDescent="0.25">
      <c r="F10883" s="2"/>
    </row>
    <row r="10884" spans="6:6" x14ac:dyDescent="0.25">
      <c r="F10884" s="2"/>
    </row>
    <row r="10885" spans="6:6" x14ac:dyDescent="0.25">
      <c r="F10885" s="2"/>
    </row>
    <row r="10886" spans="6:6" x14ac:dyDescent="0.25">
      <c r="F10886" s="2"/>
    </row>
    <row r="10887" spans="6:6" x14ac:dyDescent="0.25">
      <c r="F10887" s="2"/>
    </row>
    <row r="10888" spans="6:6" x14ac:dyDescent="0.25">
      <c r="F10888" s="2"/>
    </row>
    <row r="10889" spans="6:6" x14ac:dyDescent="0.25">
      <c r="F10889" s="2"/>
    </row>
    <row r="10890" spans="6:6" x14ac:dyDescent="0.25">
      <c r="F10890" s="2"/>
    </row>
    <row r="10891" spans="6:6" x14ac:dyDescent="0.25">
      <c r="F10891" s="2"/>
    </row>
    <row r="10892" spans="6:6" x14ac:dyDescent="0.25">
      <c r="F10892" s="2"/>
    </row>
    <row r="10893" spans="6:6" x14ac:dyDescent="0.25">
      <c r="F10893" s="2"/>
    </row>
    <row r="10894" spans="6:6" x14ac:dyDescent="0.25">
      <c r="F10894" s="2"/>
    </row>
    <row r="10895" spans="6:6" x14ac:dyDescent="0.25">
      <c r="F10895" s="2"/>
    </row>
    <row r="10896" spans="6:6" x14ac:dyDescent="0.25">
      <c r="F10896" s="2"/>
    </row>
    <row r="10897" spans="6:6" x14ac:dyDescent="0.25">
      <c r="F10897" s="2"/>
    </row>
    <row r="10898" spans="6:6" x14ac:dyDescent="0.25">
      <c r="F10898" s="2"/>
    </row>
    <row r="10899" spans="6:6" x14ac:dyDescent="0.25">
      <c r="F10899" s="2"/>
    </row>
    <row r="10900" spans="6:6" x14ac:dyDescent="0.25">
      <c r="F10900" s="2"/>
    </row>
    <row r="10901" spans="6:6" x14ac:dyDescent="0.25">
      <c r="F10901" s="2"/>
    </row>
    <row r="10902" spans="6:6" x14ac:dyDescent="0.25">
      <c r="F10902" s="2"/>
    </row>
    <row r="10903" spans="6:6" x14ac:dyDescent="0.25">
      <c r="F10903" s="2"/>
    </row>
    <row r="10904" spans="6:6" x14ac:dyDescent="0.25">
      <c r="F10904" s="2"/>
    </row>
    <row r="10905" spans="6:6" x14ac:dyDescent="0.25">
      <c r="F10905" s="2"/>
    </row>
    <row r="10906" spans="6:6" x14ac:dyDescent="0.25">
      <c r="F10906" s="2"/>
    </row>
    <row r="10907" spans="6:6" x14ac:dyDescent="0.25">
      <c r="F10907" s="2"/>
    </row>
    <row r="10908" spans="6:6" x14ac:dyDescent="0.25">
      <c r="F10908" s="2"/>
    </row>
    <row r="10909" spans="6:6" x14ac:dyDescent="0.25">
      <c r="F10909" s="2"/>
    </row>
    <row r="10910" spans="6:6" x14ac:dyDescent="0.25">
      <c r="F10910" s="2"/>
    </row>
    <row r="10911" spans="6:6" x14ac:dyDescent="0.25">
      <c r="F10911" s="2"/>
    </row>
    <row r="10912" spans="6:6" x14ac:dyDescent="0.25">
      <c r="F10912" s="2"/>
    </row>
    <row r="10913" spans="6:6" x14ac:dyDescent="0.25">
      <c r="F10913" s="2"/>
    </row>
    <row r="10914" spans="6:6" x14ac:dyDescent="0.25">
      <c r="F10914" s="2"/>
    </row>
    <row r="10915" spans="6:6" x14ac:dyDescent="0.25">
      <c r="F10915" s="2"/>
    </row>
    <row r="10916" spans="6:6" x14ac:dyDescent="0.25">
      <c r="F10916" s="2"/>
    </row>
    <row r="10917" spans="6:6" x14ac:dyDescent="0.25">
      <c r="F10917" s="2"/>
    </row>
    <row r="10918" spans="6:6" x14ac:dyDescent="0.25">
      <c r="F10918" s="2"/>
    </row>
    <row r="10919" spans="6:6" x14ac:dyDescent="0.25">
      <c r="F10919" s="2"/>
    </row>
    <row r="10920" spans="6:6" x14ac:dyDescent="0.25">
      <c r="F10920" s="2"/>
    </row>
    <row r="10921" spans="6:6" x14ac:dyDescent="0.25">
      <c r="F10921" s="2"/>
    </row>
    <row r="10922" spans="6:6" x14ac:dyDescent="0.25">
      <c r="F10922" s="2"/>
    </row>
    <row r="10923" spans="6:6" x14ac:dyDescent="0.25">
      <c r="F10923" s="2"/>
    </row>
    <row r="10924" spans="6:6" x14ac:dyDescent="0.25">
      <c r="F10924" s="2"/>
    </row>
    <row r="10925" spans="6:6" x14ac:dyDescent="0.25">
      <c r="F10925" s="2"/>
    </row>
    <row r="10926" spans="6:6" x14ac:dyDescent="0.25">
      <c r="F10926" s="2"/>
    </row>
    <row r="10927" spans="6:6" x14ac:dyDescent="0.25">
      <c r="F10927" s="2"/>
    </row>
    <row r="10928" spans="6:6" x14ac:dyDescent="0.25">
      <c r="F10928" s="2"/>
    </row>
    <row r="10929" spans="6:6" x14ac:dyDescent="0.25">
      <c r="F10929" s="2"/>
    </row>
    <row r="10930" spans="6:6" x14ac:dyDescent="0.25">
      <c r="F10930" s="2"/>
    </row>
    <row r="10931" spans="6:6" x14ac:dyDescent="0.25">
      <c r="F10931" s="2"/>
    </row>
    <row r="10932" spans="6:6" x14ac:dyDescent="0.25">
      <c r="F10932" s="2"/>
    </row>
    <row r="10933" spans="6:6" x14ac:dyDescent="0.25">
      <c r="F10933" s="2"/>
    </row>
    <row r="10934" spans="6:6" x14ac:dyDescent="0.25">
      <c r="F10934" s="2"/>
    </row>
    <row r="10935" spans="6:6" x14ac:dyDescent="0.25">
      <c r="F10935" s="2"/>
    </row>
    <row r="10936" spans="6:6" x14ac:dyDescent="0.25">
      <c r="F10936" s="2"/>
    </row>
    <row r="10937" spans="6:6" x14ac:dyDescent="0.25">
      <c r="F10937" s="2"/>
    </row>
    <row r="10938" spans="6:6" x14ac:dyDescent="0.25">
      <c r="F10938" s="2"/>
    </row>
    <row r="10939" spans="6:6" x14ac:dyDescent="0.25">
      <c r="F10939" s="2"/>
    </row>
    <row r="10940" spans="6:6" x14ac:dyDescent="0.25">
      <c r="F10940" s="2"/>
    </row>
    <row r="10941" spans="6:6" x14ac:dyDescent="0.25">
      <c r="F10941" s="2"/>
    </row>
    <row r="10942" spans="6:6" x14ac:dyDescent="0.25">
      <c r="F10942" s="2"/>
    </row>
    <row r="10943" spans="6:6" x14ac:dyDescent="0.25">
      <c r="F10943" s="2"/>
    </row>
    <row r="10944" spans="6:6" x14ac:dyDescent="0.25">
      <c r="F10944" s="2"/>
    </row>
    <row r="10945" spans="6:6" x14ac:dyDescent="0.25">
      <c r="F10945" s="2"/>
    </row>
    <row r="10946" spans="6:6" x14ac:dyDescent="0.25">
      <c r="F10946" s="2"/>
    </row>
    <row r="10947" spans="6:6" x14ac:dyDescent="0.25">
      <c r="F10947" s="2"/>
    </row>
    <row r="10948" spans="6:6" x14ac:dyDescent="0.25">
      <c r="F10948" s="2"/>
    </row>
    <row r="10949" spans="6:6" x14ac:dyDescent="0.25">
      <c r="F10949" s="2"/>
    </row>
    <row r="10950" spans="6:6" x14ac:dyDescent="0.25">
      <c r="F10950" s="2"/>
    </row>
    <row r="10951" spans="6:6" x14ac:dyDescent="0.25">
      <c r="F10951" s="2"/>
    </row>
    <row r="10952" spans="6:6" x14ac:dyDescent="0.25">
      <c r="F10952" s="2"/>
    </row>
    <row r="10953" spans="6:6" x14ac:dyDescent="0.25">
      <c r="F10953" s="2"/>
    </row>
    <row r="10954" spans="6:6" x14ac:dyDescent="0.25">
      <c r="F10954" s="2"/>
    </row>
    <row r="10955" spans="6:6" x14ac:dyDescent="0.25">
      <c r="F10955" s="2"/>
    </row>
    <row r="10956" spans="6:6" x14ac:dyDescent="0.25">
      <c r="F10956" s="2"/>
    </row>
    <row r="10957" spans="6:6" x14ac:dyDescent="0.25">
      <c r="F10957" s="2"/>
    </row>
    <row r="10958" spans="6:6" x14ac:dyDescent="0.25">
      <c r="F10958" s="2"/>
    </row>
    <row r="10959" spans="6:6" x14ac:dyDescent="0.25">
      <c r="F10959" s="2"/>
    </row>
    <row r="10960" spans="6:6" x14ac:dyDescent="0.25">
      <c r="F10960" s="2"/>
    </row>
    <row r="10961" spans="6:6" x14ac:dyDescent="0.25">
      <c r="F10961" s="2"/>
    </row>
    <row r="10962" spans="6:6" x14ac:dyDescent="0.25">
      <c r="F10962" s="2"/>
    </row>
    <row r="10963" spans="6:6" x14ac:dyDescent="0.25">
      <c r="F10963" s="2"/>
    </row>
    <row r="10964" spans="6:6" x14ac:dyDescent="0.25">
      <c r="F10964" s="2"/>
    </row>
    <row r="10965" spans="6:6" x14ac:dyDescent="0.25">
      <c r="F10965" s="2"/>
    </row>
    <row r="10966" spans="6:6" x14ac:dyDescent="0.25">
      <c r="F10966" s="2"/>
    </row>
    <row r="10967" spans="6:6" x14ac:dyDescent="0.25">
      <c r="F10967" s="2"/>
    </row>
    <row r="10968" spans="6:6" x14ac:dyDescent="0.25">
      <c r="F10968" s="2"/>
    </row>
    <row r="10969" spans="6:6" x14ac:dyDescent="0.25">
      <c r="F10969" s="2"/>
    </row>
    <row r="10970" spans="6:6" x14ac:dyDescent="0.25">
      <c r="F10970" s="2"/>
    </row>
    <row r="10971" spans="6:6" x14ac:dyDescent="0.25">
      <c r="F10971" s="2"/>
    </row>
    <row r="10972" spans="6:6" x14ac:dyDescent="0.25">
      <c r="F10972" s="2"/>
    </row>
    <row r="10973" spans="6:6" x14ac:dyDescent="0.25">
      <c r="F10973" s="2"/>
    </row>
    <row r="10974" spans="6:6" x14ac:dyDescent="0.25">
      <c r="F10974" s="2"/>
    </row>
    <row r="10975" spans="6:6" x14ac:dyDescent="0.25">
      <c r="F10975" s="2"/>
    </row>
    <row r="10976" spans="6:6" x14ac:dyDescent="0.25">
      <c r="F10976" s="2"/>
    </row>
    <row r="10977" spans="6:6" x14ac:dyDescent="0.25">
      <c r="F10977" s="2"/>
    </row>
    <row r="10978" spans="6:6" x14ac:dyDescent="0.25">
      <c r="F10978" s="2"/>
    </row>
    <row r="10979" spans="6:6" x14ac:dyDescent="0.25">
      <c r="F10979" s="2"/>
    </row>
    <row r="10980" spans="6:6" x14ac:dyDescent="0.25">
      <c r="F10980" s="2"/>
    </row>
    <row r="10981" spans="6:6" x14ac:dyDescent="0.25">
      <c r="F10981" s="2"/>
    </row>
    <row r="10982" spans="6:6" x14ac:dyDescent="0.25">
      <c r="F10982" s="2"/>
    </row>
    <row r="10983" spans="6:6" x14ac:dyDescent="0.25">
      <c r="F10983" s="2"/>
    </row>
    <row r="10984" spans="6:6" x14ac:dyDescent="0.25">
      <c r="F10984" s="2"/>
    </row>
    <row r="10985" spans="6:6" x14ac:dyDescent="0.25">
      <c r="F10985" s="2"/>
    </row>
    <row r="10986" spans="6:6" x14ac:dyDescent="0.25">
      <c r="F10986" s="2"/>
    </row>
    <row r="10987" spans="6:6" x14ac:dyDescent="0.25">
      <c r="F10987" s="2"/>
    </row>
    <row r="10988" spans="6:6" x14ac:dyDescent="0.25">
      <c r="F10988" s="2"/>
    </row>
    <row r="10989" spans="6:6" x14ac:dyDescent="0.25">
      <c r="F10989" s="2"/>
    </row>
    <row r="10990" spans="6:6" x14ac:dyDescent="0.25">
      <c r="F10990" s="2"/>
    </row>
    <row r="10991" spans="6:6" x14ac:dyDescent="0.25">
      <c r="F10991" s="2"/>
    </row>
    <row r="10992" spans="6:6" x14ac:dyDescent="0.25">
      <c r="F10992" s="2"/>
    </row>
    <row r="10993" spans="6:6" x14ac:dyDescent="0.25">
      <c r="F10993" s="2"/>
    </row>
    <row r="10994" spans="6:6" x14ac:dyDescent="0.25">
      <c r="F10994" s="2"/>
    </row>
    <row r="10995" spans="6:6" x14ac:dyDescent="0.25">
      <c r="F10995" s="2"/>
    </row>
    <row r="10996" spans="6:6" x14ac:dyDescent="0.25">
      <c r="F10996" s="2"/>
    </row>
    <row r="10997" spans="6:6" x14ac:dyDescent="0.25">
      <c r="F10997" s="2"/>
    </row>
    <row r="10998" spans="6:6" x14ac:dyDescent="0.25">
      <c r="F10998" s="2"/>
    </row>
    <row r="10999" spans="6:6" x14ac:dyDescent="0.25">
      <c r="F10999" s="2"/>
    </row>
    <row r="11000" spans="6:6" x14ac:dyDescent="0.25">
      <c r="F11000" s="2"/>
    </row>
    <row r="11001" spans="6:6" x14ac:dyDescent="0.25">
      <c r="F11001" s="2"/>
    </row>
    <row r="11002" spans="6:6" x14ac:dyDescent="0.25">
      <c r="F11002" s="2"/>
    </row>
    <row r="11003" spans="6:6" x14ac:dyDescent="0.25">
      <c r="F11003" s="2"/>
    </row>
    <row r="11004" spans="6:6" x14ac:dyDescent="0.25">
      <c r="F11004" s="2"/>
    </row>
    <row r="11005" spans="6:6" x14ac:dyDescent="0.25">
      <c r="F11005" s="2"/>
    </row>
    <row r="11006" spans="6:6" x14ac:dyDescent="0.25">
      <c r="F11006" s="2"/>
    </row>
    <row r="11007" spans="6:6" x14ac:dyDescent="0.25">
      <c r="F11007" s="2"/>
    </row>
    <row r="11008" spans="6:6" x14ac:dyDescent="0.25">
      <c r="F11008" s="2"/>
    </row>
    <row r="11009" spans="6:6" x14ac:dyDescent="0.25">
      <c r="F11009" s="2"/>
    </row>
    <row r="11010" spans="6:6" x14ac:dyDescent="0.25">
      <c r="F11010" s="2"/>
    </row>
    <row r="11011" spans="6:6" x14ac:dyDescent="0.25">
      <c r="F11011" s="2"/>
    </row>
    <row r="11012" spans="6:6" x14ac:dyDescent="0.25">
      <c r="F11012" s="2"/>
    </row>
    <row r="11013" spans="6:6" x14ac:dyDescent="0.25">
      <c r="F11013" s="2"/>
    </row>
    <row r="11014" spans="6:6" x14ac:dyDescent="0.25">
      <c r="F11014" s="2"/>
    </row>
    <row r="11015" spans="6:6" x14ac:dyDescent="0.25">
      <c r="F11015" s="2"/>
    </row>
    <row r="11016" spans="6:6" x14ac:dyDescent="0.25">
      <c r="F11016" s="2"/>
    </row>
    <row r="11017" spans="6:6" x14ac:dyDescent="0.25">
      <c r="F11017" s="2"/>
    </row>
    <row r="11018" spans="6:6" x14ac:dyDescent="0.25">
      <c r="F11018" s="2"/>
    </row>
    <row r="11019" spans="6:6" x14ac:dyDescent="0.25">
      <c r="F11019" s="2"/>
    </row>
    <row r="11020" spans="6:6" x14ac:dyDescent="0.25">
      <c r="F11020" s="2"/>
    </row>
    <row r="11021" spans="6:6" x14ac:dyDescent="0.25">
      <c r="F11021" s="2"/>
    </row>
    <row r="11022" spans="6:6" x14ac:dyDescent="0.25">
      <c r="F11022" s="2"/>
    </row>
    <row r="11023" spans="6:6" x14ac:dyDescent="0.25">
      <c r="F11023" s="2"/>
    </row>
    <row r="11024" spans="6:6" x14ac:dyDescent="0.25">
      <c r="F11024" s="2"/>
    </row>
    <row r="11025" spans="6:6" x14ac:dyDescent="0.25">
      <c r="F11025" s="2"/>
    </row>
    <row r="11026" spans="6:6" x14ac:dyDescent="0.25">
      <c r="F11026" s="2"/>
    </row>
    <row r="11027" spans="6:6" x14ac:dyDescent="0.25">
      <c r="F11027" s="2"/>
    </row>
    <row r="11028" spans="6:6" x14ac:dyDescent="0.25">
      <c r="F11028" s="2"/>
    </row>
    <row r="11029" spans="6:6" x14ac:dyDescent="0.25">
      <c r="F11029" s="2"/>
    </row>
    <row r="11030" spans="6:6" x14ac:dyDescent="0.25">
      <c r="F11030" s="2"/>
    </row>
    <row r="11031" spans="6:6" x14ac:dyDescent="0.25">
      <c r="F11031" s="2"/>
    </row>
    <row r="11032" spans="6:6" x14ac:dyDescent="0.25">
      <c r="F11032" s="2"/>
    </row>
    <row r="11033" spans="6:6" x14ac:dyDescent="0.25">
      <c r="F11033" s="2"/>
    </row>
    <row r="11034" spans="6:6" x14ac:dyDescent="0.25">
      <c r="F11034" s="2"/>
    </row>
    <row r="11035" spans="6:6" x14ac:dyDescent="0.25">
      <c r="F11035" s="2"/>
    </row>
    <row r="11036" spans="6:6" x14ac:dyDescent="0.25">
      <c r="F11036" s="2"/>
    </row>
    <row r="11037" spans="6:6" x14ac:dyDescent="0.25">
      <c r="F11037" s="2"/>
    </row>
    <row r="11038" spans="6:6" x14ac:dyDescent="0.25">
      <c r="F11038" s="2"/>
    </row>
    <row r="11039" spans="6:6" x14ac:dyDescent="0.25">
      <c r="F11039" s="2"/>
    </row>
    <row r="11040" spans="6:6" x14ac:dyDescent="0.25">
      <c r="F11040" s="2"/>
    </row>
    <row r="11041" spans="6:6" x14ac:dyDescent="0.25">
      <c r="F11041" s="2"/>
    </row>
    <row r="11042" spans="6:6" x14ac:dyDescent="0.25">
      <c r="F11042" s="2"/>
    </row>
    <row r="11043" spans="6:6" x14ac:dyDescent="0.25">
      <c r="F11043" s="2"/>
    </row>
    <row r="11044" spans="6:6" x14ac:dyDescent="0.25">
      <c r="F11044" s="2"/>
    </row>
    <row r="11045" spans="6:6" x14ac:dyDescent="0.25">
      <c r="F11045" s="2"/>
    </row>
    <row r="11046" spans="6:6" x14ac:dyDescent="0.25">
      <c r="F11046" s="2"/>
    </row>
    <row r="11047" spans="6:6" x14ac:dyDescent="0.25">
      <c r="F11047" s="2"/>
    </row>
    <row r="11048" spans="6:6" x14ac:dyDescent="0.25">
      <c r="F11048" s="2"/>
    </row>
    <row r="11049" spans="6:6" x14ac:dyDescent="0.25">
      <c r="F11049" s="2"/>
    </row>
    <row r="11050" spans="6:6" x14ac:dyDescent="0.25">
      <c r="F11050" s="2"/>
    </row>
    <row r="11051" spans="6:6" x14ac:dyDescent="0.25">
      <c r="F11051" s="2"/>
    </row>
    <row r="11052" spans="6:6" x14ac:dyDescent="0.25">
      <c r="F11052" s="2"/>
    </row>
    <row r="11053" spans="6:6" x14ac:dyDescent="0.25">
      <c r="F11053" s="2"/>
    </row>
    <row r="11054" spans="6:6" x14ac:dyDescent="0.25">
      <c r="F11054" s="2"/>
    </row>
    <row r="11055" spans="6:6" x14ac:dyDescent="0.25">
      <c r="F11055" s="2"/>
    </row>
    <row r="11056" spans="6:6" x14ac:dyDescent="0.25">
      <c r="F11056" s="2"/>
    </row>
    <row r="11057" spans="6:6" x14ac:dyDescent="0.25">
      <c r="F11057" s="2"/>
    </row>
    <row r="11058" spans="6:6" x14ac:dyDescent="0.25">
      <c r="F11058" s="2"/>
    </row>
    <row r="11059" spans="6:6" x14ac:dyDescent="0.25">
      <c r="F11059" s="2"/>
    </row>
    <row r="11060" spans="6:6" x14ac:dyDescent="0.25">
      <c r="F11060" s="2"/>
    </row>
    <row r="11061" spans="6:6" x14ac:dyDescent="0.25">
      <c r="F11061" s="2"/>
    </row>
    <row r="11062" spans="6:6" x14ac:dyDescent="0.25">
      <c r="F11062" s="2"/>
    </row>
    <row r="11063" spans="6:6" x14ac:dyDescent="0.25">
      <c r="F11063" s="2"/>
    </row>
    <row r="11064" spans="6:6" x14ac:dyDescent="0.25">
      <c r="F11064" s="2"/>
    </row>
    <row r="11065" spans="6:6" x14ac:dyDescent="0.25">
      <c r="F11065" s="2"/>
    </row>
    <row r="11066" spans="6:6" x14ac:dyDescent="0.25">
      <c r="F11066" s="2"/>
    </row>
    <row r="11067" spans="6:6" x14ac:dyDescent="0.25">
      <c r="F11067" s="2"/>
    </row>
    <row r="11068" spans="6:6" x14ac:dyDescent="0.25">
      <c r="F11068" s="2"/>
    </row>
    <row r="11069" spans="6:6" x14ac:dyDescent="0.25">
      <c r="F11069" s="2"/>
    </row>
    <row r="11070" spans="6:6" x14ac:dyDescent="0.25">
      <c r="F11070" s="2"/>
    </row>
    <row r="11071" spans="6:6" x14ac:dyDescent="0.25">
      <c r="F11071" s="2"/>
    </row>
    <row r="11072" spans="6:6" x14ac:dyDescent="0.25">
      <c r="F11072" s="2"/>
    </row>
    <row r="11073" spans="6:6" x14ac:dyDescent="0.25">
      <c r="F11073" s="2"/>
    </row>
    <row r="11074" spans="6:6" x14ac:dyDescent="0.25">
      <c r="F11074" s="2"/>
    </row>
    <row r="11075" spans="6:6" x14ac:dyDescent="0.25">
      <c r="F11075" s="2"/>
    </row>
    <row r="11076" spans="6:6" x14ac:dyDescent="0.25">
      <c r="F11076" s="2"/>
    </row>
    <row r="11077" spans="6:6" x14ac:dyDescent="0.25">
      <c r="F11077" s="2"/>
    </row>
    <row r="11078" spans="6:6" x14ac:dyDescent="0.25">
      <c r="F11078" s="2"/>
    </row>
    <row r="11079" spans="6:6" x14ac:dyDescent="0.25">
      <c r="F11079" s="2"/>
    </row>
    <row r="11080" spans="6:6" x14ac:dyDescent="0.25">
      <c r="F11080" s="2"/>
    </row>
    <row r="11081" spans="6:6" x14ac:dyDescent="0.25">
      <c r="F11081" s="2"/>
    </row>
    <row r="11082" spans="6:6" x14ac:dyDescent="0.25">
      <c r="F11082" s="2"/>
    </row>
    <row r="11083" spans="6:6" x14ac:dyDescent="0.25">
      <c r="F11083" s="2"/>
    </row>
    <row r="11084" spans="6:6" x14ac:dyDescent="0.25">
      <c r="F11084" s="2"/>
    </row>
    <row r="11085" spans="6:6" x14ac:dyDescent="0.25">
      <c r="F11085" s="2"/>
    </row>
    <row r="11086" spans="6:6" x14ac:dyDescent="0.25">
      <c r="F11086" s="2"/>
    </row>
    <row r="11087" spans="6:6" x14ac:dyDescent="0.25">
      <c r="F11087" s="2"/>
    </row>
    <row r="11088" spans="6:6" x14ac:dyDescent="0.25">
      <c r="F11088" s="2"/>
    </row>
    <row r="11089" spans="6:6" x14ac:dyDescent="0.25">
      <c r="F11089" s="2"/>
    </row>
    <row r="11090" spans="6:6" x14ac:dyDescent="0.25">
      <c r="F11090" s="2"/>
    </row>
    <row r="11091" spans="6:6" x14ac:dyDescent="0.25">
      <c r="F11091" s="2"/>
    </row>
    <row r="11092" spans="6:6" x14ac:dyDescent="0.25">
      <c r="F11092" s="2"/>
    </row>
    <row r="11093" spans="6:6" x14ac:dyDescent="0.25">
      <c r="F11093" s="2"/>
    </row>
    <row r="11094" spans="6:6" x14ac:dyDescent="0.25">
      <c r="F11094" s="2"/>
    </row>
    <row r="11095" spans="6:6" x14ac:dyDescent="0.25">
      <c r="F11095" s="2"/>
    </row>
    <row r="11096" spans="6:6" x14ac:dyDescent="0.25">
      <c r="F11096" s="2"/>
    </row>
    <row r="11097" spans="6:6" x14ac:dyDescent="0.25">
      <c r="F11097" s="2"/>
    </row>
    <row r="11098" spans="6:6" x14ac:dyDescent="0.25">
      <c r="F11098" s="2"/>
    </row>
    <row r="11099" spans="6:6" x14ac:dyDescent="0.25">
      <c r="F11099" s="2"/>
    </row>
    <row r="11100" spans="6:6" x14ac:dyDescent="0.25">
      <c r="F11100" s="2"/>
    </row>
    <row r="11101" spans="6:6" x14ac:dyDescent="0.25">
      <c r="F11101" s="2"/>
    </row>
    <row r="11102" spans="6:6" x14ac:dyDescent="0.25">
      <c r="F11102" s="2"/>
    </row>
    <row r="11103" spans="6:6" x14ac:dyDescent="0.25">
      <c r="F11103" s="2"/>
    </row>
    <row r="11104" spans="6:6" x14ac:dyDescent="0.25">
      <c r="F11104" s="2"/>
    </row>
    <row r="11105" spans="6:6" x14ac:dyDescent="0.25">
      <c r="F11105" s="2"/>
    </row>
    <row r="11106" spans="6:6" x14ac:dyDescent="0.25">
      <c r="F11106" s="2"/>
    </row>
    <row r="11107" spans="6:6" x14ac:dyDescent="0.25">
      <c r="F11107" s="2"/>
    </row>
    <row r="11108" spans="6:6" x14ac:dyDescent="0.25">
      <c r="F11108" s="2"/>
    </row>
    <row r="11109" spans="6:6" x14ac:dyDescent="0.25">
      <c r="F11109" s="2"/>
    </row>
    <row r="11110" spans="6:6" x14ac:dyDescent="0.25">
      <c r="F11110" s="2"/>
    </row>
    <row r="11111" spans="6:6" x14ac:dyDescent="0.25">
      <c r="F11111" s="2"/>
    </row>
    <row r="11112" spans="6:6" x14ac:dyDescent="0.25">
      <c r="F11112" s="2"/>
    </row>
    <row r="11113" spans="6:6" x14ac:dyDescent="0.25">
      <c r="F11113" s="2"/>
    </row>
    <row r="11114" spans="6:6" x14ac:dyDescent="0.25">
      <c r="F11114" s="2"/>
    </row>
    <row r="11115" spans="6:6" x14ac:dyDescent="0.25">
      <c r="F11115" s="2"/>
    </row>
    <row r="11116" spans="6:6" x14ac:dyDescent="0.25">
      <c r="F11116" s="2"/>
    </row>
    <row r="11117" spans="6:6" x14ac:dyDescent="0.25">
      <c r="F11117" s="2"/>
    </row>
    <row r="11118" spans="6:6" x14ac:dyDescent="0.25">
      <c r="F11118" s="2"/>
    </row>
    <row r="11119" spans="6:6" x14ac:dyDescent="0.25">
      <c r="F11119" s="2"/>
    </row>
    <row r="11120" spans="6:6" x14ac:dyDescent="0.25">
      <c r="F11120" s="2"/>
    </row>
    <row r="11121" spans="6:6" x14ac:dyDescent="0.25">
      <c r="F11121" s="2"/>
    </row>
    <row r="11122" spans="6:6" x14ac:dyDescent="0.25">
      <c r="F11122" s="2"/>
    </row>
    <row r="11123" spans="6:6" x14ac:dyDescent="0.25">
      <c r="F11123" s="2"/>
    </row>
    <row r="11124" spans="6:6" x14ac:dyDescent="0.25">
      <c r="F11124" s="2"/>
    </row>
    <row r="11125" spans="6:6" x14ac:dyDescent="0.25">
      <c r="F11125" s="2"/>
    </row>
    <row r="11126" spans="6:6" x14ac:dyDescent="0.25">
      <c r="F11126" s="2"/>
    </row>
    <row r="11127" spans="6:6" x14ac:dyDescent="0.25">
      <c r="F11127" s="2"/>
    </row>
    <row r="11128" spans="6:6" x14ac:dyDescent="0.25">
      <c r="F11128" s="2"/>
    </row>
    <row r="11129" spans="6:6" x14ac:dyDescent="0.25">
      <c r="F11129" s="2"/>
    </row>
    <row r="11130" spans="6:6" x14ac:dyDescent="0.25">
      <c r="F11130" s="2"/>
    </row>
    <row r="11131" spans="6:6" x14ac:dyDescent="0.25">
      <c r="F11131" s="2"/>
    </row>
    <row r="11132" spans="6:6" x14ac:dyDescent="0.25">
      <c r="F11132" s="2"/>
    </row>
    <row r="11133" spans="6:6" x14ac:dyDescent="0.25">
      <c r="F11133" s="2"/>
    </row>
    <row r="11134" spans="6:6" x14ac:dyDescent="0.25">
      <c r="F11134" s="2"/>
    </row>
    <row r="11135" spans="6:6" x14ac:dyDescent="0.25">
      <c r="F11135" s="2"/>
    </row>
    <row r="11136" spans="6:6" x14ac:dyDescent="0.25">
      <c r="F11136" s="2"/>
    </row>
    <row r="11137" spans="6:6" x14ac:dyDescent="0.25">
      <c r="F11137" s="2"/>
    </row>
    <row r="11138" spans="6:6" x14ac:dyDescent="0.25">
      <c r="F11138" s="2"/>
    </row>
    <row r="11139" spans="6:6" x14ac:dyDescent="0.25">
      <c r="F11139" s="2"/>
    </row>
    <row r="11140" spans="6:6" x14ac:dyDescent="0.25">
      <c r="F11140" s="2"/>
    </row>
    <row r="11141" spans="6:6" x14ac:dyDescent="0.25">
      <c r="F11141" s="2"/>
    </row>
    <row r="11142" spans="6:6" x14ac:dyDescent="0.25">
      <c r="F11142" s="2"/>
    </row>
    <row r="11143" spans="6:6" x14ac:dyDescent="0.25">
      <c r="F11143" s="2"/>
    </row>
    <row r="11144" spans="6:6" x14ac:dyDescent="0.25">
      <c r="F11144" s="2"/>
    </row>
    <row r="11145" spans="6:6" x14ac:dyDescent="0.25">
      <c r="F11145" s="2"/>
    </row>
    <row r="11146" spans="6:6" x14ac:dyDescent="0.25">
      <c r="F11146" s="2"/>
    </row>
    <row r="11147" spans="6:6" x14ac:dyDescent="0.25">
      <c r="F11147" s="2"/>
    </row>
    <row r="11148" spans="6:6" x14ac:dyDescent="0.25">
      <c r="F11148" s="2"/>
    </row>
    <row r="11149" spans="6:6" x14ac:dyDescent="0.25">
      <c r="F11149" s="2"/>
    </row>
    <row r="11150" spans="6:6" x14ac:dyDescent="0.25">
      <c r="F11150" s="2"/>
    </row>
    <row r="11151" spans="6:6" x14ac:dyDescent="0.25">
      <c r="F11151" s="2"/>
    </row>
    <row r="11152" spans="6:6" x14ac:dyDescent="0.25">
      <c r="F11152" s="2"/>
    </row>
    <row r="11153" spans="6:6" x14ac:dyDescent="0.25">
      <c r="F11153" s="2"/>
    </row>
    <row r="11154" spans="6:6" x14ac:dyDescent="0.25">
      <c r="F11154" s="2"/>
    </row>
    <row r="11155" spans="6:6" x14ac:dyDescent="0.25">
      <c r="F11155" s="2"/>
    </row>
    <row r="11156" spans="6:6" x14ac:dyDescent="0.25">
      <c r="F11156" s="2"/>
    </row>
    <row r="11157" spans="6:6" x14ac:dyDescent="0.25">
      <c r="F11157" s="2"/>
    </row>
    <row r="11158" spans="6:6" x14ac:dyDescent="0.25">
      <c r="F11158" s="2"/>
    </row>
    <row r="11159" spans="6:6" x14ac:dyDescent="0.25">
      <c r="F11159" s="2"/>
    </row>
    <row r="11160" spans="6:6" x14ac:dyDescent="0.25">
      <c r="F11160" s="2"/>
    </row>
    <row r="11161" spans="6:6" x14ac:dyDescent="0.25">
      <c r="F11161" s="2"/>
    </row>
    <row r="11162" spans="6:6" x14ac:dyDescent="0.25">
      <c r="F11162" s="2"/>
    </row>
    <row r="11163" spans="6:6" x14ac:dyDescent="0.25">
      <c r="F11163" s="2"/>
    </row>
    <row r="11164" spans="6:6" x14ac:dyDescent="0.25">
      <c r="F11164" s="2"/>
    </row>
    <row r="11165" spans="6:6" x14ac:dyDescent="0.25">
      <c r="F11165" s="2"/>
    </row>
    <row r="11166" spans="6:6" x14ac:dyDescent="0.25">
      <c r="F11166" s="2"/>
    </row>
    <row r="11167" spans="6:6" x14ac:dyDescent="0.25">
      <c r="F11167" s="2"/>
    </row>
    <row r="11168" spans="6:6" x14ac:dyDescent="0.25">
      <c r="F11168" s="2"/>
    </row>
    <row r="11169" spans="6:6" x14ac:dyDescent="0.25">
      <c r="F11169" s="2"/>
    </row>
    <row r="11170" spans="6:6" x14ac:dyDescent="0.25">
      <c r="F11170" s="2"/>
    </row>
    <row r="11171" spans="6:6" x14ac:dyDescent="0.25">
      <c r="F11171" s="2"/>
    </row>
    <row r="11172" spans="6:6" x14ac:dyDescent="0.25">
      <c r="F11172" s="2"/>
    </row>
    <row r="11173" spans="6:6" x14ac:dyDescent="0.25">
      <c r="F11173" s="2"/>
    </row>
    <row r="11174" spans="6:6" x14ac:dyDescent="0.25">
      <c r="F11174" s="2"/>
    </row>
    <row r="11175" spans="6:6" x14ac:dyDescent="0.25">
      <c r="F11175" s="2"/>
    </row>
    <row r="11176" spans="6:6" x14ac:dyDescent="0.25">
      <c r="F11176" s="2"/>
    </row>
    <row r="11177" spans="6:6" x14ac:dyDescent="0.25">
      <c r="F11177" s="2"/>
    </row>
    <row r="11178" spans="6:6" x14ac:dyDescent="0.25">
      <c r="F11178" s="2"/>
    </row>
    <row r="11179" spans="6:6" x14ac:dyDescent="0.25">
      <c r="F11179" s="2"/>
    </row>
    <row r="11180" spans="6:6" x14ac:dyDescent="0.25">
      <c r="F11180" s="2"/>
    </row>
    <row r="11181" spans="6:6" x14ac:dyDescent="0.25">
      <c r="F11181" s="2"/>
    </row>
    <row r="11182" spans="6:6" x14ac:dyDescent="0.25">
      <c r="F11182" s="2"/>
    </row>
    <row r="11183" spans="6:6" x14ac:dyDescent="0.25">
      <c r="F11183" s="2"/>
    </row>
    <row r="11184" spans="6:6" x14ac:dyDescent="0.25">
      <c r="F11184" s="2"/>
    </row>
    <row r="11185" spans="6:6" x14ac:dyDescent="0.25">
      <c r="F11185" s="2"/>
    </row>
    <row r="11186" spans="6:6" x14ac:dyDescent="0.25">
      <c r="F11186" s="2"/>
    </row>
    <row r="11187" spans="6:6" x14ac:dyDescent="0.25">
      <c r="F11187" s="2"/>
    </row>
    <row r="11188" spans="6:6" x14ac:dyDescent="0.25">
      <c r="F11188" s="2"/>
    </row>
    <row r="11189" spans="6:6" x14ac:dyDescent="0.25">
      <c r="F11189" s="2"/>
    </row>
    <row r="11190" spans="6:6" x14ac:dyDescent="0.25">
      <c r="F11190" s="2"/>
    </row>
    <row r="11191" spans="6:6" x14ac:dyDescent="0.25">
      <c r="F11191" s="2"/>
    </row>
    <row r="11192" spans="6:6" x14ac:dyDescent="0.25">
      <c r="F11192" s="2"/>
    </row>
    <row r="11193" spans="6:6" x14ac:dyDescent="0.25">
      <c r="F11193" s="2"/>
    </row>
    <row r="11194" spans="6:6" x14ac:dyDescent="0.25">
      <c r="F11194" s="2"/>
    </row>
    <row r="11195" spans="6:6" x14ac:dyDescent="0.25">
      <c r="F11195" s="2"/>
    </row>
    <row r="11196" spans="6:6" x14ac:dyDescent="0.25">
      <c r="F11196" s="2"/>
    </row>
    <row r="11197" spans="6:6" x14ac:dyDescent="0.25">
      <c r="F11197" s="2"/>
    </row>
    <row r="11198" spans="6:6" x14ac:dyDescent="0.25">
      <c r="F11198" s="2"/>
    </row>
    <row r="11199" spans="6:6" x14ac:dyDescent="0.25">
      <c r="F11199" s="2"/>
    </row>
    <row r="11200" spans="6:6" x14ac:dyDescent="0.25">
      <c r="F11200" s="2"/>
    </row>
    <row r="11201" spans="6:6" x14ac:dyDescent="0.25">
      <c r="F11201" s="2"/>
    </row>
    <row r="11202" spans="6:6" x14ac:dyDescent="0.25">
      <c r="F11202" s="2"/>
    </row>
    <row r="11203" spans="6:6" x14ac:dyDescent="0.25">
      <c r="F11203" s="2"/>
    </row>
    <row r="11204" spans="6:6" x14ac:dyDescent="0.25">
      <c r="F11204" s="2"/>
    </row>
    <row r="11205" spans="6:6" x14ac:dyDescent="0.25">
      <c r="F11205" s="2"/>
    </row>
    <row r="11206" spans="6:6" x14ac:dyDescent="0.25">
      <c r="F11206" s="2"/>
    </row>
    <row r="11207" spans="6:6" x14ac:dyDescent="0.25">
      <c r="F11207" s="2"/>
    </row>
    <row r="11208" spans="6:6" x14ac:dyDescent="0.25">
      <c r="F11208" s="2"/>
    </row>
    <row r="11209" spans="6:6" x14ac:dyDescent="0.25">
      <c r="F11209" s="2"/>
    </row>
    <row r="11210" spans="6:6" x14ac:dyDescent="0.25">
      <c r="F11210" s="2"/>
    </row>
    <row r="11211" spans="6:6" x14ac:dyDescent="0.25">
      <c r="F11211" s="2"/>
    </row>
    <row r="11212" spans="6:6" x14ac:dyDescent="0.25">
      <c r="F11212" s="2"/>
    </row>
    <row r="11213" spans="6:6" x14ac:dyDescent="0.25">
      <c r="F11213" s="2"/>
    </row>
    <row r="11214" spans="6:6" x14ac:dyDescent="0.25">
      <c r="F11214" s="2"/>
    </row>
    <row r="11215" spans="6:6" x14ac:dyDescent="0.25">
      <c r="F11215" s="2"/>
    </row>
    <row r="11216" spans="6:6" x14ac:dyDescent="0.25">
      <c r="F11216" s="2"/>
    </row>
    <row r="11217" spans="6:6" x14ac:dyDescent="0.25">
      <c r="F11217" s="2"/>
    </row>
    <row r="11218" spans="6:6" x14ac:dyDescent="0.25">
      <c r="F11218" s="2"/>
    </row>
    <row r="11219" spans="6:6" x14ac:dyDescent="0.25">
      <c r="F11219" s="2"/>
    </row>
    <row r="11220" spans="6:6" x14ac:dyDescent="0.25">
      <c r="F11220" s="2"/>
    </row>
    <row r="11221" spans="6:6" x14ac:dyDescent="0.25">
      <c r="F11221" s="2"/>
    </row>
    <row r="11222" spans="6:6" x14ac:dyDescent="0.25">
      <c r="F11222" s="2"/>
    </row>
    <row r="11223" spans="6:6" x14ac:dyDescent="0.25">
      <c r="F11223" s="2"/>
    </row>
    <row r="11224" spans="6:6" x14ac:dyDescent="0.25">
      <c r="F11224" s="2"/>
    </row>
    <row r="11225" spans="6:6" x14ac:dyDescent="0.25">
      <c r="F11225" s="2"/>
    </row>
    <row r="11226" spans="6:6" x14ac:dyDescent="0.25">
      <c r="F11226" s="2"/>
    </row>
    <row r="11227" spans="6:6" x14ac:dyDescent="0.25">
      <c r="F11227" s="2"/>
    </row>
    <row r="11228" spans="6:6" x14ac:dyDescent="0.25">
      <c r="F11228" s="2"/>
    </row>
    <row r="11229" spans="6:6" x14ac:dyDescent="0.25">
      <c r="F11229" s="2"/>
    </row>
    <row r="11230" spans="6:6" x14ac:dyDescent="0.25">
      <c r="F11230" s="2"/>
    </row>
    <row r="11231" spans="6:6" x14ac:dyDescent="0.25">
      <c r="F11231" s="2"/>
    </row>
    <row r="11232" spans="6:6" x14ac:dyDescent="0.25">
      <c r="F11232" s="2"/>
    </row>
    <row r="11233" spans="6:6" x14ac:dyDescent="0.25">
      <c r="F11233" s="2"/>
    </row>
    <row r="11234" spans="6:6" x14ac:dyDescent="0.25">
      <c r="F11234" s="2"/>
    </row>
    <row r="11235" spans="6:6" x14ac:dyDescent="0.25">
      <c r="F11235" s="2"/>
    </row>
    <row r="11236" spans="6:6" x14ac:dyDescent="0.25">
      <c r="F11236" s="2"/>
    </row>
    <row r="11237" spans="6:6" x14ac:dyDescent="0.25">
      <c r="F11237" s="2"/>
    </row>
    <row r="11238" spans="6:6" x14ac:dyDescent="0.25">
      <c r="F11238" s="2"/>
    </row>
    <row r="11239" spans="6:6" x14ac:dyDescent="0.25">
      <c r="F11239" s="2"/>
    </row>
    <row r="11240" spans="6:6" x14ac:dyDescent="0.25">
      <c r="F11240" s="2"/>
    </row>
    <row r="11241" spans="6:6" x14ac:dyDescent="0.25">
      <c r="F11241" s="2"/>
    </row>
    <row r="11242" spans="6:6" x14ac:dyDescent="0.25">
      <c r="F11242" s="2"/>
    </row>
    <row r="11243" spans="6:6" x14ac:dyDescent="0.25">
      <c r="F11243" s="2"/>
    </row>
    <row r="11244" spans="6:6" x14ac:dyDescent="0.25">
      <c r="F11244" s="2"/>
    </row>
    <row r="11245" spans="6:6" x14ac:dyDescent="0.25">
      <c r="F11245" s="2"/>
    </row>
    <row r="11246" spans="6:6" x14ac:dyDescent="0.25">
      <c r="F11246" s="2"/>
    </row>
    <row r="11247" spans="6:6" x14ac:dyDescent="0.25">
      <c r="F11247" s="2"/>
    </row>
    <row r="11248" spans="6:6" x14ac:dyDescent="0.25">
      <c r="F11248" s="2"/>
    </row>
    <row r="11249" spans="6:6" x14ac:dyDescent="0.25">
      <c r="F11249" s="2"/>
    </row>
    <row r="11250" spans="6:6" x14ac:dyDescent="0.25">
      <c r="F11250" s="2"/>
    </row>
    <row r="11251" spans="6:6" x14ac:dyDescent="0.25">
      <c r="F11251" s="2"/>
    </row>
    <row r="11252" spans="6:6" x14ac:dyDescent="0.25">
      <c r="F11252" s="2"/>
    </row>
    <row r="11253" spans="6:6" x14ac:dyDescent="0.25">
      <c r="F11253" s="2"/>
    </row>
    <row r="11254" spans="6:6" x14ac:dyDescent="0.25">
      <c r="F11254" s="2"/>
    </row>
    <row r="11255" spans="6:6" x14ac:dyDescent="0.25">
      <c r="F11255" s="2"/>
    </row>
    <row r="11256" spans="6:6" x14ac:dyDescent="0.25">
      <c r="F11256" s="2"/>
    </row>
    <row r="11257" spans="6:6" x14ac:dyDescent="0.25">
      <c r="F11257" s="2"/>
    </row>
    <row r="11258" spans="6:6" x14ac:dyDescent="0.25">
      <c r="F11258" s="2"/>
    </row>
    <row r="11259" spans="6:6" x14ac:dyDescent="0.25">
      <c r="F11259" s="2"/>
    </row>
    <row r="11260" spans="6:6" x14ac:dyDescent="0.25">
      <c r="F11260" s="2"/>
    </row>
    <row r="11261" spans="6:6" x14ac:dyDescent="0.25">
      <c r="F11261" s="2"/>
    </row>
    <row r="11262" spans="6:6" x14ac:dyDescent="0.25">
      <c r="F11262" s="2"/>
    </row>
    <row r="11263" spans="6:6" x14ac:dyDescent="0.25">
      <c r="F11263" s="2"/>
    </row>
    <row r="11264" spans="6:6" x14ac:dyDescent="0.25">
      <c r="F11264" s="2"/>
    </row>
    <row r="11265" spans="6:6" x14ac:dyDescent="0.25">
      <c r="F11265" s="2"/>
    </row>
    <row r="11266" spans="6:6" x14ac:dyDescent="0.25">
      <c r="F11266" s="2"/>
    </row>
    <row r="11267" spans="6:6" x14ac:dyDescent="0.25">
      <c r="F11267" s="2"/>
    </row>
    <row r="11268" spans="6:6" x14ac:dyDescent="0.25">
      <c r="F11268" s="2"/>
    </row>
    <row r="11269" spans="6:6" x14ac:dyDescent="0.25">
      <c r="F11269" s="2"/>
    </row>
    <row r="11270" spans="6:6" x14ac:dyDescent="0.25">
      <c r="F11270" s="2"/>
    </row>
    <row r="11271" spans="6:6" x14ac:dyDescent="0.25">
      <c r="F11271" s="2"/>
    </row>
    <row r="11272" spans="6:6" x14ac:dyDescent="0.25">
      <c r="F11272" s="2"/>
    </row>
    <row r="11273" spans="6:6" x14ac:dyDescent="0.25">
      <c r="F11273" s="2"/>
    </row>
    <row r="11274" spans="6:6" x14ac:dyDescent="0.25">
      <c r="F11274" s="2"/>
    </row>
    <row r="11275" spans="6:6" x14ac:dyDescent="0.25">
      <c r="F11275" s="2"/>
    </row>
    <row r="11276" spans="6:6" x14ac:dyDescent="0.25">
      <c r="F11276" s="2"/>
    </row>
    <row r="11277" spans="6:6" x14ac:dyDescent="0.25">
      <c r="F11277" s="2"/>
    </row>
    <row r="11278" spans="6:6" x14ac:dyDescent="0.25">
      <c r="F11278" s="2"/>
    </row>
    <row r="11279" spans="6:6" x14ac:dyDescent="0.25">
      <c r="F11279" s="2"/>
    </row>
    <row r="11280" spans="6:6" x14ac:dyDescent="0.25">
      <c r="F11280" s="2"/>
    </row>
    <row r="11281" spans="6:6" x14ac:dyDescent="0.25">
      <c r="F11281" s="2"/>
    </row>
    <row r="11282" spans="6:6" x14ac:dyDescent="0.25">
      <c r="F11282" s="2"/>
    </row>
    <row r="11283" spans="6:6" x14ac:dyDescent="0.25">
      <c r="F11283" s="2"/>
    </row>
    <row r="11284" spans="6:6" x14ac:dyDescent="0.25">
      <c r="F11284" s="2"/>
    </row>
    <row r="11285" spans="6:6" x14ac:dyDescent="0.25">
      <c r="F11285" s="2"/>
    </row>
    <row r="11286" spans="6:6" x14ac:dyDescent="0.25">
      <c r="F11286" s="2"/>
    </row>
    <row r="11287" spans="6:6" x14ac:dyDescent="0.25">
      <c r="F11287" s="2"/>
    </row>
    <row r="11288" spans="6:6" x14ac:dyDescent="0.25">
      <c r="F11288" s="2"/>
    </row>
    <row r="11289" spans="6:6" x14ac:dyDescent="0.25">
      <c r="F11289" s="2"/>
    </row>
    <row r="11290" spans="6:6" x14ac:dyDescent="0.25">
      <c r="F11290" s="2"/>
    </row>
    <row r="11291" spans="6:6" x14ac:dyDescent="0.25">
      <c r="F11291" s="2"/>
    </row>
    <row r="11292" spans="6:6" x14ac:dyDescent="0.25">
      <c r="F11292" s="2"/>
    </row>
    <row r="11293" spans="6:6" x14ac:dyDescent="0.25">
      <c r="F11293" s="2"/>
    </row>
    <row r="11294" spans="6:6" x14ac:dyDescent="0.25">
      <c r="F11294" s="2"/>
    </row>
    <row r="11295" spans="6:6" x14ac:dyDescent="0.25">
      <c r="F11295" s="2"/>
    </row>
    <row r="11296" spans="6:6" x14ac:dyDescent="0.25">
      <c r="F11296" s="2"/>
    </row>
    <row r="11297" spans="6:6" x14ac:dyDescent="0.25">
      <c r="F11297" s="2"/>
    </row>
    <row r="11298" spans="6:6" x14ac:dyDescent="0.25">
      <c r="F11298" s="2"/>
    </row>
    <row r="11299" spans="6:6" x14ac:dyDescent="0.25">
      <c r="F11299" s="2"/>
    </row>
    <row r="11300" spans="6:6" x14ac:dyDescent="0.25">
      <c r="F11300" s="2"/>
    </row>
    <row r="11301" spans="6:6" x14ac:dyDescent="0.25">
      <c r="F11301" s="2"/>
    </row>
    <row r="11302" spans="6:6" x14ac:dyDescent="0.25">
      <c r="F11302" s="2"/>
    </row>
    <row r="11303" spans="6:6" x14ac:dyDescent="0.25">
      <c r="F11303" s="2"/>
    </row>
    <row r="11304" spans="6:6" x14ac:dyDescent="0.25">
      <c r="F11304" s="2"/>
    </row>
    <row r="11305" spans="6:6" x14ac:dyDescent="0.25">
      <c r="F11305" s="2"/>
    </row>
    <row r="11306" spans="6:6" x14ac:dyDescent="0.25">
      <c r="F11306" s="2"/>
    </row>
    <row r="11307" spans="6:6" x14ac:dyDescent="0.25">
      <c r="F11307" s="2"/>
    </row>
    <row r="11308" spans="6:6" x14ac:dyDescent="0.25">
      <c r="F11308" s="2"/>
    </row>
    <row r="11309" spans="6:6" x14ac:dyDescent="0.25">
      <c r="F11309" s="2"/>
    </row>
    <row r="11310" spans="6:6" x14ac:dyDescent="0.25">
      <c r="F11310" s="2"/>
    </row>
    <row r="11311" spans="6:6" x14ac:dyDescent="0.25">
      <c r="F11311" s="2"/>
    </row>
    <row r="11312" spans="6:6" x14ac:dyDescent="0.25">
      <c r="F11312" s="2"/>
    </row>
    <row r="11313" spans="6:6" x14ac:dyDescent="0.25">
      <c r="F11313" s="2"/>
    </row>
    <row r="11314" spans="6:6" x14ac:dyDescent="0.25">
      <c r="F11314" s="2"/>
    </row>
    <row r="11315" spans="6:6" x14ac:dyDescent="0.25">
      <c r="F11315" s="2"/>
    </row>
    <row r="11316" spans="6:6" x14ac:dyDescent="0.25">
      <c r="F11316" s="2"/>
    </row>
    <row r="11317" spans="6:6" x14ac:dyDescent="0.25">
      <c r="F11317" s="2"/>
    </row>
    <row r="11318" spans="6:6" x14ac:dyDescent="0.25">
      <c r="F11318" s="2"/>
    </row>
    <row r="11319" spans="6:6" x14ac:dyDescent="0.25">
      <c r="F11319" s="2"/>
    </row>
    <row r="11320" spans="6:6" x14ac:dyDescent="0.25">
      <c r="F11320" s="2"/>
    </row>
    <row r="11321" spans="6:6" x14ac:dyDescent="0.25">
      <c r="F11321" s="2"/>
    </row>
    <row r="11322" spans="6:6" x14ac:dyDescent="0.25">
      <c r="F11322" s="2"/>
    </row>
    <row r="11323" spans="6:6" x14ac:dyDescent="0.25">
      <c r="F11323" s="2"/>
    </row>
    <row r="11324" spans="6:6" x14ac:dyDescent="0.25">
      <c r="F11324" s="2"/>
    </row>
    <row r="11325" spans="6:6" x14ac:dyDescent="0.25">
      <c r="F11325" s="2"/>
    </row>
    <row r="11326" spans="6:6" x14ac:dyDescent="0.25">
      <c r="F11326" s="2"/>
    </row>
    <row r="11327" spans="6:6" x14ac:dyDescent="0.25">
      <c r="F11327" s="2"/>
    </row>
    <row r="11328" spans="6:6" x14ac:dyDescent="0.25">
      <c r="F11328" s="2"/>
    </row>
    <row r="11329" spans="6:6" x14ac:dyDescent="0.25">
      <c r="F11329" s="2"/>
    </row>
    <row r="11330" spans="6:6" x14ac:dyDescent="0.25">
      <c r="F11330" s="2"/>
    </row>
    <row r="11331" spans="6:6" x14ac:dyDescent="0.25">
      <c r="F11331" s="2"/>
    </row>
    <row r="11332" spans="6:6" x14ac:dyDescent="0.25">
      <c r="F11332" s="2"/>
    </row>
    <row r="11333" spans="6:6" x14ac:dyDescent="0.25">
      <c r="F11333" s="2"/>
    </row>
    <row r="11334" spans="6:6" x14ac:dyDescent="0.25">
      <c r="F11334" s="2"/>
    </row>
    <row r="11335" spans="6:6" x14ac:dyDescent="0.25">
      <c r="F11335" s="2"/>
    </row>
    <row r="11336" spans="6:6" x14ac:dyDescent="0.25">
      <c r="F11336" s="2"/>
    </row>
    <row r="11337" spans="6:6" x14ac:dyDescent="0.25">
      <c r="F11337" s="2"/>
    </row>
    <row r="11338" spans="6:6" x14ac:dyDescent="0.25">
      <c r="F11338" s="2"/>
    </row>
    <row r="11339" spans="6:6" x14ac:dyDescent="0.25">
      <c r="F11339" s="2"/>
    </row>
    <row r="11340" spans="6:6" x14ac:dyDescent="0.25">
      <c r="F11340" s="2"/>
    </row>
    <row r="11341" spans="6:6" x14ac:dyDescent="0.25">
      <c r="F11341" s="2"/>
    </row>
    <row r="11342" spans="6:6" x14ac:dyDescent="0.25">
      <c r="F11342" s="2"/>
    </row>
    <row r="11343" spans="6:6" x14ac:dyDescent="0.25">
      <c r="F11343" s="2"/>
    </row>
    <row r="11344" spans="6:6" x14ac:dyDescent="0.25">
      <c r="F11344" s="2"/>
    </row>
    <row r="11345" spans="6:6" x14ac:dyDescent="0.25">
      <c r="F11345" s="2"/>
    </row>
    <row r="11346" spans="6:6" x14ac:dyDescent="0.25">
      <c r="F11346" s="2"/>
    </row>
    <row r="11347" spans="6:6" x14ac:dyDescent="0.25">
      <c r="F11347" s="2"/>
    </row>
    <row r="11348" spans="6:6" x14ac:dyDescent="0.25">
      <c r="F11348" s="2"/>
    </row>
    <row r="11349" spans="6:6" x14ac:dyDescent="0.25">
      <c r="F11349" s="2"/>
    </row>
    <row r="11350" spans="6:6" x14ac:dyDescent="0.25">
      <c r="F11350" s="2"/>
    </row>
    <row r="11351" spans="6:6" x14ac:dyDescent="0.25">
      <c r="F11351" s="2"/>
    </row>
    <row r="11352" spans="6:6" x14ac:dyDescent="0.25">
      <c r="F11352" s="2"/>
    </row>
    <row r="11353" spans="6:6" x14ac:dyDescent="0.25">
      <c r="F11353" s="2"/>
    </row>
    <row r="11354" spans="6:6" x14ac:dyDescent="0.25">
      <c r="F11354" s="2"/>
    </row>
    <row r="11355" spans="6:6" x14ac:dyDescent="0.25">
      <c r="F11355" s="2"/>
    </row>
    <row r="11356" spans="6:6" x14ac:dyDescent="0.25">
      <c r="F11356" s="2"/>
    </row>
    <row r="11357" spans="6:6" x14ac:dyDescent="0.25">
      <c r="F11357" s="2"/>
    </row>
    <row r="11358" spans="6:6" x14ac:dyDescent="0.25">
      <c r="F11358" s="2"/>
    </row>
    <row r="11359" spans="6:6" x14ac:dyDescent="0.25">
      <c r="F11359" s="2"/>
    </row>
    <row r="11360" spans="6:6" x14ac:dyDescent="0.25">
      <c r="F11360" s="2"/>
    </row>
    <row r="11361" spans="6:6" x14ac:dyDescent="0.25">
      <c r="F11361" s="2"/>
    </row>
    <row r="11362" spans="6:6" x14ac:dyDescent="0.25">
      <c r="F11362" s="2"/>
    </row>
    <row r="11363" spans="6:6" x14ac:dyDescent="0.25">
      <c r="F11363" s="2"/>
    </row>
    <row r="11364" spans="6:6" x14ac:dyDescent="0.25">
      <c r="F11364" s="2"/>
    </row>
    <row r="11365" spans="6:6" x14ac:dyDescent="0.25">
      <c r="F11365" s="2"/>
    </row>
    <row r="11366" spans="6:6" x14ac:dyDescent="0.25">
      <c r="F11366" s="2"/>
    </row>
    <row r="11367" spans="6:6" x14ac:dyDescent="0.25">
      <c r="F11367" s="2"/>
    </row>
    <row r="11368" spans="6:6" x14ac:dyDescent="0.25">
      <c r="F11368" s="2"/>
    </row>
    <row r="11369" spans="6:6" x14ac:dyDescent="0.25">
      <c r="F11369" s="2"/>
    </row>
    <row r="11370" spans="6:6" x14ac:dyDescent="0.25">
      <c r="F11370" s="2"/>
    </row>
    <row r="11371" spans="6:6" x14ac:dyDescent="0.25">
      <c r="F11371" s="2"/>
    </row>
    <row r="11372" spans="6:6" x14ac:dyDescent="0.25">
      <c r="F11372" s="2"/>
    </row>
    <row r="11373" spans="6:6" x14ac:dyDescent="0.25">
      <c r="F11373" s="2"/>
    </row>
    <row r="11374" spans="6:6" x14ac:dyDescent="0.25">
      <c r="F11374" s="2"/>
    </row>
    <row r="11375" spans="6:6" x14ac:dyDescent="0.25">
      <c r="F11375" s="2"/>
    </row>
    <row r="11376" spans="6:6" x14ac:dyDescent="0.25">
      <c r="F11376" s="2"/>
    </row>
    <row r="11377" spans="6:6" x14ac:dyDescent="0.25">
      <c r="F11377" s="2"/>
    </row>
    <row r="11378" spans="6:6" x14ac:dyDescent="0.25">
      <c r="F11378" s="2"/>
    </row>
    <row r="11379" spans="6:6" x14ac:dyDescent="0.25">
      <c r="F11379" s="2"/>
    </row>
    <row r="11380" spans="6:6" x14ac:dyDescent="0.25">
      <c r="F11380" s="2"/>
    </row>
    <row r="11381" spans="6:6" x14ac:dyDescent="0.25">
      <c r="F11381" s="2"/>
    </row>
    <row r="11382" spans="6:6" x14ac:dyDescent="0.25">
      <c r="F11382" s="2"/>
    </row>
    <row r="11383" spans="6:6" x14ac:dyDescent="0.25">
      <c r="F11383" s="2"/>
    </row>
    <row r="11384" spans="6:6" x14ac:dyDescent="0.25">
      <c r="F11384" s="2"/>
    </row>
    <row r="11385" spans="6:6" x14ac:dyDescent="0.25">
      <c r="F11385" s="2"/>
    </row>
    <row r="11386" spans="6:6" x14ac:dyDescent="0.25">
      <c r="F11386" s="2"/>
    </row>
    <row r="11387" spans="6:6" x14ac:dyDescent="0.25">
      <c r="F11387" s="2"/>
    </row>
    <row r="11388" spans="6:6" x14ac:dyDescent="0.25">
      <c r="F11388" s="2"/>
    </row>
    <row r="11389" spans="6:6" x14ac:dyDescent="0.25">
      <c r="F11389" s="2"/>
    </row>
    <row r="11390" spans="6:6" x14ac:dyDescent="0.25">
      <c r="F11390" s="2"/>
    </row>
    <row r="11391" spans="6:6" x14ac:dyDescent="0.25">
      <c r="F11391" s="2"/>
    </row>
    <row r="11392" spans="6:6" x14ac:dyDescent="0.25">
      <c r="F11392" s="2"/>
    </row>
    <row r="11393" spans="6:6" x14ac:dyDescent="0.25">
      <c r="F11393" s="2"/>
    </row>
    <row r="11394" spans="6:6" x14ac:dyDescent="0.25">
      <c r="F11394" s="2"/>
    </row>
    <row r="11395" spans="6:6" x14ac:dyDescent="0.25">
      <c r="F11395" s="2"/>
    </row>
    <row r="11396" spans="6:6" x14ac:dyDescent="0.25">
      <c r="F11396" s="2"/>
    </row>
    <row r="11397" spans="6:6" x14ac:dyDescent="0.25">
      <c r="F11397" s="2"/>
    </row>
    <row r="11398" spans="6:6" x14ac:dyDescent="0.25">
      <c r="F11398" s="2"/>
    </row>
    <row r="11399" spans="6:6" x14ac:dyDescent="0.25">
      <c r="F11399" s="2"/>
    </row>
    <row r="11400" spans="6:6" x14ac:dyDescent="0.25">
      <c r="F11400" s="2"/>
    </row>
    <row r="11401" spans="6:6" x14ac:dyDescent="0.25">
      <c r="F11401" s="2"/>
    </row>
    <row r="11402" spans="6:6" x14ac:dyDescent="0.25">
      <c r="F11402" s="2"/>
    </row>
    <row r="11403" spans="6:6" x14ac:dyDescent="0.25">
      <c r="F11403" s="2"/>
    </row>
    <row r="11404" spans="6:6" x14ac:dyDescent="0.25">
      <c r="F11404" s="2"/>
    </row>
    <row r="11405" spans="6:6" x14ac:dyDescent="0.25">
      <c r="F11405" s="2"/>
    </row>
    <row r="11406" spans="6:6" x14ac:dyDescent="0.25">
      <c r="F11406" s="2"/>
    </row>
    <row r="11407" spans="6:6" x14ac:dyDescent="0.25">
      <c r="F11407" s="2"/>
    </row>
    <row r="11408" spans="6:6" x14ac:dyDescent="0.25">
      <c r="F11408" s="2"/>
    </row>
    <row r="11409" spans="6:6" x14ac:dyDescent="0.25">
      <c r="F11409" s="2"/>
    </row>
    <row r="11410" spans="6:6" x14ac:dyDescent="0.25">
      <c r="F11410" s="2"/>
    </row>
    <row r="11411" spans="6:6" x14ac:dyDescent="0.25">
      <c r="F11411" s="2"/>
    </row>
    <row r="11412" spans="6:6" x14ac:dyDescent="0.25">
      <c r="F11412" s="2"/>
    </row>
    <row r="11413" spans="6:6" x14ac:dyDescent="0.25">
      <c r="F11413" s="2"/>
    </row>
    <row r="11414" spans="6:6" x14ac:dyDescent="0.25">
      <c r="F11414" s="2"/>
    </row>
    <row r="11415" spans="6:6" x14ac:dyDescent="0.25">
      <c r="F11415" s="2"/>
    </row>
    <row r="11416" spans="6:6" x14ac:dyDescent="0.25">
      <c r="F11416" s="2"/>
    </row>
    <row r="11417" spans="6:6" x14ac:dyDescent="0.25">
      <c r="F11417" s="2"/>
    </row>
    <row r="11418" spans="6:6" x14ac:dyDescent="0.25">
      <c r="F11418" s="2"/>
    </row>
    <row r="11419" spans="6:6" x14ac:dyDescent="0.25">
      <c r="F11419" s="2"/>
    </row>
    <row r="11420" spans="6:6" x14ac:dyDescent="0.25">
      <c r="F11420" s="2"/>
    </row>
    <row r="11421" spans="6:6" x14ac:dyDescent="0.25">
      <c r="F11421" s="2"/>
    </row>
    <row r="11422" spans="6:6" x14ac:dyDescent="0.25">
      <c r="F11422" s="2"/>
    </row>
    <row r="11423" spans="6:6" x14ac:dyDescent="0.25">
      <c r="F11423" s="2"/>
    </row>
    <row r="11424" spans="6:6" x14ac:dyDescent="0.25">
      <c r="F11424" s="2"/>
    </row>
    <row r="11425" spans="6:6" x14ac:dyDescent="0.25">
      <c r="F11425" s="2"/>
    </row>
    <row r="11426" spans="6:6" x14ac:dyDescent="0.25">
      <c r="F11426" s="2"/>
    </row>
    <row r="11427" spans="6:6" x14ac:dyDescent="0.25">
      <c r="F11427" s="2"/>
    </row>
    <row r="11428" spans="6:6" x14ac:dyDescent="0.25">
      <c r="F11428" s="2"/>
    </row>
    <row r="11429" spans="6:6" x14ac:dyDescent="0.25">
      <c r="F11429" s="2"/>
    </row>
    <row r="11430" spans="6:6" x14ac:dyDescent="0.25">
      <c r="F11430" s="2"/>
    </row>
    <row r="11431" spans="6:6" x14ac:dyDescent="0.25">
      <c r="F11431" s="2"/>
    </row>
    <row r="11432" spans="6:6" x14ac:dyDescent="0.25">
      <c r="F11432" s="2"/>
    </row>
    <row r="11433" spans="6:6" x14ac:dyDescent="0.25">
      <c r="F11433" s="2"/>
    </row>
    <row r="11434" spans="6:6" x14ac:dyDescent="0.25">
      <c r="F11434" s="2"/>
    </row>
    <row r="11435" spans="6:6" x14ac:dyDescent="0.25">
      <c r="F11435" s="2"/>
    </row>
    <row r="11436" spans="6:6" x14ac:dyDescent="0.25">
      <c r="F11436" s="2"/>
    </row>
    <row r="11437" spans="6:6" x14ac:dyDescent="0.25">
      <c r="F11437" s="2"/>
    </row>
    <row r="11438" spans="6:6" x14ac:dyDescent="0.25">
      <c r="F11438" s="2"/>
    </row>
    <row r="11439" spans="6:6" x14ac:dyDescent="0.25">
      <c r="F11439" s="2"/>
    </row>
    <row r="11440" spans="6:6" x14ac:dyDescent="0.25">
      <c r="F11440" s="2"/>
    </row>
    <row r="11441" spans="6:6" x14ac:dyDescent="0.25">
      <c r="F11441" s="2"/>
    </row>
    <row r="11442" spans="6:6" x14ac:dyDescent="0.25">
      <c r="F11442" s="2"/>
    </row>
    <row r="11443" spans="6:6" x14ac:dyDescent="0.25">
      <c r="F11443" s="2"/>
    </row>
    <row r="11444" spans="6:6" x14ac:dyDescent="0.25">
      <c r="F11444" s="2"/>
    </row>
    <row r="11445" spans="6:6" x14ac:dyDescent="0.25">
      <c r="F11445" s="2"/>
    </row>
    <row r="11446" spans="6:6" x14ac:dyDescent="0.25">
      <c r="F11446" s="2"/>
    </row>
    <row r="11447" spans="6:6" x14ac:dyDescent="0.25">
      <c r="F11447" s="2"/>
    </row>
    <row r="11448" spans="6:6" x14ac:dyDescent="0.25">
      <c r="F11448" s="2"/>
    </row>
    <row r="11449" spans="6:6" x14ac:dyDescent="0.25">
      <c r="F11449" s="2"/>
    </row>
    <row r="11450" spans="6:6" x14ac:dyDescent="0.25">
      <c r="F11450" s="2"/>
    </row>
    <row r="11451" spans="6:6" x14ac:dyDescent="0.25">
      <c r="F11451" s="2"/>
    </row>
    <row r="11452" spans="6:6" x14ac:dyDescent="0.25">
      <c r="F11452" s="2"/>
    </row>
    <row r="11453" spans="6:6" x14ac:dyDescent="0.25">
      <c r="F11453" s="2"/>
    </row>
    <row r="11454" spans="6:6" x14ac:dyDescent="0.25">
      <c r="F11454" s="2"/>
    </row>
    <row r="11455" spans="6:6" x14ac:dyDescent="0.25">
      <c r="F11455" s="2"/>
    </row>
    <row r="11456" spans="6:6" x14ac:dyDescent="0.25">
      <c r="F11456" s="2"/>
    </row>
    <row r="11457" spans="6:6" x14ac:dyDescent="0.25">
      <c r="F11457" s="2"/>
    </row>
    <row r="11458" spans="6:6" x14ac:dyDescent="0.25">
      <c r="F11458" s="2"/>
    </row>
    <row r="11459" spans="6:6" x14ac:dyDescent="0.25">
      <c r="F11459" s="2"/>
    </row>
    <row r="11460" spans="6:6" x14ac:dyDescent="0.25">
      <c r="F11460" s="2"/>
    </row>
    <row r="11461" spans="6:6" x14ac:dyDescent="0.25">
      <c r="F11461" s="2"/>
    </row>
    <row r="11462" spans="6:6" x14ac:dyDescent="0.25">
      <c r="F11462" s="2"/>
    </row>
    <row r="11463" spans="6:6" x14ac:dyDescent="0.25">
      <c r="F11463" s="2"/>
    </row>
    <row r="11464" spans="6:6" x14ac:dyDescent="0.25">
      <c r="F11464" s="2"/>
    </row>
    <row r="11465" spans="6:6" x14ac:dyDescent="0.25">
      <c r="F11465" s="2"/>
    </row>
    <row r="11466" spans="6:6" x14ac:dyDescent="0.25">
      <c r="F11466" s="2"/>
    </row>
    <row r="11467" spans="6:6" x14ac:dyDescent="0.25">
      <c r="F11467" s="2"/>
    </row>
    <row r="11468" spans="6:6" x14ac:dyDescent="0.25">
      <c r="F11468" s="2"/>
    </row>
    <row r="11469" spans="6:6" x14ac:dyDescent="0.25">
      <c r="F11469" s="2"/>
    </row>
    <row r="11470" spans="6:6" x14ac:dyDescent="0.25">
      <c r="F11470" s="2"/>
    </row>
    <row r="11471" spans="6:6" x14ac:dyDescent="0.25">
      <c r="F11471" s="2"/>
    </row>
    <row r="11472" spans="6:6" x14ac:dyDescent="0.25">
      <c r="F11472" s="2"/>
    </row>
    <row r="11473" spans="6:6" x14ac:dyDescent="0.25">
      <c r="F11473" s="2"/>
    </row>
    <row r="11474" spans="6:6" x14ac:dyDescent="0.25">
      <c r="F11474" s="2"/>
    </row>
    <row r="11475" spans="6:6" x14ac:dyDescent="0.25">
      <c r="F11475" s="2"/>
    </row>
    <row r="11476" spans="6:6" x14ac:dyDescent="0.25">
      <c r="F11476" s="2"/>
    </row>
    <row r="11477" spans="6:6" x14ac:dyDescent="0.25">
      <c r="F11477" s="2"/>
    </row>
    <row r="11478" spans="6:6" x14ac:dyDescent="0.25">
      <c r="F11478" s="2"/>
    </row>
    <row r="11479" spans="6:6" x14ac:dyDescent="0.25">
      <c r="F11479" s="2"/>
    </row>
    <row r="11480" spans="6:6" x14ac:dyDescent="0.25">
      <c r="F11480" s="2"/>
    </row>
    <row r="11481" spans="6:6" x14ac:dyDescent="0.25">
      <c r="F11481" s="2"/>
    </row>
    <row r="11482" spans="6:6" x14ac:dyDescent="0.25">
      <c r="F11482" s="2"/>
    </row>
    <row r="11483" spans="6:6" x14ac:dyDescent="0.25">
      <c r="F11483" s="2"/>
    </row>
    <row r="11484" spans="6:6" x14ac:dyDescent="0.25">
      <c r="F11484" s="2"/>
    </row>
    <row r="11485" spans="6:6" x14ac:dyDescent="0.25">
      <c r="F11485" s="2"/>
    </row>
    <row r="11486" spans="6:6" x14ac:dyDescent="0.25">
      <c r="F11486" s="2"/>
    </row>
    <row r="11487" spans="6:6" x14ac:dyDescent="0.25">
      <c r="F11487" s="2"/>
    </row>
    <row r="11488" spans="6:6" x14ac:dyDescent="0.25">
      <c r="F11488" s="2"/>
    </row>
    <row r="11489" spans="6:6" x14ac:dyDescent="0.25">
      <c r="F11489" s="2"/>
    </row>
    <row r="11490" spans="6:6" x14ac:dyDescent="0.25">
      <c r="F11490" s="2"/>
    </row>
    <row r="11491" spans="6:6" x14ac:dyDescent="0.25">
      <c r="F11491" s="2"/>
    </row>
    <row r="11492" spans="6:6" x14ac:dyDescent="0.25">
      <c r="F11492" s="2"/>
    </row>
    <row r="11493" spans="6:6" x14ac:dyDescent="0.25">
      <c r="F11493" s="2"/>
    </row>
    <row r="11494" spans="6:6" x14ac:dyDescent="0.25">
      <c r="F11494" s="2"/>
    </row>
    <row r="11495" spans="6:6" x14ac:dyDescent="0.25">
      <c r="F11495" s="2"/>
    </row>
    <row r="11496" spans="6:6" x14ac:dyDescent="0.25">
      <c r="F11496" s="2"/>
    </row>
    <row r="11497" spans="6:6" x14ac:dyDescent="0.25">
      <c r="F11497" s="2"/>
    </row>
    <row r="11498" spans="6:6" x14ac:dyDescent="0.25">
      <c r="F11498" s="2"/>
    </row>
    <row r="11499" spans="6:6" x14ac:dyDescent="0.25">
      <c r="F11499" s="2"/>
    </row>
    <row r="11500" spans="6:6" x14ac:dyDescent="0.25">
      <c r="F11500" s="2"/>
    </row>
    <row r="11501" spans="6:6" x14ac:dyDescent="0.25">
      <c r="F11501" s="2"/>
    </row>
    <row r="11502" spans="6:6" x14ac:dyDescent="0.25">
      <c r="F11502" s="2"/>
    </row>
    <row r="11503" spans="6:6" x14ac:dyDescent="0.25">
      <c r="F11503" s="2"/>
    </row>
    <row r="11504" spans="6:6" x14ac:dyDescent="0.25">
      <c r="F11504" s="2"/>
    </row>
    <row r="11505" spans="6:6" x14ac:dyDescent="0.25">
      <c r="F11505" s="2"/>
    </row>
    <row r="11506" spans="6:6" x14ac:dyDescent="0.25">
      <c r="F11506" s="2"/>
    </row>
    <row r="11507" spans="6:6" x14ac:dyDescent="0.25">
      <c r="F11507" s="2"/>
    </row>
    <row r="11508" spans="6:6" x14ac:dyDescent="0.25">
      <c r="F11508" s="2"/>
    </row>
    <row r="11509" spans="6:6" x14ac:dyDescent="0.25">
      <c r="F11509" s="2"/>
    </row>
    <row r="11510" spans="6:6" x14ac:dyDescent="0.25">
      <c r="F11510" s="2"/>
    </row>
    <row r="11511" spans="6:6" x14ac:dyDescent="0.25">
      <c r="F11511" s="2"/>
    </row>
    <row r="11512" spans="6:6" x14ac:dyDescent="0.25">
      <c r="F11512" s="2"/>
    </row>
    <row r="11513" spans="6:6" x14ac:dyDescent="0.25">
      <c r="F11513" s="2"/>
    </row>
    <row r="11514" spans="6:6" x14ac:dyDescent="0.25">
      <c r="F11514" s="2"/>
    </row>
    <row r="11515" spans="6:6" x14ac:dyDescent="0.25">
      <c r="F11515" s="2"/>
    </row>
    <row r="11516" spans="6:6" x14ac:dyDescent="0.25">
      <c r="F11516" s="2"/>
    </row>
    <row r="11517" spans="6:6" x14ac:dyDescent="0.25">
      <c r="F11517" s="2"/>
    </row>
    <row r="11518" spans="6:6" x14ac:dyDescent="0.25">
      <c r="F11518" s="2"/>
    </row>
    <row r="11519" spans="6:6" x14ac:dyDescent="0.25">
      <c r="F11519" s="2"/>
    </row>
    <row r="11520" spans="6:6" x14ac:dyDescent="0.25">
      <c r="F11520" s="2"/>
    </row>
    <row r="11521" spans="6:6" x14ac:dyDescent="0.25">
      <c r="F11521" s="2"/>
    </row>
    <row r="11522" spans="6:6" x14ac:dyDescent="0.25">
      <c r="F11522" s="2"/>
    </row>
    <row r="11523" spans="6:6" x14ac:dyDescent="0.25">
      <c r="F11523" s="2"/>
    </row>
    <row r="11524" spans="6:6" x14ac:dyDescent="0.25">
      <c r="F11524" s="2"/>
    </row>
    <row r="11525" spans="6:6" x14ac:dyDescent="0.25">
      <c r="F11525" s="2"/>
    </row>
    <row r="11526" spans="6:6" x14ac:dyDescent="0.25">
      <c r="F11526" s="2"/>
    </row>
    <row r="11527" spans="6:6" x14ac:dyDescent="0.25">
      <c r="F11527" s="2"/>
    </row>
    <row r="11528" spans="6:6" x14ac:dyDescent="0.25">
      <c r="F11528" s="2"/>
    </row>
    <row r="11529" spans="6:6" x14ac:dyDescent="0.25">
      <c r="F11529" s="2"/>
    </row>
    <row r="11530" spans="6:6" x14ac:dyDescent="0.25">
      <c r="F11530" s="2"/>
    </row>
    <row r="11531" spans="6:6" x14ac:dyDescent="0.25">
      <c r="F11531" s="2"/>
    </row>
    <row r="11532" spans="6:6" x14ac:dyDescent="0.25">
      <c r="F11532" s="2"/>
    </row>
    <row r="11533" spans="6:6" x14ac:dyDescent="0.25">
      <c r="F11533" s="2"/>
    </row>
    <row r="11534" spans="6:6" x14ac:dyDescent="0.25">
      <c r="F11534" s="2"/>
    </row>
    <row r="11535" spans="6:6" x14ac:dyDescent="0.25">
      <c r="F11535" s="2"/>
    </row>
    <row r="11536" spans="6:6" x14ac:dyDescent="0.25">
      <c r="F11536" s="2"/>
    </row>
    <row r="11537" spans="6:6" x14ac:dyDescent="0.25">
      <c r="F11537" s="2"/>
    </row>
    <row r="11538" spans="6:6" x14ac:dyDescent="0.25">
      <c r="F11538" s="2"/>
    </row>
    <row r="11539" spans="6:6" x14ac:dyDescent="0.25">
      <c r="F11539" s="2"/>
    </row>
    <row r="11540" spans="6:6" x14ac:dyDescent="0.25">
      <c r="F11540" s="2"/>
    </row>
    <row r="11541" spans="6:6" x14ac:dyDescent="0.25">
      <c r="F11541" s="2"/>
    </row>
    <row r="11542" spans="6:6" x14ac:dyDescent="0.25">
      <c r="F11542" s="2"/>
    </row>
    <row r="11543" spans="6:6" x14ac:dyDescent="0.25">
      <c r="F11543" s="2"/>
    </row>
    <row r="11544" spans="6:6" x14ac:dyDescent="0.25">
      <c r="F11544" s="2"/>
    </row>
    <row r="11545" spans="6:6" x14ac:dyDescent="0.25">
      <c r="F11545" s="2"/>
    </row>
    <row r="11546" spans="6:6" x14ac:dyDescent="0.25">
      <c r="F11546" s="2"/>
    </row>
    <row r="11547" spans="6:6" x14ac:dyDescent="0.25">
      <c r="F11547" s="2"/>
    </row>
    <row r="11548" spans="6:6" x14ac:dyDescent="0.25">
      <c r="F11548" s="2"/>
    </row>
    <row r="11549" spans="6:6" x14ac:dyDescent="0.25">
      <c r="F11549" s="2"/>
    </row>
    <row r="11550" spans="6:6" x14ac:dyDescent="0.25">
      <c r="F11550" s="2"/>
    </row>
    <row r="11551" spans="6:6" x14ac:dyDescent="0.25">
      <c r="F11551" s="2"/>
    </row>
    <row r="11552" spans="6:6" x14ac:dyDescent="0.25">
      <c r="F11552" s="2"/>
    </row>
    <row r="11553" spans="6:6" x14ac:dyDescent="0.25">
      <c r="F11553" s="2"/>
    </row>
    <row r="11554" spans="6:6" x14ac:dyDescent="0.25">
      <c r="F11554" s="2"/>
    </row>
    <row r="11555" spans="6:6" x14ac:dyDescent="0.25">
      <c r="F11555" s="2"/>
    </row>
    <row r="11556" spans="6:6" x14ac:dyDescent="0.25">
      <c r="F11556" s="2"/>
    </row>
    <row r="11557" spans="6:6" x14ac:dyDescent="0.25">
      <c r="F11557" s="2"/>
    </row>
    <row r="11558" spans="6:6" x14ac:dyDescent="0.25">
      <c r="F11558" s="2"/>
    </row>
    <row r="11559" spans="6:6" x14ac:dyDescent="0.25">
      <c r="F11559" s="2"/>
    </row>
    <row r="11560" spans="6:6" x14ac:dyDescent="0.25">
      <c r="F11560" s="2"/>
    </row>
    <row r="11561" spans="6:6" x14ac:dyDescent="0.25">
      <c r="F11561" s="2"/>
    </row>
    <row r="11562" spans="6:6" x14ac:dyDescent="0.25">
      <c r="F11562" s="2"/>
    </row>
    <row r="11563" spans="6:6" x14ac:dyDescent="0.25">
      <c r="F11563" s="2"/>
    </row>
    <row r="11564" spans="6:6" x14ac:dyDescent="0.25">
      <c r="F11564" s="2"/>
    </row>
    <row r="11565" spans="6:6" x14ac:dyDescent="0.25">
      <c r="F11565" s="2"/>
    </row>
    <row r="11566" spans="6:6" x14ac:dyDescent="0.25">
      <c r="F11566" s="2"/>
    </row>
    <row r="11567" spans="6:6" x14ac:dyDescent="0.25">
      <c r="F11567" s="2"/>
    </row>
    <row r="11568" spans="6:6" x14ac:dyDescent="0.25">
      <c r="F11568" s="2"/>
    </row>
    <row r="11569" spans="6:6" x14ac:dyDescent="0.25">
      <c r="F11569" s="2"/>
    </row>
    <row r="11570" spans="6:6" x14ac:dyDescent="0.25">
      <c r="F11570" s="2"/>
    </row>
    <row r="11571" spans="6:6" x14ac:dyDescent="0.25">
      <c r="F11571" s="2"/>
    </row>
    <row r="11572" spans="6:6" x14ac:dyDescent="0.25">
      <c r="F11572" s="2"/>
    </row>
    <row r="11573" spans="6:6" x14ac:dyDescent="0.25">
      <c r="F11573" s="2"/>
    </row>
    <row r="11574" spans="6:6" x14ac:dyDescent="0.25">
      <c r="F11574" s="2"/>
    </row>
    <row r="11575" spans="6:6" x14ac:dyDescent="0.25">
      <c r="F11575" s="2"/>
    </row>
    <row r="11576" spans="6:6" x14ac:dyDescent="0.25">
      <c r="F11576" s="2"/>
    </row>
    <row r="11577" spans="6:6" x14ac:dyDescent="0.25">
      <c r="F11577" s="2"/>
    </row>
    <row r="11578" spans="6:6" x14ac:dyDescent="0.25">
      <c r="F11578" s="2"/>
    </row>
    <row r="11579" spans="6:6" x14ac:dyDescent="0.25">
      <c r="F11579" s="2"/>
    </row>
    <row r="11580" spans="6:6" x14ac:dyDescent="0.25">
      <c r="F11580" s="2"/>
    </row>
    <row r="11581" spans="6:6" x14ac:dyDescent="0.25">
      <c r="F11581" s="2"/>
    </row>
    <row r="11582" spans="6:6" x14ac:dyDescent="0.25">
      <c r="F11582" s="2"/>
    </row>
    <row r="11583" spans="6:6" x14ac:dyDescent="0.25">
      <c r="F11583" s="2"/>
    </row>
    <row r="11584" spans="6:6" x14ac:dyDescent="0.25">
      <c r="F11584" s="2"/>
    </row>
    <row r="11585" spans="6:6" x14ac:dyDescent="0.25">
      <c r="F11585" s="2"/>
    </row>
    <row r="11586" spans="6:6" x14ac:dyDescent="0.25">
      <c r="F11586" s="2"/>
    </row>
    <row r="11587" spans="6:6" x14ac:dyDescent="0.25">
      <c r="F11587" s="2"/>
    </row>
    <row r="11588" spans="6:6" x14ac:dyDescent="0.25">
      <c r="F11588" s="2"/>
    </row>
    <row r="11589" spans="6:6" x14ac:dyDescent="0.25">
      <c r="F11589" s="2"/>
    </row>
    <row r="11590" spans="6:6" x14ac:dyDescent="0.25">
      <c r="F11590" s="2"/>
    </row>
    <row r="11591" spans="6:6" x14ac:dyDescent="0.25">
      <c r="F11591" s="2"/>
    </row>
    <row r="11592" spans="6:6" x14ac:dyDescent="0.25">
      <c r="F11592" s="2"/>
    </row>
    <row r="11593" spans="6:6" x14ac:dyDescent="0.25">
      <c r="F11593" s="2"/>
    </row>
    <row r="11594" spans="6:6" x14ac:dyDescent="0.25">
      <c r="F11594" s="2"/>
    </row>
    <row r="11595" spans="6:6" x14ac:dyDescent="0.25">
      <c r="F11595" s="2"/>
    </row>
    <row r="11596" spans="6:6" x14ac:dyDescent="0.25">
      <c r="F11596" s="2"/>
    </row>
    <row r="11597" spans="6:6" x14ac:dyDescent="0.25">
      <c r="F11597" s="2"/>
    </row>
    <row r="11598" spans="6:6" x14ac:dyDescent="0.25">
      <c r="F11598" s="2"/>
    </row>
    <row r="11599" spans="6:6" x14ac:dyDescent="0.25">
      <c r="F11599" s="2"/>
    </row>
    <row r="11600" spans="6:6" x14ac:dyDescent="0.25">
      <c r="F11600" s="2"/>
    </row>
    <row r="11601" spans="6:6" x14ac:dyDescent="0.25">
      <c r="F11601" s="2"/>
    </row>
    <row r="11602" spans="6:6" x14ac:dyDescent="0.25">
      <c r="F11602" s="2"/>
    </row>
    <row r="11603" spans="6:6" x14ac:dyDescent="0.25">
      <c r="F11603" s="2"/>
    </row>
    <row r="11604" spans="6:6" x14ac:dyDescent="0.25">
      <c r="F11604" s="2"/>
    </row>
    <row r="11605" spans="6:6" x14ac:dyDescent="0.25">
      <c r="F11605" s="2"/>
    </row>
    <row r="11606" spans="6:6" x14ac:dyDescent="0.25">
      <c r="F11606" s="2"/>
    </row>
    <row r="11607" spans="6:6" x14ac:dyDescent="0.25">
      <c r="F11607" s="2"/>
    </row>
    <row r="11608" spans="6:6" x14ac:dyDescent="0.25">
      <c r="F11608" s="2"/>
    </row>
    <row r="11609" spans="6:6" x14ac:dyDescent="0.25">
      <c r="F11609" s="2"/>
    </row>
    <row r="11610" spans="6:6" x14ac:dyDescent="0.25">
      <c r="F11610" s="2"/>
    </row>
    <row r="11611" spans="6:6" x14ac:dyDescent="0.25">
      <c r="F11611" s="2"/>
    </row>
    <row r="11612" spans="6:6" x14ac:dyDescent="0.25">
      <c r="F11612" s="2"/>
    </row>
    <row r="11613" spans="6:6" x14ac:dyDescent="0.25">
      <c r="F11613" s="2"/>
    </row>
    <row r="11614" spans="6:6" x14ac:dyDescent="0.25">
      <c r="F11614" s="2"/>
    </row>
    <row r="11615" spans="6:6" x14ac:dyDescent="0.25">
      <c r="F11615" s="2"/>
    </row>
    <row r="11616" spans="6:6" x14ac:dyDescent="0.25">
      <c r="F11616" s="2"/>
    </row>
    <row r="11617" spans="6:6" x14ac:dyDescent="0.25">
      <c r="F11617" s="2"/>
    </row>
    <row r="11618" spans="6:6" x14ac:dyDescent="0.25">
      <c r="F11618" s="2"/>
    </row>
    <row r="11619" spans="6:6" x14ac:dyDescent="0.25">
      <c r="F11619" s="2"/>
    </row>
    <row r="11620" spans="6:6" x14ac:dyDescent="0.25">
      <c r="F11620" s="2"/>
    </row>
    <row r="11621" spans="6:6" x14ac:dyDescent="0.25">
      <c r="F11621" s="2"/>
    </row>
    <row r="11622" spans="6:6" x14ac:dyDescent="0.25">
      <c r="F11622" s="2"/>
    </row>
    <row r="11623" spans="6:6" x14ac:dyDescent="0.25">
      <c r="F11623" s="2"/>
    </row>
    <row r="11624" spans="6:6" x14ac:dyDescent="0.25">
      <c r="F11624" s="2"/>
    </row>
    <row r="11625" spans="6:6" x14ac:dyDescent="0.25">
      <c r="F11625" s="2"/>
    </row>
    <row r="11626" spans="6:6" x14ac:dyDescent="0.25">
      <c r="F11626" s="2"/>
    </row>
    <row r="11627" spans="6:6" x14ac:dyDescent="0.25">
      <c r="F11627" s="2"/>
    </row>
    <row r="11628" spans="6:6" x14ac:dyDescent="0.25">
      <c r="F11628" s="2"/>
    </row>
    <row r="11629" spans="6:6" x14ac:dyDescent="0.25">
      <c r="F11629" s="2"/>
    </row>
    <row r="11630" spans="6:6" x14ac:dyDescent="0.25">
      <c r="F11630" s="2"/>
    </row>
    <row r="11631" spans="6:6" x14ac:dyDescent="0.25">
      <c r="F11631" s="2"/>
    </row>
    <row r="11632" spans="6:6" x14ac:dyDescent="0.25">
      <c r="F11632" s="2"/>
    </row>
    <row r="11633" spans="6:6" x14ac:dyDescent="0.25">
      <c r="F11633" s="2"/>
    </row>
    <row r="11634" spans="6:6" x14ac:dyDescent="0.25">
      <c r="F11634" s="2"/>
    </row>
    <row r="11635" spans="6:6" x14ac:dyDescent="0.25">
      <c r="F11635" s="2"/>
    </row>
    <row r="11636" spans="6:6" x14ac:dyDescent="0.25">
      <c r="F11636" s="2"/>
    </row>
    <row r="11637" spans="6:6" x14ac:dyDescent="0.25">
      <c r="F11637" s="2"/>
    </row>
    <row r="11638" spans="6:6" x14ac:dyDescent="0.25">
      <c r="F11638" s="2"/>
    </row>
    <row r="11639" spans="6:6" x14ac:dyDescent="0.25">
      <c r="F11639" s="2"/>
    </row>
    <row r="11640" spans="6:6" x14ac:dyDescent="0.25">
      <c r="F11640" s="2"/>
    </row>
    <row r="11641" spans="6:6" x14ac:dyDescent="0.25">
      <c r="F11641" s="2"/>
    </row>
    <row r="11642" spans="6:6" x14ac:dyDescent="0.25">
      <c r="F11642" s="2"/>
    </row>
    <row r="11643" spans="6:6" x14ac:dyDescent="0.25">
      <c r="F11643" s="2"/>
    </row>
    <row r="11644" spans="6:6" x14ac:dyDescent="0.25">
      <c r="F11644" s="2"/>
    </row>
    <row r="11645" spans="6:6" x14ac:dyDescent="0.25">
      <c r="F11645" s="2"/>
    </row>
    <row r="11646" spans="6:6" x14ac:dyDescent="0.25">
      <c r="F11646" s="2"/>
    </row>
    <row r="11647" spans="6:6" x14ac:dyDescent="0.25">
      <c r="F11647" s="2"/>
    </row>
    <row r="11648" spans="6:6" x14ac:dyDescent="0.25">
      <c r="F11648" s="2"/>
    </row>
    <row r="11649" spans="6:6" x14ac:dyDescent="0.25">
      <c r="F11649" s="2"/>
    </row>
    <row r="11650" spans="6:6" x14ac:dyDescent="0.25">
      <c r="F11650" s="2"/>
    </row>
    <row r="11651" spans="6:6" x14ac:dyDescent="0.25">
      <c r="F11651" s="2"/>
    </row>
    <row r="11652" spans="6:6" x14ac:dyDescent="0.25">
      <c r="F11652" s="2"/>
    </row>
    <row r="11653" spans="6:6" x14ac:dyDescent="0.25">
      <c r="F11653" s="2"/>
    </row>
    <row r="11654" spans="6:6" x14ac:dyDescent="0.25">
      <c r="F11654" s="2"/>
    </row>
    <row r="11655" spans="6:6" x14ac:dyDescent="0.25">
      <c r="F11655" s="2"/>
    </row>
    <row r="11656" spans="6:6" x14ac:dyDescent="0.25">
      <c r="F11656" s="2"/>
    </row>
    <row r="11657" spans="6:6" x14ac:dyDescent="0.25">
      <c r="F11657" s="2"/>
    </row>
    <row r="11658" spans="6:6" x14ac:dyDescent="0.25">
      <c r="F11658" s="2"/>
    </row>
    <row r="11659" spans="6:6" x14ac:dyDescent="0.25">
      <c r="F11659" s="2"/>
    </row>
    <row r="11660" spans="6:6" x14ac:dyDescent="0.25">
      <c r="F11660" s="2"/>
    </row>
    <row r="11661" spans="6:6" x14ac:dyDescent="0.25">
      <c r="F11661" s="2"/>
    </row>
    <row r="11662" spans="6:6" x14ac:dyDescent="0.25">
      <c r="F11662" s="2"/>
    </row>
    <row r="11663" spans="6:6" x14ac:dyDescent="0.25">
      <c r="F11663" s="2"/>
    </row>
    <row r="11664" spans="6:6" x14ac:dyDescent="0.25">
      <c r="F11664" s="2"/>
    </row>
    <row r="11665" spans="6:6" x14ac:dyDescent="0.25">
      <c r="F11665" s="2"/>
    </row>
    <row r="11666" spans="6:6" x14ac:dyDescent="0.25">
      <c r="F11666" s="2"/>
    </row>
    <row r="11667" spans="6:6" x14ac:dyDescent="0.25">
      <c r="F11667" s="2"/>
    </row>
    <row r="11668" spans="6:6" x14ac:dyDescent="0.25">
      <c r="F11668" s="2"/>
    </row>
    <row r="11669" spans="6:6" x14ac:dyDescent="0.25">
      <c r="F11669" s="2"/>
    </row>
    <row r="11670" spans="6:6" x14ac:dyDescent="0.25">
      <c r="F11670" s="2"/>
    </row>
    <row r="11671" spans="6:6" x14ac:dyDescent="0.25">
      <c r="F11671" s="2"/>
    </row>
    <row r="11672" spans="6:6" x14ac:dyDescent="0.25">
      <c r="F11672" s="2"/>
    </row>
    <row r="11673" spans="6:6" x14ac:dyDescent="0.25">
      <c r="F11673" s="2"/>
    </row>
    <row r="11674" spans="6:6" x14ac:dyDescent="0.25">
      <c r="F11674" s="2"/>
    </row>
    <row r="11675" spans="6:6" x14ac:dyDescent="0.25">
      <c r="F11675" s="2"/>
    </row>
    <row r="11676" spans="6:6" x14ac:dyDescent="0.25">
      <c r="F11676" s="2"/>
    </row>
    <row r="11677" spans="6:6" x14ac:dyDescent="0.25">
      <c r="F11677" s="2"/>
    </row>
    <row r="11678" spans="6:6" x14ac:dyDescent="0.25">
      <c r="F11678" s="2"/>
    </row>
    <row r="11679" spans="6:6" x14ac:dyDescent="0.25">
      <c r="F11679" s="2"/>
    </row>
    <row r="11680" spans="6:6" x14ac:dyDescent="0.25">
      <c r="F11680" s="2"/>
    </row>
    <row r="11681" spans="6:6" x14ac:dyDescent="0.25">
      <c r="F11681" s="2"/>
    </row>
    <row r="11682" spans="6:6" x14ac:dyDescent="0.25">
      <c r="F11682" s="2"/>
    </row>
    <row r="11683" spans="6:6" x14ac:dyDescent="0.25">
      <c r="F11683" s="2"/>
    </row>
    <row r="11684" spans="6:6" x14ac:dyDescent="0.25">
      <c r="F11684" s="2"/>
    </row>
    <row r="11685" spans="6:6" x14ac:dyDescent="0.25">
      <c r="F11685" s="2"/>
    </row>
    <row r="11686" spans="6:6" x14ac:dyDescent="0.25">
      <c r="F11686" s="2"/>
    </row>
    <row r="11687" spans="6:6" x14ac:dyDescent="0.25">
      <c r="F11687" s="2"/>
    </row>
    <row r="11688" spans="6:6" x14ac:dyDescent="0.25">
      <c r="F11688" s="2"/>
    </row>
    <row r="11689" spans="6:6" x14ac:dyDescent="0.25">
      <c r="F11689" s="2"/>
    </row>
    <row r="11690" spans="6:6" x14ac:dyDescent="0.25">
      <c r="F11690" s="2"/>
    </row>
    <row r="11691" spans="6:6" x14ac:dyDescent="0.25">
      <c r="F11691" s="2"/>
    </row>
    <row r="11692" spans="6:6" x14ac:dyDescent="0.25">
      <c r="F11692" s="2"/>
    </row>
    <row r="11693" spans="6:6" x14ac:dyDescent="0.25">
      <c r="F11693" s="2"/>
    </row>
    <row r="11694" spans="6:6" x14ac:dyDescent="0.25">
      <c r="F11694" s="2"/>
    </row>
    <row r="11695" spans="6:6" x14ac:dyDescent="0.25">
      <c r="F11695" s="2"/>
    </row>
    <row r="11696" spans="6:6" x14ac:dyDescent="0.25">
      <c r="F11696" s="2"/>
    </row>
    <row r="11697" spans="6:6" x14ac:dyDescent="0.25">
      <c r="F11697" s="2"/>
    </row>
    <row r="11698" spans="6:6" x14ac:dyDescent="0.25">
      <c r="F11698" s="2"/>
    </row>
    <row r="11699" spans="6:6" x14ac:dyDescent="0.25">
      <c r="F11699" s="2"/>
    </row>
    <row r="11700" spans="6:6" x14ac:dyDescent="0.25">
      <c r="F11700" s="2"/>
    </row>
    <row r="11701" spans="6:6" x14ac:dyDescent="0.25">
      <c r="F11701" s="2"/>
    </row>
    <row r="11702" spans="6:6" x14ac:dyDescent="0.25">
      <c r="F11702" s="2"/>
    </row>
    <row r="11703" spans="6:6" x14ac:dyDescent="0.25">
      <c r="F11703" s="2"/>
    </row>
    <row r="11704" spans="6:6" x14ac:dyDescent="0.25">
      <c r="F11704" s="2"/>
    </row>
    <row r="11705" spans="6:6" x14ac:dyDescent="0.25">
      <c r="F11705" s="2"/>
    </row>
    <row r="11706" spans="6:6" x14ac:dyDescent="0.25">
      <c r="F11706" s="2"/>
    </row>
    <row r="11707" spans="6:6" x14ac:dyDescent="0.25">
      <c r="F11707" s="2"/>
    </row>
    <row r="11708" spans="6:6" x14ac:dyDescent="0.25">
      <c r="F11708" s="2"/>
    </row>
    <row r="11709" spans="6:6" x14ac:dyDescent="0.25">
      <c r="F11709" s="2"/>
    </row>
    <row r="11710" spans="6:6" x14ac:dyDescent="0.25">
      <c r="F11710" s="2"/>
    </row>
    <row r="11711" spans="6:6" x14ac:dyDescent="0.25">
      <c r="F11711" s="2"/>
    </row>
    <row r="11712" spans="6:6" x14ac:dyDescent="0.25">
      <c r="F11712" s="2"/>
    </row>
    <row r="11713" spans="6:6" x14ac:dyDescent="0.25">
      <c r="F11713" s="2"/>
    </row>
    <row r="11714" spans="6:6" x14ac:dyDescent="0.25">
      <c r="F11714" s="2"/>
    </row>
    <row r="11715" spans="6:6" x14ac:dyDescent="0.25">
      <c r="F11715" s="2"/>
    </row>
    <row r="11716" spans="6:6" x14ac:dyDescent="0.25">
      <c r="F11716" s="2"/>
    </row>
    <row r="11717" spans="6:6" x14ac:dyDescent="0.25">
      <c r="F11717" s="2"/>
    </row>
    <row r="11718" spans="6:6" x14ac:dyDescent="0.25">
      <c r="F11718" s="2"/>
    </row>
    <row r="11719" spans="6:6" x14ac:dyDescent="0.25">
      <c r="F11719" s="2"/>
    </row>
    <row r="11720" spans="6:6" x14ac:dyDescent="0.25">
      <c r="F11720" s="2"/>
    </row>
    <row r="11721" spans="6:6" x14ac:dyDescent="0.25">
      <c r="F11721" s="2"/>
    </row>
    <row r="11722" spans="6:6" x14ac:dyDescent="0.25">
      <c r="F11722" s="2"/>
    </row>
    <row r="11723" spans="6:6" x14ac:dyDescent="0.25">
      <c r="F11723" s="2"/>
    </row>
    <row r="11724" spans="6:6" x14ac:dyDescent="0.25">
      <c r="F11724" s="2"/>
    </row>
    <row r="11725" spans="6:6" x14ac:dyDescent="0.25">
      <c r="F11725" s="2"/>
    </row>
    <row r="11726" spans="6:6" x14ac:dyDescent="0.25">
      <c r="F11726" s="2"/>
    </row>
    <row r="11727" spans="6:6" x14ac:dyDescent="0.25">
      <c r="F11727" s="2"/>
    </row>
    <row r="11728" spans="6:6" x14ac:dyDescent="0.25">
      <c r="F11728" s="2"/>
    </row>
    <row r="11729" spans="6:6" x14ac:dyDescent="0.25">
      <c r="F11729" s="2"/>
    </row>
    <row r="11730" spans="6:6" x14ac:dyDescent="0.25">
      <c r="F11730" s="2"/>
    </row>
    <row r="11731" spans="6:6" x14ac:dyDescent="0.25">
      <c r="F11731" s="2"/>
    </row>
    <row r="11732" spans="6:6" x14ac:dyDescent="0.25">
      <c r="F11732" s="2"/>
    </row>
    <row r="11733" spans="6:6" x14ac:dyDescent="0.25">
      <c r="F11733" s="2"/>
    </row>
    <row r="11734" spans="6:6" x14ac:dyDescent="0.25">
      <c r="F11734" s="2"/>
    </row>
    <row r="11735" spans="6:6" x14ac:dyDescent="0.25">
      <c r="F11735" s="2"/>
    </row>
    <row r="11736" spans="6:6" x14ac:dyDescent="0.25">
      <c r="F11736" s="2"/>
    </row>
    <row r="11737" spans="6:6" x14ac:dyDescent="0.25">
      <c r="F11737" s="2"/>
    </row>
    <row r="11738" spans="6:6" x14ac:dyDescent="0.25">
      <c r="F11738" s="2"/>
    </row>
    <row r="11739" spans="6:6" x14ac:dyDescent="0.25">
      <c r="F11739" s="2"/>
    </row>
    <row r="11740" spans="6:6" x14ac:dyDescent="0.25">
      <c r="F11740" s="2"/>
    </row>
    <row r="11741" spans="6:6" x14ac:dyDescent="0.25">
      <c r="F11741" s="2"/>
    </row>
    <row r="11742" spans="6:6" x14ac:dyDescent="0.25">
      <c r="F11742" s="2"/>
    </row>
    <row r="11743" spans="6:6" x14ac:dyDescent="0.25">
      <c r="F11743" s="2"/>
    </row>
    <row r="11744" spans="6:6" x14ac:dyDescent="0.25">
      <c r="F11744" s="2"/>
    </row>
    <row r="11745" spans="6:6" x14ac:dyDescent="0.25">
      <c r="F11745" s="2"/>
    </row>
    <row r="11746" spans="6:6" x14ac:dyDescent="0.25">
      <c r="F11746" s="2"/>
    </row>
    <row r="11747" spans="6:6" x14ac:dyDescent="0.25">
      <c r="F11747" s="2"/>
    </row>
    <row r="11748" spans="6:6" x14ac:dyDescent="0.25">
      <c r="F11748" s="2"/>
    </row>
    <row r="11749" spans="6:6" x14ac:dyDescent="0.25">
      <c r="F11749" s="2"/>
    </row>
    <row r="11750" spans="6:6" x14ac:dyDescent="0.25">
      <c r="F11750" s="2"/>
    </row>
    <row r="11751" spans="6:6" x14ac:dyDescent="0.25">
      <c r="F11751" s="2"/>
    </row>
    <row r="11752" spans="6:6" x14ac:dyDescent="0.25">
      <c r="F11752" s="2"/>
    </row>
    <row r="11753" spans="6:6" x14ac:dyDescent="0.25">
      <c r="F11753" s="2"/>
    </row>
    <row r="11754" spans="6:6" x14ac:dyDescent="0.25">
      <c r="F11754" s="2"/>
    </row>
    <row r="11755" spans="6:6" x14ac:dyDescent="0.25">
      <c r="F11755" s="2"/>
    </row>
    <row r="11756" spans="6:6" x14ac:dyDescent="0.25">
      <c r="F11756" s="2"/>
    </row>
    <row r="11757" spans="6:6" x14ac:dyDescent="0.25">
      <c r="F11757" s="2"/>
    </row>
    <row r="11758" spans="6:6" x14ac:dyDescent="0.25">
      <c r="F11758" s="2"/>
    </row>
    <row r="11759" spans="6:6" x14ac:dyDescent="0.25">
      <c r="F11759" s="2"/>
    </row>
    <row r="11760" spans="6:6" x14ac:dyDescent="0.25">
      <c r="F11760" s="2"/>
    </row>
    <row r="11761" spans="6:6" x14ac:dyDescent="0.25">
      <c r="F11761" s="2"/>
    </row>
    <row r="11762" spans="6:6" x14ac:dyDescent="0.25">
      <c r="F11762" s="2"/>
    </row>
    <row r="11763" spans="6:6" x14ac:dyDescent="0.25">
      <c r="F11763" s="2"/>
    </row>
    <row r="11764" spans="6:6" x14ac:dyDescent="0.25">
      <c r="F11764" s="2"/>
    </row>
    <row r="11765" spans="6:6" x14ac:dyDescent="0.25">
      <c r="F11765" s="2"/>
    </row>
    <row r="11766" spans="6:6" x14ac:dyDescent="0.25">
      <c r="F11766" s="2"/>
    </row>
    <row r="11767" spans="6:6" x14ac:dyDescent="0.25">
      <c r="F11767" s="2"/>
    </row>
    <row r="11768" spans="6:6" x14ac:dyDescent="0.25">
      <c r="F11768" s="2"/>
    </row>
    <row r="11769" spans="6:6" x14ac:dyDescent="0.25">
      <c r="F11769" s="2"/>
    </row>
    <row r="11770" spans="6:6" x14ac:dyDescent="0.25">
      <c r="F11770" s="2"/>
    </row>
    <row r="11771" spans="6:6" x14ac:dyDescent="0.25">
      <c r="F11771" s="2"/>
    </row>
    <row r="11772" spans="6:6" x14ac:dyDescent="0.25">
      <c r="F11772" s="2"/>
    </row>
    <row r="11773" spans="6:6" x14ac:dyDescent="0.25">
      <c r="F11773" s="2"/>
    </row>
    <row r="11774" spans="6:6" x14ac:dyDescent="0.25">
      <c r="F11774" s="2"/>
    </row>
    <row r="11775" spans="6:6" x14ac:dyDescent="0.25">
      <c r="F11775" s="2"/>
    </row>
    <row r="11776" spans="6:6" x14ac:dyDescent="0.25">
      <c r="F11776" s="2"/>
    </row>
    <row r="11777" spans="6:6" x14ac:dyDescent="0.25">
      <c r="F11777" s="2"/>
    </row>
    <row r="11778" spans="6:6" x14ac:dyDescent="0.25">
      <c r="F11778" s="2"/>
    </row>
    <row r="11779" spans="6:6" x14ac:dyDescent="0.25">
      <c r="F11779" s="2"/>
    </row>
    <row r="11780" spans="6:6" x14ac:dyDescent="0.25">
      <c r="F11780" s="2"/>
    </row>
    <row r="11781" spans="6:6" x14ac:dyDescent="0.25">
      <c r="F11781" s="2"/>
    </row>
    <row r="11782" spans="6:6" x14ac:dyDescent="0.25">
      <c r="F11782" s="2"/>
    </row>
    <row r="11783" spans="6:6" x14ac:dyDescent="0.25">
      <c r="F11783" s="2"/>
    </row>
    <row r="11784" spans="6:6" x14ac:dyDescent="0.25">
      <c r="F11784" s="2"/>
    </row>
    <row r="11785" spans="6:6" x14ac:dyDescent="0.25">
      <c r="F11785" s="2"/>
    </row>
    <row r="11786" spans="6:6" x14ac:dyDescent="0.25">
      <c r="F11786" s="2"/>
    </row>
    <row r="11787" spans="6:6" x14ac:dyDescent="0.25">
      <c r="F11787" s="2"/>
    </row>
    <row r="11788" spans="6:6" x14ac:dyDescent="0.25">
      <c r="F11788" s="2"/>
    </row>
    <row r="11789" spans="6:6" x14ac:dyDescent="0.25">
      <c r="F11789" s="2"/>
    </row>
    <row r="11790" spans="6:6" x14ac:dyDescent="0.25">
      <c r="F11790" s="2"/>
    </row>
    <row r="11791" spans="6:6" x14ac:dyDescent="0.25">
      <c r="F11791" s="2"/>
    </row>
    <row r="11792" spans="6:6" x14ac:dyDescent="0.25">
      <c r="F11792" s="2"/>
    </row>
    <row r="11793" spans="6:6" x14ac:dyDescent="0.25">
      <c r="F11793" s="2"/>
    </row>
    <row r="11794" spans="6:6" x14ac:dyDescent="0.25">
      <c r="F11794" s="2"/>
    </row>
    <row r="11795" spans="6:6" x14ac:dyDescent="0.25">
      <c r="F11795" s="2"/>
    </row>
    <row r="11796" spans="6:6" x14ac:dyDescent="0.25">
      <c r="F11796" s="2"/>
    </row>
    <row r="11797" spans="6:6" x14ac:dyDescent="0.25">
      <c r="F11797" s="2"/>
    </row>
    <row r="11798" spans="6:6" x14ac:dyDescent="0.25">
      <c r="F11798" s="2"/>
    </row>
    <row r="11799" spans="6:6" x14ac:dyDescent="0.25">
      <c r="F11799" s="2"/>
    </row>
    <row r="11800" spans="6:6" x14ac:dyDescent="0.25">
      <c r="F11800" s="2"/>
    </row>
    <row r="11801" spans="6:6" x14ac:dyDescent="0.25">
      <c r="F11801" s="2"/>
    </row>
    <row r="11802" spans="6:6" x14ac:dyDescent="0.25">
      <c r="F11802" s="2"/>
    </row>
    <row r="11803" spans="6:6" x14ac:dyDescent="0.25">
      <c r="F11803" s="2"/>
    </row>
    <row r="11804" spans="6:6" x14ac:dyDescent="0.25">
      <c r="F11804" s="2"/>
    </row>
    <row r="11805" spans="6:6" x14ac:dyDescent="0.25">
      <c r="F11805" s="2"/>
    </row>
    <row r="11806" spans="6:6" x14ac:dyDescent="0.25">
      <c r="F11806" s="2"/>
    </row>
    <row r="11807" spans="6:6" x14ac:dyDescent="0.25">
      <c r="F11807" s="2"/>
    </row>
    <row r="11808" spans="6:6" x14ac:dyDescent="0.25">
      <c r="F11808" s="2"/>
    </row>
    <row r="11809" spans="6:6" x14ac:dyDescent="0.25">
      <c r="F11809" s="2"/>
    </row>
    <row r="11810" spans="6:6" x14ac:dyDescent="0.25">
      <c r="F11810" s="2"/>
    </row>
    <row r="11811" spans="6:6" x14ac:dyDescent="0.25">
      <c r="F11811" s="2"/>
    </row>
    <row r="11812" spans="6:6" x14ac:dyDescent="0.25">
      <c r="F11812" s="2"/>
    </row>
    <row r="11813" spans="6:6" x14ac:dyDescent="0.25">
      <c r="F11813" s="2"/>
    </row>
    <row r="11814" spans="6:6" x14ac:dyDescent="0.25">
      <c r="F11814" s="2"/>
    </row>
    <row r="11815" spans="6:6" x14ac:dyDescent="0.25">
      <c r="F11815" s="2"/>
    </row>
    <row r="11816" spans="6:6" x14ac:dyDescent="0.25">
      <c r="F11816" s="2"/>
    </row>
    <row r="11817" spans="6:6" x14ac:dyDescent="0.25">
      <c r="F11817" s="2"/>
    </row>
    <row r="11818" spans="6:6" x14ac:dyDescent="0.25">
      <c r="F11818" s="2"/>
    </row>
    <row r="11819" spans="6:6" x14ac:dyDescent="0.25">
      <c r="F11819" s="2"/>
    </row>
    <row r="11820" spans="6:6" x14ac:dyDescent="0.25">
      <c r="F11820" s="2"/>
    </row>
    <row r="11821" spans="6:6" x14ac:dyDescent="0.25">
      <c r="F11821" s="2"/>
    </row>
    <row r="11822" spans="6:6" x14ac:dyDescent="0.25">
      <c r="F11822" s="2"/>
    </row>
    <row r="11823" spans="6:6" x14ac:dyDescent="0.25">
      <c r="F11823" s="2"/>
    </row>
    <row r="11824" spans="6:6" x14ac:dyDescent="0.25">
      <c r="F11824" s="2"/>
    </row>
    <row r="11825" spans="6:6" x14ac:dyDescent="0.25">
      <c r="F11825" s="2"/>
    </row>
    <row r="11826" spans="6:6" x14ac:dyDescent="0.25">
      <c r="F11826" s="2"/>
    </row>
    <row r="11827" spans="6:6" x14ac:dyDescent="0.25">
      <c r="F11827" s="2"/>
    </row>
    <row r="11828" spans="6:6" x14ac:dyDescent="0.25">
      <c r="F11828" s="2"/>
    </row>
    <row r="11829" spans="6:6" x14ac:dyDescent="0.25">
      <c r="F11829" s="2"/>
    </row>
    <row r="11830" spans="6:6" x14ac:dyDescent="0.25">
      <c r="F11830" s="2"/>
    </row>
    <row r="11831" spans="6:6" x14ac:dyDescent="0.25">
      <c r="F11831" s="2"/>
    </row>
    <row r="11832" spans="6:6" x14ac:dyDescent="0.25">
      <c r="F11832" s="2"/>
    </row>
    <row r="11833" spans="6:6" x14ac:dyDescent="0.25">
      <c r="F11833" s="2"/>
    </row>
    <row r="11834" spans="6:6" x14ac:dyDescent="0.25">
      <c r="F11834" s="2"/>
    </row>
    <row r="11835" spans="6:6" x14ac:dyDescent="0.25">
      <c r="F11835" s="2"/>
    </row>
    <row r="11836" spans="6:6" x14ac:dyDescent="0.25">
      <c r="F11836" s="2"/>
    </row>
    <row r="11837" spans="6:6" x14ac:dyDescent="0.25">
      <c r="F11837" s="2"/>
    </row>
    <row r="11838" spans="6:6" x14ac:dyDescent="0.25">
      <c r="F11838" s="2"/>
    </row>
    <row r="11839" spans="6:6" x14ac:dyDescent="0.25">
      <c r="F11839" s="2"/>
    </row>
    <row r="11840" spans="6:6" x14ac:dyDescent="0.25">
      <c r="F11840" s="2"/>
    </row>
    <row r="11841" spans="6:6" x14ac:dyDescent="0.25">
      <c r="F11841" s="2"/>
    </row>
    <row r="11842" spans="6:6" x14ac:dyDescent="0.25">
      <c r="F11842" s="2"/>
    </row>
    <row r="11843" spans="6:6" x14ac:dyDescent="0.25">
      <c r="F11843" s="2"/>
    </row>
    <row r="11844" spans="6:6" x14ac:dyDescent="0.25">
      <c r="F11844" s="2"/>
    </row>
    <row r="11845" spans="6:6" x14ac:dyDescent="0.25">
      <c r="F11845" s="2"/>
    </row>
    <row r="11846" spans="6:6" x14ac:dyDescent="0.25">
      <c r="F11846" s="2"/>
    </row>
    <row r="11847" spans="6:6" x14ac:dyDescent="0.25">
      <c r="F11847" s="2"/>
    </row>
    <row r="11848" spans="6:6" x14ac:dyDescent="0.25">
      <c r="F11848" s="2"/>
    </row>
    <row r="11849" spans="6:6" x14ac:dyDescent="0.25">
      <c r="F11849" s="2"/>
    </row>
    <row r="11850" spans="6:6" x14ac:dyDescent="0.25">
      <c r="F11850" s="2"/>
    </row>
    <row r="11851" spans="6:6" x14ac:dyDescent="0.25">
      <c r="F11851" s="2"/>
    </row>
    <row r="11852" spans="6:6" x14ac:dyDescent="0.25">
      <c r="F11852" s="2"/>
    </row>
    <row r="11853" spans="6:6" x14ac:dyDescent="0.25">
      <c r="F11853" s="2"/>
    </row>
    <row r="11854" spans="6:6" x14ac:dyDescent="0.25">
      <c r="F11854" s="2"/>
    </row>
    <row r="11855" spans="6:6" x14ac:dyDescent="0.25">
      <c r="F11855" s="2"/>
    </row>
    <row r="11856" spans="6:6" x14ac:dyDescent="0.25">
      <c r="F11856" s="2"/>
    </row>
    <row r="11857" spans="6:6" x14ac:dyDescent="0.25">
      <c r="F11857" s="2"/>
    </row>
    <row r="11858" spans="6:6" x14ac:dyDescent="0.25">
      <c r="F11858" s="2"/>
    </row>
    <row r="11859" spans="6:6" x14ac:dyDescent="0.25">
      <c r="F11859" s="2"/>
    </row>
    <row r="11860" spans="6:6" x14ac:dyDescent="0.25">
      <c r="F11860" s="2"/>
    </row>
    <row r="11861" spans="6:6" x14ac:dyDescent="0.25">
      <c r="F11861" s="2"/>
    </row>
    <row r="11862" spans="6:6" x14ac:dyDescent="0.25">
      <c r="F11862" s="2"/>
    </row>
    <row r="11863" spans="6:6" x14ac:dyDescent="0.25">
      <c r="F11863" s="2"/>
    </row>
    <row r="11864" spans="6:6" x14ac:dyDescent="0.25">
      <c r="F11864" s="2"/>
    </row>
    <row r="11865" spans="6:6" x14ac:dyDescent="0.25">
      <c r="F11865" s="2"/>
    </row>
    <row r="11866" spans="6:6" x14ac:dyDescent="0.25">
      <c r="F11866" s="2"/>
    </row>
    <row r="11867" spans="6:6" x14ac:dyDescent="0.25">
      <c r="F11867" s="2"/>
    </row>
    <row r="11868" spans="6:6" x14ac:dyDescent="0.25">
      <c r="F11868" s="2"/>
    </row>
    <row r="11869" spans="6:6" x14ac:dyDescent="0.25">
      <c r="F11869" s="2"/>
    </row>
    <row r="11870" spans="6:6" x14ac:dyDescent="0.25">
      <c r="F11870" s="2"/>
    </row>
    <row r="11871" spans="6:6" x14ac:dyDescent="0.25">
      <c r="F11871" s="2"/>
    </row>
    <row r="11872" spans="6:6" x14ac:dyDescent="0.25">
      <c r="F11872" s="2"/>
    </row>
    <row r="11873" spans="6:6" x14ac:dyDescent="0.25">
      <c r="F11873" s="2"/>
    </row>
    <row r="11874" spans="6:6" x14ac:dyDescent="0.25">
      <c r="F11874" s="2"/>
    </row>
    <row r="11875" spans="6:6" x14ac:dyDescent="0.25">
      <c r="F11875" s="2"/>
    </row>
    <row r="11876" spans="6:6" x14ac:dyDescent="0.25">
      <c r="F11876" s="2"/>
    </row>
    <row r="11877" spans="6:6" x14ac:dyDescent="0.25">
      <c r="F11877" s="2"/>
    </row>
    <row r="11878" spans="6:6" x14ac:dyDescent="0.25">
      <c r="F11878" s="2"/>
    </row>
    <row r="11879" spans="6:6" x14ac:dyDescent="0.25">
      <c r="F11879" s="2"/>
    </row>
    <row r="11880" spans="6:6" x14ac:dyDescent="0.25">
      <c r="F11880" s="2"/>
    </row>
    <row r="11881" spans="6:6" x14ac:dyDescent="0.25">
      <c r="F11881" s="2"/>
    </row>
    <row r="11882" spans="6:6" x14ac:dyDescent="0.25">
      <c r="F11882" s="2"/>
    </row>
    <row r="11883" spans="6:6" x14ac:dyDescent="0.25">
      <c r="F11883" s="2"/>
    </row>
    <row r="11884" spans="6:6" x14ac:dyDescent="0.25">
      <c r="F11884" s="2"/>
    </row>
    <row r="11885" spans="6:6" x14ac:dyDescent="0.25">
      <c r="F11885" s="2"/>
    </row>
    <row r="11886" spans="6:6" x14ac:dyDescent="0.25">
      <c r="F11886" s="2"/>
    </row>
    <row r="11887" spans="6:6" x14ac:dyDescent="0.25">
      <c r="F11887" s="2"/>
    </row>
    <row r="11888" spans="6:6" x14ac:dyDescent="0.25">
      <c r="F11888" s="2"/>
    </row>
    <row r="11889" spans="6:6" x14ac:dyDescent="0.25">
      <c r="F11889" s="2"/>
    </row>
    <row r="11890" spans="6:6" x14ac:dyDescent="0.25">
      <c r="F11890" s="2"/>
    </row>
    <row r="11891" spans="6:6" x14ac:dyDescent="0.25">
      <c r="F11891" s="2"/>
    </row>
    <row r="11892" spans="6:6" x14ac:dyDescent="0.25">
      <c r="F11892" s="2"/>
    </row>
    <row r="11893" spans="6:6" x14ac:dyDescent="0.25">
      <c r="F11893" s="2"/>
    </row>
    <row r="11894" spans="6:6" x14ac:dyDescent="0.25">
      <c r="F11894" s="2"/>
    </row>
    <row r="11895" spans="6:6" x14ac:dyDescent="0.25">
      <c r="F11895" s="2"/>
    </row>
    <row r="11896" spans="6:6" x14ac:dyDescent="0.25">
      <c r="F11896" s="2"/>
    </row>
    <row r="11897" spans="6:6" x14ac:dyDescent="0.25">
      <c r="F11897" s="2"/>
    </row>
    <row r="11898" spans="6:6" x14ac:dyDescent="0.25">
      <c r="F11898" s="2"/>
    </row>
    <row r="11899" spans="6:6" x14ac:dyDescent="0.25">
      <c r="F11899" s="2"/>
    </row>
    <row r="11900" spans="6:6" x14ac:dyDescent="0.25">
      <c r="F11900" s="2"/>
    </row>
    <row r="11901" spans="6:6" x14ac:dyDescent="0.25">
      <c r="F11901" s="2"/>
    </row>
    <row r="11902" spans="6:6" x14ac:dyDescent="0.25">
      <c r="F11902" s="2"/>
    </row>
    <row r="11903" spans="6:6" x14ac:dyDescent="0.25">
      <c r="F11903" s="2"/>
    </row>
    <row r="11904" spans="6:6" x14ac:dyDescent="0.25">
      <c r="F11904" s="2"/>
    </row>
    <row r="11905" spans="6:6" x14ac:dyDescent="0.25">
      <c r="F11905" s="2"/>
    </row>
    <row r="11906" spans="6:6" x14ac:dyDescent="0.25">
      <c r="F11906" s="2"/>
    </row>
    <row r="11907" spans="6:6" x14ac:dyDescent="0.25">
      <c r="F11907" s="2"/>
    </row>
    <row r="11908" spans="6:6" x14ac:dyDescent="0.25">
      <c r="F11908" s="2"/>
    </row>
    <row r="11909" spans="6:6" x14ac:dyDescent="0.25">
      <c r="F11909" s="2"/>
    </row>
    <row r="11910" spans="6:6" x14ac:dyDescent="0.25">
      <c r="F11910" s="2"/>
    </row>
    <row r="11911" spans="6:6" x14ac:dyDescent="0.25">
      <c r="F11911" s="2"/>
    </row>
    <row r="11912" spans="6:6" x14ac:dyDescent="0.25">
      <c r="F11912" s="2"/>
    </row>
    <row r="11913" spans="6:6" x14ac:dyDescent="0.25">
      <c r="F11913" s="2"/>
    </row>
    <row r="11914" spans="6:6" x14ac:dyDescent="0.25">
      <c r="F11914" s="2"/>
    </row>
    <row r="11915" spans="6:6" x14ac:dyDescent="0.25">
      <c r="F11915" s="2"/>
    </row>
    <row r="11916" spans="6:6" x14ac:dyDescent="0.25">
      <c r="F11916" s="2"/>
    </row>
    <row r="11917" spans="6:6" x14ac:dyDescent="0.25">
      <c r="F11917" s="2"/>
    </row>
    <row r="11918" spans="6:6" x14ac:dyDescent="0.25">
      <c r="F11918" s="2"/>
    </row>
    <row r="11919" spans="6:6" x14ac:dyDescent="0.25">
      <c r="F11919" s="2"/>
    </row>
    <row r="11920" spans="6:6" x14ac:dyDescent="0.25">
      <c r="F11920" s="2"/>
    </row>
    <row r="11921" spans="6:6" x14ac:dyDescent="0.25">
      <c r="F11921" s="2"/>
    </row>
    <row r="11922" spans="6:6" x14ac:dyDescent="0.25">
      <c r="F11922" s="2"/>
    </row>
    <row r="11923" spans="6:6" x14ac:dyDescent="0.25">
      <c r="F11923" s="2"/>
    </row>
    <row r="11924" spans="6:6" x14ac:dyDescent="0.25">
      <c r="F11924" s="2"/>
    </row>
    <row r="11925" spans="6:6" x14ac:dyDescent="0.25">
      <c r="F11925" s="2"/>
    </row>
    <row r="11926" spans="6:6" x14ac:dyDescent="0.25">
      <c r="F11926" s="2"/>
    </row>
    <row r="11927" spans="6:6" x14ac:dyDescent="0.25">
      <c r="F11927" s="2"/>
    </row>
    <row r="11928" spans="6:6" x14ac:dyDescent="0.25">
      <c r="F11928" s="2"/>
    </row>
    <row r="11929" spans="6:6" x14ac:dyDescent="0.25">
      <c r="F11929" s="2"/>
    </row>
    <row r="11930" spans="6:6" x14ac:dyDescent="0.25">
      <c r="F11930" s="2"/>
    </row>
    <row r="11931" spans="6:6" x14ac:dyDescent="0.25">
      <c r="F11931" s="2"/>
    </row>
    <row r="11932" spans="6:6" x14ac:dyDescent="0.25">
      <c r="F11932" s="2"/>
    </row>
    <row r="11933" spans="6:6" x14ac:dyDescent="0.25">
      <c r="F11933" s="2"/>
    </row>
    <row r="11934" spans="6:6" x14ac:dyDescent="0.25">
      <c r="F11934" s="2"/>
    </row>
    <row r="11935" spans="6:6" x14ac:dyDescent="0.25">
      <c r="F11935" s="2"/>
    </row>
    <row r="11936" spans="6:6" x14ac:dyDescent="0.25">
      <c r="F11936" s="2"/>
    </row>
    <row r="11937" spans="6:6" x14ac:dyDescent="0.25">
      <c r="F11937" s="2"/>
    </row>
    <row r="11938" spans="6:6" x14ac:dyDescent="0.25">
      <c r="F11938" s="2"/>
    </row>
    <row r="11939" spans="6:6" x14ac:dyDescent="0.25">
      <c r="F11939" s="2"/>
    </row>
    <row r="11940" spans="6:6" x14ac:dyDescent="0.25">
      <c r="F11940" s="2"/>
    </row>
    <row r="11941" spans="6:6" x14ac:dyDescent="0.25">
      <c r="F11941" s="2"/>
    </row>
    <row r="11942" spans="6:6" x14ac:dyDescent="0.25">
      <c r="F11942" s="2"/>
    </row>
    <row r="11943" spans="6:6" x14ac:dyDescent="0.25">
      <c r="F11943" s="2"/>
    </row>
    <row r="11944" spans="6:6" x14ac:dyDescent="0.25">
      <c r="F11944" s="2"/>
    </row>
    <row r="11945" spans="6:6" x14ac:dyDescent="0.25">
      <c r="F11945" s="2"/>
    </row>
    <row r="11946" spans="6:6" x14ac:dyDescent="0.25">
      <c r="F11946" s="2"/>
    </row>
    <row r="11947" spans="6:6" x14ac:dyDescent="0.25">
      <c r="F11947" s="2"/>
    </row>
    <row r="11948" spans="6:6" x14ac:dyDescent="0.25">
      <c r="F11948" s="2"/>
    </row>
    <row r="11949" spans="6:6" x14ac:dyDescent="0.25">
      <c r="F11949" s="2"/>
    </row>
    <row r="11950" spans="6:6" x14ac:dyDescent="0.25">
      <c r="F11950" s="2"/>
    </row>
    <row r="11951" spans="6:6" x14ac:dyDescent="0.25">
      <c r="F11951" s="2"/>
    </row>
    <row r="11952" spans="6:6" x14ac:dyDescent="0.25">
      <c r="F11952" s="2"/>
    </row>
    <row r="11953" spans="6:6" x14ac:dyDescent="0.25">
      <c r="F11953" s="2"/>
    </row>
    <row r="11954" spans="6:6" x14ac:dyDescent="0.25">
      <c r="F11954" s="2"/>
    </row>
    <row r="11955" spans="6:6" x14ac:dyDescent="0.25">
      <c r="F11955" s="2"/>
    </row>
    <row r="11956" spans="6:6" x14ac:dyDescent="0.25">
      <c r="F11956" s="2"/>
    </row>
    <row r="11957" spans="6:6" x14ac:dyDescent="0.25">
      <c r="F11957" s="2"/>
    </row>
    <row r="11958" spans="6:6" x14ac:dyDescent="0.25">
      <c r="F11958" s="2"/>
    </row>
    <row r="11959" spans="6:6" x14ac:dyDescent="0.25">
      <c r="F11959" s="2"/>
    </row>
    <row r="11960" spans="6:6" x14ac:dyDescent="0.25">
      <c r="F11960" s="2"/>
    </row>
    <row r="11961" spans="6:6" x14ac:dyDescent="0.25">
      <c r="F11961" s="2"/>
    </row>
    <row r="11962" spans="6:6" x14ac:dyDescent="0.25">
      <c r="F11962" s="2"/>
    </row>
    <row r="11963" spans="6:6" x14ac:dyDescent="0.25">
      <c r="F11963" s="2"/>
    </row>
    <row r="11964" spans="6:6" x14ac:dyDescent="0.25">
      <c r="F11964" s="2"/>
    </row>
    <row r="11965" spans="6:6" x14ac:dyDescent="0.25">
      <c r="F11965" s="2"/>
    </row>
    <row r="11966" spans="6:6" x14ac:dyDescent="0.25">
      <c r="F11966" s="2"/>
    </row>
    <row r="11967" spans="6:6" x14ac:dyDescent="0.25">
      <c r="F11967" s="2"/>
    </row>
    <row r="11968" spans="6:6" x14ac:dyDescent="0.25">
      <c r="F11968" s="2"/>
    </row>
    <row r="11969" spans="6:6" x14ac:dyDescent="0.25">
      <c r="F11969" s="2"/>
    </row>
    <row r="11970" spans="6:6" x14ac:dyDescent="0.25">
      <c r="F11970" s="2"/>
    </row>
    <row r="11971" spans="6:6" x14ac:dyDescent="0.25">
      <c r="F11971" s="2"/>
    </row>
    <row r="11972" spans="6:6" x14ac:dyDescent="0.25">
      <c r="F11972" s="2"/>
    </row>
    <row r="11973" spans="6:6" x14ac:dyDescent="0.25">
      <c r="F11973" s="2"/>
    </row>
    <row r="11974" spans="6:6" x14ac:dyDescent="0.25">
      <c r="F11974" s="2"/>
    </row>
    <row r="11975" spans="6:6" x14ac:dyDescent="0.25">
      <c r="F11975" s="2"/>
    </row>
    <row r="11976" spans="6:6" x14ac:dyDescent="0.25">
      <c r="F11976" s="2"/>
    </row>
    <row r="11977" spans="6:6" x14ac:dyDescent="0.25">
      <c r="F11977" s="2"/>
    </row>
    <row r="11978" spans="6:6" x14ac:dyDescent="0.25">
      <c r="F11978" s="2"/>
    </row>
    <row r="11979" spans="6:6" x14ac:dyDescent="0.25">
      <c r="F11979" s="2"/>
    </row>
    <row r="11980" spans="6:6" x14ac:dyDescent="0.25">
      <c r="F11980" s="2"/>
    </row>
    <row r="11981" spans="6:6" x14ac:dyDescent="0.25">
      <c r="F11981" s="2"/>
    </row>
    <row r="11982" spans="6:6" x14ac:dyDescent="0.25">
      <c r="F11982" s="2"/>
    </row>
    <row r="11983" spans="6:6" x14ac:dyDescent="0.25">
      <c r="F11983" s="2"/>
    </row>
    <row r="11984" spans="6:6" x14ac:dyDescent="0.25">
      <c r="F11984" s="2"/>
    </row>
    <row r="11985" spans="6:6" x14ac:dyDescent="0.25">
      <c r="F11985" s="2"/>
    </row>
    <row r="11986" spans="6:6" x14ac:dyDescent="0.25">
      <c r="F11986" s="2"/>
    </row>
    <row r="11987" spans="6:6" x14ac:dyDescent="0.25">
      <c r="F11987" s="2"/>
    </row>
    <row r="11988" spans="6:6" x14ac:dyDescent="0.25">
      <c r="F11988" s="2"/>
    </row>
    <row r="11989" spans="6:6" x14ac:dyDescent="0.25">
      <c r="F11989" s="2"/>
    </row>
    <row r="11990" spans="6:6" x14ac:dyDescent="0.25">
      <c r="F11990" s="2"/>
    </row>
    <row r="11991" spans="6:6" x14ac:dyDescent="0.25">
      <c r="F11991" s="2"/>
    </row>
    <row r="11992" spans="6:6" x14ac:dyDescent="0.25">
      <c r="F11992" s="2"/>
    </row>
    <row r="11993" spans="6:6" x14ac:dyDescent="0.25">
      <c r="F11993" s="2"/>
    </row>
    <row r="11994" spans="6:6" x14ac:dyDescent="0.25">
      <c r="F11994" s="2"/>
    </row>
    <row r="11995" spans="6:6" x14ac:dyDescent="0.25">
      <c r="F11995" s="2"/>
    </row>
    <row r="11996" spans="6:6" x14ac:dyDescent="0.25">
      <c r="F11996" s="2"/>
    </row>
    <row r="11997" spans="6:6" x14ac:dyDescent="0.25">
      <c r="F11997" s="2"/>
    </row>
    <row r="11998" spans="6:6" x14ac:dyDescent="0.25">
      <c r="F11998" s="2"/>
    </row>
    <row r="11999" spans="6:6" x14ac:dyDescent="0.25">
      <c r="F11999" s="2"/>
    </row>
    <row r="12000" spans="6:6" x14ac:dyDescent="0.25">
      <c r="F12000" s="2"/>
    </row>
    <row r="12001" spans="6:6" x14ac:dyDescent="0.25">
      <c r="F12001" s="2"/>
    </row>
    <row r="12002" spans="6:6" x14ac:dyDescent="0.25">
      <c r="F12002" s="2"/>
    </row>
    <row r="12003" spans="6:6" x14ac:dyDescent="0.25">
      <c r="F12003" s="2"/>
    </row>
    <row r="12004" spans="6:6" x14ac:dyDescent="0.25">
      <c r="F12004" s="2"/>
    </row>
    <row r="12005" spans="6:6" x14ac:dyDescent="0.25">
      <c r="F12005" s="2"/>
    </row>
    <row r="12006" spans="6:6" x14ac:dyDescent="0.25">
      <c r="F12006" s="2"/>
    </row>
    <row r="12007" spans="6:6" x14ac:dyDescent="0.25">
      <c r="F12007" s="2"/>
    </row>
    <row r="12008" spans="6:6" x14ac:dyDescent="0.25">
      <c r="F12008" s="2"/>
    </row>
    <row r="12009" spans="6:6" x14ac:dyDescent="0.25">
      <c r="F12009" s="2"/>
    </row>
    <row r="12010" spans="6:6" x14ac:dyDescent="0.25">
      <c r="F12010" s="2"/>
    </row>
    <row r="12011" spans="6:6" x14ac:dyDescent="0.25">
      <c r="F12011" s="2"/>
    </row>
    <row r="12012" spans="6:6" x14ac:dyDescent="0.25">
      <c r="F12012" s="2"/>
    </row>
    <row r="12013" spans="6:6" x14ac:dyDescent="0.25">
      <c r="F12013" s="2"/>
    </row>
    <row r="12014" spans="6:6" x14ac:dyDescent="0.25">
      <c r="F12014" s="2"/>
    </row>
    <row r="12015" spans="6:6" x14ac:dyDescent="0.25">
      <c r="F12015" s="2"/>
    </row>
    <row r="12016" spans="6:6" x14ac:dyDescent="0.25">
      <c r="F12016" s="2"/>
    </row>
    <row r="12017" spans="6:6" x14ac:dyDescent="0.25">
      <c r="F12017" s="2"/>
    </row>
    <row r="12018" spans="6:6" x14ac:dyDescent="0.25">
      <c r="F12018" s="2"/>
    </row>
    <row r="12019" spans="6:6" x14ac:dyDescent="0.25">
      <c r="F12019" s="2"/>
    </row>
    <row r="12020" spans="6:6" x14ac:dyDescent="0.25">
      <c r="F12020" s="2"/>
    </row>
    <row r="12021" spans="6:6" x14ac:dyDescent="0.25">
      <c r="F12021" s="2"/>
    </row>
    <row r="12022" spans="6:6" x14ac:dyDescent="0.25">
      <c r="F12022" s="2"/>
    </row>
    <row r="12023" spans="6:6" x14ac:dyDescent="0.25">
      <c r="F12023" s="2"/>
    </row>
    <row r="12024" spans="6:6" x14ac:dyDescent="0.25">
      <c r="F12024" s="2"/>
    </row>
    <row r="12025" spans="6:6" x14ac:dyDescent="0.25">
      <c r="F12025" s="2"/>
    </row>
    <row r="12026" spans="6:6" x14ac:dyDescent="0.25">
      <c r="F12026" s="2"/>
    </row>
    <row r="12027" spans="6:6" x14ac:dyDescent="0.25">
      <c r="F12027" s="2"/>
    </row>
    <row r="12028" spans="6:6" x14ac:dyDescent="0.25">
      <c r="F12028" s="2"/>
    </row>
    <row r="12029" spans="6:6" x14ac:dyDescent="0.25">
      <c r="F12029" s="2"/>
    </row>
    <row r="12030" spans="6:6" x14ac:dyDescent="0.25">
      <c r="F12030" s="2"/>
    </row>
    <row r="12031" spans="6:6" x14ac:dyDescent="0.25">
      <c r="F12031" s="2"/>
    </row>
    <row r="12032" spans="6:6" x14ac:dyDescent="0.25">
      <c r="F12032" s="2"/>
    </row>
    <row r="12033" spans="6:6" x14ac:dyDescent="0.25">
      <c r="F12033" s="2"/>
    </row>
    <row r="12034" spans="6:6" x14ac:dyDescent="0.25">
      <c r="F12034" s="2"/>
    </row>
    <row r="12035" spans="6:6" x14ac:dyDescent="0.25">
      <c r="F12035" s="2"/>
    </row>
    <row r="12036" spans="6:6" x14ac:dyDescent="0.25">
      <c r="F12036" s="2"/>
    </row>
    <row r="12037" spans="6:6" x14ac:dyDescent="0.25">
      <c r="F12037" s="2"/>
    </row>
    <row r="12038" spans="6:6" x14ac:dyDescent="0.25">
      <c r="F12038" s="2"/>
    </row>
    <row r="12039" spans="6:6" x14ac:dyDescent="0.25">
      <c r="F12039" s="2"/>
    </row>
    <row r="12040" spans="6:6" x14ac:dyDescent="0.25">
      <c r="F12040" s="2"/>
    </row>
    <row r="12041" spans="6:6" x14ac:dyDescent="0.25">
      <c r="F12041" s="2"/>
    </row>
    <row r="12042" spans="6:6" x14ac:dyDescent="0.25">
      <c r="F12042" s="2"/>
    </row>
    <row r="12043" spans="6:6" x14ac:dyDescent="0.25">
      <c r="F12043" s="2"/>
    </row>
    <row r="12044" spans="6:6" x14ac:dyDescent="0.25">
      <c r="F12044" s="2"/>
    </row>
    <row r="12045" spans="6:6" x14ac:dyDescent="0.25">
      <c r="F12045" s="2"/>
    </row>
    <row r="12046" spans="6:6" x14ac:dyDescent="0.25">
      <c r="F12046" s="2"/>
    </row>
    <row r="12047" spans="6:6" x14ac:dyDescent="0.25">
      <c r="F12047" s="2"/>
    </row>
    <row r="12048" spans="6:6" x14ac:dyDescent="0.25">
      <c r="F12048" s="2"/>
    </row>
    <row r="12049" spans="6:6" x14ac:dyDescent="0.25">
      <c r="F12049" s="2"/>
    </row>
    <row r="12050" spans="6:6" x14ac:dyDescent="0.25">
      <c r="F12050" s="2"/>
    </row>
    <row r="12051" spans="6:6" x14ac:dyDescent="0.25">
      <c r="F12051" s="2"/>
    </row>
    <row r="12052" spans="6:6" x14ac:dyDescent="0.25">
      <c r="F12052" s="2"/>
    </row>
    <row r="12053" spans="6:6" x14ac:dyDescent="0.25">
      <c r="F12053" s="2"/>
    </row>
    <row r="12054" spans="6:6" x14ac:dyDescent="0.25">
      <c r="F12054" s="2"/>
    </row>
    <row r="12055" spans="6:6" x14ac:dyDescent="0.25">
      <c r="F12055" s="2"/>
    </row>
    <row r="12056" spans="6:6" x14ac:dyDescent="0.25">
      <c r="F12056" s="2"/>
    </row>
    <row r="12057" spans="6:6" x14ac:dyDescent="0.25">
      <c r="F12057" s="2"/>
    </row>
    <row r="12058" spans="6:6" x14ac:dyDescent="0.25">
      <c r="F12058" s="2"/>
    </row>
    <row r="12059" spans="6:6" x14ac:dyDescent="0.25">
      <c r="F12059" s="2"/>
    </row>
    <row r="12060" spans="6:6" x14ac:dyDescent="0.25">
      <c r="F12060" s="2"/>
    </row>
    <row r="12061" spans="6:6" x14ac:dyDescent="0.25">
      <c r="F12061" s="2"/>
    </row>
    <row r="12062" spans="6:6" x14ac:dyDescent="0.25">
      <c r="F12062" s="2"/>
    </row>
    <row r="12063" spans="6:6" x14ac:dyDescent="0.25">
      <c r="F12063" s="2"/>
    </row>
    <row r="12064" spans="6:6" x14ac:dyDescent="0.25">
      <c r="F12064" s="2"/>
    </row>
    <row r="12065" spans="6:6" x14ac:dyDescent="0.25">
      <c r="F12065" s="2"/>
    </row>
    <row r="12066" spans="6:6" x14ac:dyDescent="0.25">
      <c r="F12066" s="2"/>
    </row>
    <row r="12067" spans="6:6" x14ac:dyDescent="0.25">
      <c r="F12067" s="2"/>
    </row>
    <row r="12068" spans="6:6" x14ac:dyDescent="0.25">
      <c r="F12068" s="2"/>
    </row>
    <row r="12069" spans="6:6" x14ac:dyDescent="0.25">
      <c r="F12069" s="2"/>
    </row>
    <row r="12070" spans="6:6" x14ac:dyDescent="0.25">
      <c r="F12070" s="2"/>
    </row>
    <row r="12071" spans="6:6" x14ac:dyDescent="0.25">
      <c r="F12071" s="2"/>
    </row>
    <row r="12072" spans="6:6" x14ac:dyDescent="0.25">
      <c r="F12072" s="2"/>
    </row>
    <row r="12073" spans="6:6" x14ac:dyDescent="0.25">
      <c r="F12073" s="2"/>
    </row>
    <row r="12074" spans="6:6" x14ac:dyDescent="0.25">
      <c r="F12074" s="2"/>
    </row>
    <row r="12075" spans="6:6" x14ac:dyDescent="0.25">
      <c r="F12075" s="2"/>
    </row>
    <row r="12076" spans="6:6" x14ac:dyDescent="0.25">
      <c r="F12076" s="2"/>
    </row>
    <row r="12077" spans="6:6" x14ac:dyDescent="0.25">
      <c r="F12077" s="2"/>
    </row>
    <row r="12078" spans="6:6" x14ac:dyDescent="0.25">
      <c r="F12078" s="2"/>
    </row>
    <row r="12079" spans="6:6" x14ac:dyDescent="0.25">
      <c r="F12079" s="2"/>
    </row>
    <row r="12080" spans="6:6" x14ac:dyDescent="0.25">
      <c r="F12080" s="2"/>
    </row>
    <row r="12081" spans="6:6" x14ac:dyDescent="0.25">
      <c r="F12081" s="2"/>
    </row>
    <row r="12082" spans="6:6" x14ac:dyDescent="0.25">
      <c r="F12082" s="2"/>
    </row>
    <row r="12083" spans="6:6" x14ac:dyDescent="0.25">
      <c r="F12083" s="2"/>
    </row>
    <row r="12084" spans="6:6" x14ac:dyDescent="0.25">
      <c r="F12084" s="2"/>
    </row>
    <row r="12085" spans="6:6" x14ac:dyDescent="0.25">
      <c r="F12085" s="2"/>
    </row>
    <row r="12086" spans="6:6" x14ac:dyDescent="0.25">
      <c r="F12086" s="2"/>
    </row>
    <row r="12087" spans="6:6" x14ac:dyDescent="0.25">
      <c r="F12087" s="2"/>
    </row>
    <row r="12088" spans="6:6" x14ac:dyDescent="0.25">
      <c r="F12088" s="2"/>
    </row>
    <row r="12089" spans="6:6" x14ac:dyDescent="0.25">
      <c r="F12089" s="2"/>
    </row>
    <row r="12090" spans="6:6" x14ac:dyDescent="0.25">
      <c r="F12090" s="2"/>
    </row>
    <row r="12091" spans="6:6" x14ac:dyDescent="0.25">
      <c r="F12091" s="2"/>
    </row>
    <row r="12092" spans="6:6" x14ac:dyDescent="0.25">
      <c r="F12092" s="2"/>
    </row>
    <row r="12093" spans="6:6" x14ac:dyDescent="0.25">
      <c r="F12093" s="2"/>
    </row>
    <row r="12094" spans="6:6" x14ac:dyDescent="0.25">
      <c r="F12094" s="2"/>
    </row>
    <row r="12095" spans="6:6" x14ac:dyDescent="0.25">
      <c r="F12095" s="2"/>
    </row>
    <row r="12096" spans="6:6" x14ac:dyDescent="0.25">
      <c r="F12096" s="2"/>
    </row>
    <row r="12097" spans="6:6" x14ac:dyDescent="0.25">
      <c r="F12097" s="2"/>
    </row>
    <row r="12098" spans="6:6" x14ac:dyDescent="0.25">
      <c r="F12098" s="2"/>
    </row>
    <row r="12099" spans="6:6" x14ac:dyDescent="0.25">
      <c r="F12099" s="2"/>
    </row>
    <row r="12100" spans="6:6" x14ac:dyDescent="0.25">
      <c r="F12100" s="2"/>
    </row>
    <row r="12101" spans="6:6" x14ac:dyDescent="0.25">
      <c r="F12101" s="2"/>
    </row>
    <row r="12102" spans="6:6" x14ac:dyDescent="0.25">
      <c r="F12102" s="2"/>
    </row>
    <row r="12103" spans="6:6" x14ac:dyDescent="0.25">
      <c r="F12103" s="2"/>
    </row>
    <row r="12104" spans="6:6" x14ac:dyDescent="0.25">
      <c r="F12104" s="2"/>
    </row>
    <row r="12105" spans="6:6" x14ac:dyDescent="0.25">
      <c r="F12105" s="2"/>
    </row>
    <row r="12106" spans="6:6" x14ac:dyDescent="0.25">
      <c r="F12106" s="2"/>
    </row>
    <row r="12107" spans="6:6" x14ac:dyDescent="0.25">
      <c r="F12107" s="2"/>
    </row>
    <row r="12108" spans="6:6" x14ac:dyDescent="0.25">
      <c r="F12108" s="2"/>
    </row>
    <row r="12109" spans="6:6" x14ac:dyDescent="0.25">
      <c r="F12109" s="2"/>
    </row>
    <row r="12110" spans="6:6" x14ac:dyDescent="0.25">
      <c r="F12110" s="2"/>
    </row>
    <row r="12111" spans="6:6" x14ac:dyDescent="0.25">
      <c r="F12111" s="2"/>
    </row>
    <row r="12112" spans="6:6" x14ac:dyDescent="0.25">
      <c r="F12112" s="2"/>
    </row>
    <row r="12113" spans="6:6" x14ac:dyDescent="0.25">
      <c r="F12113" s="2"/>
    </row>
    <row r="12114" spans="6:6" x14ac:dyDescent="0.25">
      <c r="F12114" s="2"/>
    </row>
    <row r="12115" spans="6:6" x14ac:dyDescent="0.25">
      <c r="F12115" s="2"/>
    </row>
    <row r="12116" spans="6:6" x14ac:dyDescent="0.25">
      <c r="F12116" s="2"/>
    </row>
    <row r="12117" spans="6:6" x14ac:dyDescent="0.25">
      <c r="F12117" s="2"/>
    </row>
    <row r="12118" spans="6:6" x14ac:dyDescent="0.25">
      <c r="F12118" s="2"/>
    </row>
    <row r="12119" spans="6:6" x14ac:dyDescent="0.25">
      <c r="F12119" s="2"/>
    </row>
    <row r="12120" spans="6:6" x14ac:dyDescent="0.25">
      <c r="F12120" s="2"/>
    </row>
    <row r="12121" spans="6:6" x14ac:dyDescent="0.25">
      <c r="F12121" s="2"/>
    </row>
    <row r="12122" spans="6:6" x14ac:dyDescent="0.25">
      <c r="F12122" s="2"/>
    </row>
    <row r="12123" spans="6:6" x14ac:dyDescent="0.25">
      <c r="F12123" s="2"/>
    </row>
    <row r="12124" spans="6:6" x14ac:dyDescent="0.25">
      <c r="F12124" s="2"/>
    </row>
    <row r="12125" spans="6:6" x14ac:dyDescent="0.25">
      <c r="F12125" s="2"/>
    </row>
    <row r="12126" spans="6:6" x14ac:dyDescent="0.25">
      <c r="F12126" s="2"/>
    </row>
    <row r="12127" spans="6:6" x14ac:dyDescent="0.25">
      <c r="F12127" s="2"/>
    </row>
    <row r="12128" spans="6:6" x14ac:dyDescent="0.25">
      <c r="F12128" s="2"/>
    </row>
    <row r="12129" spans="6:6" x14ac:dyDescent="0.25">
      <c r="F12129" s="2"/>
    </row>
    <row r="12130" spans="6:6" x14ac:dyDescent="0.25">
      <c r="F12130" s="2"/>
    </row>
    <row r="12131" spans="6:6" x14ac:dyDescent="0.25">
      <c r="F12131" s="2"/>
    </row>
    <row r="12132" spans="6:6" x14ac:dyDescent="0.25">
      <c r="F12132" s="2"/>
    </row>
    <row r="12133" spans="6:6" x14ac:dyDescent="0.25">
      <c r="F12133" s="2"/>
    </row>
    <row r="12134" spans="6:6" x14ac:dyDescent="0.25">
      <c r="F12134" s="2"/>
    </row>
    <row r="12135" spans="6:6" x14ac:dyDescent="0.25">
      <c r="F12135" s="2"/>
    </row>
    <row r="12136" spans="6:6" x14ac:dyDescent="0.25">
      <c r="F12136" s="2"/>
    </row>
    <row r="12137" spans="6:6" x14ac:dyDescent="0.25">
      <c r="F12137" s="2"/>
    </row>
    <row r="12138" spans="6:6" x14ac:dyDescent="0.25">
      <c r="F12138" s="2"/>
    </row>
    <row r="12139" spans="6:6" x14ac:dyDescent="0.25">
      <c r="F12139" s="2"/>
    </row>
    <row r="12140" spans="6:6" x14ac:dyDescent="0.25">
      <c r="F12140" s="2"/>
    </row>
    <row r="12141" spans="6:6" x14ac:dyDescent="0.25">
      <c r="F12141" s="2"/>
    </row>
    <row r="12142" spans="6:6" x14ac:dyDescent="0.25">
      <c r="F12142" s="2"/>
    </row>
    <row r="12143" spans="6:6" x14ac:dyDescent="0.25">
      <c r="F12143" s="2"/>
    </row>
    <row r="12144" spans="6:6" x14ac:dyDescent="0.25">
      <c r="F12144" s="2"/>
    </row>
    <row r="12145" spans="6:6" x14ac:dyDescent="0.25">
      <c r="F12145" s="2"/>
    </row>
    <row r="12146" spans="6:6" x14ac:dyDescent="0.25">
      <c r="F12146" s="2"/>
    </row>
    <row r="12147" spans="6:6" x14ac:dyDescent="0.25">
      <c r="F12147" s="2"/>
    </row>
    <row r="12148" spans="6:6" x14ac:dyDescent="0.25">
      <c r="F12148" s="2"/>
    </row>
    <row r="12149" spans="6:6" x14ac:dyDescent="0.25">
      <c r="F12149" s="2"/>
    </row>
    <row r="12150" spans="6:6" x14ac:dyDescent="0.25">
      <c r="F12150" s="2"/>
    </row>
    <row r="12151" spans="6:6" x14ac:dyDescent="0.25">
      <c r="F12151" s="2"/>
    </row>
    <row r="12152" spans="6:6" x14ac:dyDescent="0.25">
      <c r="F12152" s="2"/>
    </row>
    <row r="12153" spans="6:6" x14ac:dyDescent="0.25">
      <c r="F12153" s="2"/>
    </row>
    <row r="12154" spans="6:6" x14ac:dyDescent="0.25">
      <c r="F12154" s="2"/>
    </row>
    <row r="12155" spans="6:6" x14ac:dyDescent="0.25">
      <c r="F12155" s="2"/>
    </row>
    <row r="12156" spans="6:6" x14ac:dyDescent="0.25">
      <c r="F12156" s="2"/>
    </row>
    <row r="12157" spans="6:6" x14ac:dyDescent="0.25">
      <c r="F12157" s="2"/>
    </row>
    <row r="12158" spans="6:6" x14ac:dyDescent="0.25">
      <c r="F12158" s="2"/>
    </row>
    <row r="12159" spans="6:6" x14ac:dyDescent="0.25">
      <c r="F12159" s="2"/>
    </row>
    <row r="12160" spans="6:6" x14ac:dyDescent="0.25">
      <c r="F12160" s="2"/>
    </row>
    <row r="12161" spans="6:6" x14ac:dyDescent="0.25">
      <c r="F12161" s="2"/>
    </row>
    <row r="12162" spans="6:6" x14ac:dyDescent="0.25">
      <c r="F12162" s="2"/>
    </row>
    <row r="12163" spans="6:6" x14ac:dyDescent="0.25">
      <c r="F12163" s="2"/>
    </row>
    <row r="12164" spans="6:6" x14ac:dyDescent="0.25">
      <c r="F12164" s="2"/>
    </row>
    <row r="12165" spans="6:6" x14ac:dyDescent="0.25">
      <c r="F12165" s="2"/>
    </row>
    <row r="12166" spans="6:6" x14ac:dyDescent="0.25">
      <c r="F12166" s="2"/>
    </row>
    <row r="12167" spans="6:6" x14ac:dyDescent="0.25">
      <c r="F12167" s="2"/>
    </row>
    <row r="12168" spans="6:6" x14ac:dyDescent="0.25">
      <c r="F12168" s="2"/>
    </row>
    <row r="12169" spans="6:6" x14ac:dyDescent="0.25">
      <c r="F12169" s="2"/>
    </row>
    <row r="12170" spans="6:6" x14ac:dyDescent="0.25">
      <c r="F12170" s="2"/>
    </row>
    <row r="12171" spans="6:6" x14ac:dyDescent="0.25">
      <c r="F12171" s="2"/>
    </row>
    <row r="12172" spans="6:6" x14ac:dyDescent="0.25">
      <c r="F12172" s="2"/>
    </row>
    <row r="12173" spans="6:6" x14ac:dyDescent="0.25">
      <c r="F12173" s="2"/>
    </row>
    <row r="12174" spans="6:6" x14ac:dyDescent="0.25">
      <c r="F12174" s="2"/>
    </row>
    <row r="12175" spans="6:6" x14ac:dyDescent="0.25">
      <c r="F12175" s="2"/>
    </row>
    <row r="12176" spans="6:6" x14ac:dyDescent="0.25">
      <c r="F12176" s="2"/>
    </row>
    <row r="12177" spans="6:6" x14ac:dyDescent="0.25">
      <c r="F12177" s="2"/>
    </row>
    <row r="12178" spans="6:6" x14ac:dyDescent="0.25">
      <c r="F12178" s="2"/>
    </row>
    <row r="12179" spans="6:6" x14ac:dyDescent="0.25">
      <c r="F12179" s="2"/>
    </row>
    <row r="12180" spans="6:6" x14ac:dyDescent="0.25">
      <c r="F12180" s="2"/>
    </row>
    <row r="12181" spans="6:6" x14ac:dyDescent="0.25">
      <c r="F12181" s="2"/>
    </row>
    <row r="12182" spans="6:6" x14ac:dyDescent="0.25">
      <c r="F12182" s="2"/>
    </row>
    <row r="12183" spans="6:6" x14ac:dyDescent="0.25">
      <c r="F12183" s="2"/>
    </row>
    <row r="12184" spans="6:6" x14ac:dyDescent="0.25">
      <c r="F12184" s="2"/>
    </row>
    <row r="12185" spans="6:6" x14ac:dyDescent="0.25">
      <c r="F12185" s="2"/>
    </row>
    <row r="12186" spans="6:6" x14ac:dyDescent="0.25">
      <c r="F12186" s="2"/>
    </row>
    <row r="12187" spans="6:6" x14ac:dyDescent="0.25">
      <c r="F12187" s="2"/>
    </row>
    <row r="12188" spans="6:6" x14ac:dyDescent="0.25">
      <c r="F12188" s="2"/>
    </row>
    <row r="12189" spans="6:6" x14ac:dyDescent="0.25">
      <c r="F12189" s="2"/>
    </row>
    <row r="12190" spans="6:6" x14ac:dyDescent="0.25">
      <c r="F12190" s="2"/>
    </row>
    <row r="12191" spans="6:6" x14ac:dyDescent="0.25">
      <c r="F12191" s="2"/>
    </row>
    <row r="12192" spans="6:6" x14ac:dyDescent="0.25">
      <c r="F12192" s="2"/>
    </row>
    <row r="12193" spans="6:6" x14ac:dyDescent="0.25">
      <c r="F12193" s="2"/>
    </row>
    <row r="12194" spans="6:6" x14ac:dyDescent="0.25">
      <c r="F12194" s="2"/>
    </row>
    <row r="12195" spans="6:6" x14ac:dyDescent="0.25">
      <c r="F12195" s="2"/>
    </row>
    <row r="12196" spans="6:6" x14ac:dyDescent="0.25">
      <c r="F12196" s="2"/>
    </row>
    <row r="12197" spans="6:6" x14ac:dyDescent="0.25">
      <c r="F12197" s="2"/>
    </row>
    <row r="12198" spans="6:6" x14ac:dyDescent="0.25">
      <c r="F12198" s="2"/>
    </row>
    <row r="12199" spans="6:6" x14ac:dyDescent="0.25">
      <c r="F12199" s="2"/>
    </row>
    <row r="12200" spans="6:6" x14ac:dyDescent="0.25">
      <c r="F12200" s="2"/>
    </row>
    <row r="12201" spans="6:6" x14ac:dyDescent="0.25">
      <c r="F12201" s="2"/>
    </row>
    <row r="12202" spans="6:6" x14ac:dyDescent="0.25">
      <c r="F12202" s="2"/>
    </row>
    <row r="12203" spans="6:6" x14ac:dyDescent="0.25">
      <c r="F12203" s="2"/>
    </row>
    <row r="12204" spans="6:6" x14ac:dyDescent="0.25">
      <c r="F12204" s="2"/>
    </row>
    <row r="12205" spans="6:6" x14ac:dyDescent="0.25">
      <c r="F12205" s="2"/>
    </row>
    <row r="12206" spans="6:6" x14ac:dyDescent="0.25">
      <c r="F12206" s="2"/>
    </row>
    <row r="12207" spans="6:6" x14ac:dyDescent="0.25">
      <c r="F12207" s="2"/>
    </row>
    <row r="12208" spans="6:6" x14ac:dyDescent="0.25">
      <c r="F12208" s="2"/>
    </row>
    <row r="12209" spans="6:6" x14ac:dyDescent="0.25">
      <c r="F12209" s="2"/>
    </row>
    <row r="12210" spans="6:6" x14ac:dyDescent="0.25">
      <c r="F12210" s="2"/>
    </row>
    <row r="12211" spans="6:6" x14ac:dyDescent="0.25">
      <c r="F12211" s="2"/>
    </row>
    <row r="12212" spans="6:6" x14ac:dyDescent="0.25">
      <c r="F12212" s="2"/>
    </row>
    <row r="12213" spans="6:6" x14ac:dyDescent="0.25">
      <c r="F12213" s="2"/>
    </row>
    <row r="12214" spans="6:6" x14ac:dyDescent="0.25">
      <c r="F12214" s="2"/>
    </row>
    <row r="12215" spans="6:6" x14ac:dyDescent="0.25">
      <c r="F12215" s="2"/>
    </row>
    <row r="12216" spans="6:6" x14ac:dyDescent="0.25">
      <c r="F12216" s="2"/>
    </row>
    <row r="12217" spans="6:6" x14ac:dyDescent="0.25">
      <c r="F12217" s="2"/>
    </row>
    <row r="12218" spans="6:6" x14ac:dyDescent="0.25">
      <c r="F12218" s="2"/>
    </row>
    <row r="12219" spans="6:6" x14ac:dyDescent="0.25">
      <c r="F12219" s="2"/>
    </row>
    <row r="12220" spans="6:6" x14ac:dyDescent="0.25">
      <c r="F12220" s="2"/>
    </row>
    <row r="12221" spans="6:6" x14ac:dyDescent="0.25">
      <c r="F12221" s="2"/>
    </row>
    <row r="12222" spans="6:6" x14ac:dyDescent="0.25">
      <c r="F12222" s="2"/>
    </row>
    <row r="12223" spans="6:6" x14ac:dyDescent="0.25">
      <c r="F12223" s="2"/>
    </row>
    <row r="12224" spans="6:6" x14ac:dyDescent="0.25">
      <c r="F12224" s="2"/>
    </row>
    <row r="12225" spans="6:6" x14ac:dyDescent="0.25">
      <c r="F12225" s="2"/>
    </row>
    <row r="12226" spans="6:6" x14ac:dyDescent="0.25">
      <c r="F12226" s="2"/>
    </row>
    <row r="12227" spans="6:6" x14ac:dyDescent="0.25">
      <c r="F12227" s="2"/>
    </row>
    <row r="12228" spans="6:6" x14ac:dyDescent="0.25">
      <c r="F12228" s="2"/>
    </row>
    <row r="12229" spans="6:6" x14ac:dyDescent="0.25">
      <c r="F12229" s="2"/>
    </row>
    <row r="12230" spans="6:6" x14ac:dyDescent="0.25">
      <c r="F12230" s="2"/>
    </row>
    <row r="12231" spans="6:6" x14ac:dyDescent="0.25">
      <c r="F12231" s="2"/>
    </row>
    <row r="12232" spans="6:6" x14ac:dyDescent="0.25">
      <c r="F12232" s="2"/>
    </row>
    <row r="12233" spans="6:6" x14ac:dyDescent="0.25">
      <c r="F12233" s="2"/>
    </row>
    <row r="12234" spans="6:6" x14ac:dyDescent="0.25">
      <c r="F12234" s="2"/>
    </row>
    <row r="12235" spans="6:6" x14ac:dyDescent="0.25">
      <c r="F12235" s="2"/>
    </row>
    <row r="12236" spans="6:6" x14ac:dyDescent="0.25">
      <c r="F12236" s="2"/>
    </row>
    <row r="12237" spans="6:6" x14ac:dyDescent="0.25">
      <c r="F12237" s="2"/>
    </row>
    <row r="12238" spans="6:6" x14ac:dyDescent="0.25">
      <c r="F12238" s="2"/>
    </row>
    <row r="12239" spans="6:6" x14ac:dyDescent="0.25">
      <c r="F12239" s="2"/>
    </row>
    <row r="12240" spans="6:6" x14ac:dyDescent="0.25">
      <c r="F12240" s="2"/>
    </row>
    <row r="12241" spans="6:6" x14ac:dyDescent="0.25">
      <c r="F12241" s="2"/>
    </row>
    <row r="12242" spans="6:6" x14ac:dyDescent="0.25">
      <c r="F12242" s="2"/>
    </row>
    <row r="12243" spans="6:6" x14ac:dyDescent="0.25">
      <c r="F12243" s="2"/>
    </row>
    <row r="12244" spans="6:6" x14ac:dyDescent="0.25">
      <c r="F12244" s="2"/>
    </row>
    <row r="12245" spans="6:6" x14ac:dyDescent="0.25">
      <c r="F12245" s="2"/>
    </row>
    <row r="12246" spans="6:6" x14ac:dyDescent="0.25">
      <c r="F12246" s="2"/>
    </row>
    <row r="12247" spans="6:6" x14ac:dyDescent="0.25">
      <c r="F12247" s="2"/>
    </row>
    <row r="12248" spans="6:6" x14ac:dyDescent="0.25">
      <c r="F12248" s="2"/>
    </row>
    <row r="12249" spans="6:6" x14ac:dyDescent="0.25">
      <c r="F12249" s="2"/>
    </row>
    <row r="12250" spans="6:6" x14ac:dyDescent="0.25">
      <c r="F12250" s="2"/>
    </row>
    <row r="12251" spans="6:6" x14ac:dyDescent="0.25">
      <c r="F12251" s="2"/>
    </row>
    <row r="12252" spans="6:6" x14ac:dyDescent="0.25">
      <c r="F12252" s="2"/>
    </row>
    <row r="12253" spans="6:6" x14ac:dyDescent="0.25">
      <c r="F12253" s="2"/>
    </row>
    <row r="12254" spans="6:6" x14ac:dyDescent="0.25">
      <c r="F12254" s="2"/>
    </row>
    <row r="12255" spans="6:6" x14ac:dyDescent="0.25">
      <c r="F12255" s="2"/>
    </row>
    <row r="12256" spans="6:6" x14ac:dyDescent="0.25">
      <c r="F12256" s="2"/>
    </row>
    <row r="12257" spans="6:6" x14ac:dyDescent="0.25">
      <c r="F12257" s="2"/>
    </row>
    <row r="12258" spans="6:6" x14ac:dyDescent="0.25">
      <c r="F12258" s="2"/>
    </row>
    <row r="12259" spans="6:6" x14ac:dyDescent="0.25">
      <c r="F12259" s="2"/>
    </row>
    <row r="12260" spans="6:6" x14ac:dyDescent="0.25">
      <c r="F12260" s="2"/>
    </row>
    <row r="12261" spans="6:6" x14ac:dyDescent="0.25">
      <c r="F12261" s="2"/>
    </row>
    <row r="12262" spans="6:6" x14ac:dyDescent="0.25">
      <c r="F12262" s="2"/>
    </row>
    <row r="12263" spans="6:6" x14ac:dyDescent="0.25">
      <c r="F12263" s="2"/>
    </row>
    <row r="12264" spans="6:6" x14ac:dyDescent="0.25">
      <c r="F12264" s="2"/>
    </row>
    <row r="12265" spans="6:6" x14ac:dyDescent="0.25">
      <c r="F12265" s="2"/>
    </row>
    <row r="12266" spans="6:6" x14ac:dyDescent="0.25">
      <c r="F12266" s="2"/>
    </row>
    <row r="12267" spans="6:6" x14ac:dyDescent="0.25">
      <c r="F12267" s="2"/>
    </row>
    <row r="12268" spans="6:6" x14ac:dyDescent="0.25">
      <c r="F12268" s="2"/>
    </row>
    <row r="12269" spans="6:6" x14ac:dyDescent="0.25">
      <c r="F12269" s="2"/>
    </row>
    <row r="12270" spans="6:6" x14ac:dyDescent="0.25">
      <c r="F12270" s="2"/>
    </row>
    <row r="12271" spans="6:6" x14ac:dyDescent="0.25">
      <c r="F12271" s="2"/>
    </row>
    <row r="12272" spans="6:6" x14ac:dyDescent="0.25">
      <c r="F12272" s="2"/>
    </row>
    <row r="12273" spans="6:6" x14ac:dyDescent="0.25">
      <c r="F12273" s="2"/>
    </row>
    <row r="12274" spans="6:6" x14ac:dyDescent="0.25">
      <c r="F12274" s="2"/>
    </row>
    <row r="12275" spans="6:6" x14ac:dyDescent="0.25">
      <c r="F12275" s="2"/>
    </row>
    <row r="12276" spans="6:6" x14ac:dyDescent="0.25">
      <c r="F12276" s="2"/>
    </row>
    <row r="12277" spans="6:6" x14ac:dyDescent="0.25">
      <c r="F12277" s="2"/>
    </row>
    <row r="12278" spans="6:6" x14ac:dyDescent="0.25">
      <c r="F12278" s="2"/>
    </row>
    <row r="12279" spans="6:6" x14ac:dyDescent="0.25">
      <c r="F12279" s="2"/>
    </row>
    <row r="12280" spans="6:6" x14ac:dyDescent="0.25">
      <c r="F12280" s="2"/>
    </row>
    <row r="12281" spans="6:6" x14ac:dyDescent="0.25">
      <c r="F12281" s="2"/>
    </row>
    <row r="12282" spans="6:6" x14ac:dyDescent="0.25">
      <c r="F12282" s="2"/>
    </row>
    <row r="12283" spans="6:6" x14ac:dyDescent="0.25">
      <c r="F12283" s="2"/>
    </row>
    <row r="12284" spans="6:6" x14ac:dyDescent="0.25">
      <c r="F12284" s="2"/>
    </row>
    <row r="12285" spans="6:6" x14ac:dyDescent="0.25">
      <c r="F12285" s="2"/>
    </row>
    <row r="12286" spans="6:6" x14ac:dyDescent="0.25">
      <c r="F12286" s="2"/>
    </row>
    <row r="12287" spans="6:6" x14ac:dyDescent="0.25">
      <c r="F12287" s="2"/>
    </row>
    <row r="12288" spans="6:6" x14ac:dyDescent="0.25">
      <c r="F12288" s="2"/>
    </row>
    <row r="12289" spans="6:6" x14ac:dyDescent="0.25">
      <c r="F12289" s="2"/>
    </row>
    <row r="12290" spans="6:6" x14ac:dyDescent="0.25">
      <c r="F12290" s="2"/>
    </row>
    <row r="12291" spans="6:6" x14ac:dyDescent="0.25">
      <c r="F12291" s="2"/>
    </row>
    <row r="12292" spans="6:6" x14ac:dyDescent="0.25">
      <c r="F12292" s="2"/>
    </row>
    <row r="12293" spans="6:6" x14ac:dyDescent="0.25">
      <c r="F12293" s="2"/>
    </row>
    <row r="12294" spans="6:6" x14ac:dyDescent="0.25">
      <c r="F12294" s="2"/>
    </row>
    <row r="12295" spans="6:6" x14ac:dyDescent="0.25">
      <c r="F12295" s="2"/>
    </row>
    <row r="12296" spans="6:6" x14ac:dyDescent="0.25">
      <c r="F12296" s="2"/>
    </row>
    <row r="12297" spans="6:6" x14ac:dyDescent="0.25">
      <c r="F12297" s="2"/>
    </row>
    <row r="12298" spans="6:6" x14ac:dyDescent="0.25">
      <c r="F12298" s="2"/>
    </row>
    <row r="12299" spans="6:6" x14ac:dyDescent="0.25">
      <c r="F12299" s="2"/>
    </row>
    <row r="12300" spans="6:6" x14ac:dyDescent="0.25">
      <c r="F12300" s="2"/>
    </row>
    <row r="12301" spans="6:6" x14ac:dyDescent="0.25">
      <c r="F12301" s="2"/>
    </row>
    <row r="12302" spans="6:6" x14ac:dyDescent="0.25">
      <c r="F12302" s="2"/>
    </row>
    <row r="12303" spans="6:6" x14ac:dyDescent="0.25">
      <c r="F12303" s="2"/>
    </row>
    <row r="12304" spans="6:6" x14ac:dyDescent="0.25">
      <c r="F12304" s="2"/>
    </row>
    <row r="12305" spans="6:6" x14ac:dyDescent="0.25">
      <c r="F12305" s="2"/>
    </row>
    <row r="12306" spans="6:6" x14ac:dyDescent="0.25">
      <c r="F12306" s="2"/>
    </row>
    <row r="12307" spans="6:6" x14ac:dyDescent="0.25">
      <c r="F12307" s="2"/>
    </row>
    <row r="12308" spans="6:6" x14ac:dyDescent="0.25">
      <c r="F12308" s="2"/>
    </row>
    <row r="12309" spans="6:6" x14ac:dyDescent="0.25">
      <c r="F12309" s="2"/>
    </row>
    <row r="12310" spans="6:6" x14ac:dyDescent="0.25">
      <c r="F12310" s="2"/>
    </row>
    <row r="12311" spans="6:6" x14ac:dyDescent="0.25">
      <c r="F12311" s="2"/>
    </row>
    <row r="12312" spans="6:6" x14ac:dyDescent="0.25">
      <c r="F12312" s="2"/>
    </row>
    <row r="12313" spans="6:6" x14ac:dyDescent="0.25">
      <c r="F12313" s="2"/>
    </row>
    <row r="12314" spans="6:6" x14ac:dyDescent="0.25">
      <c r="F12314" s="2"/>
    </row>
    <row r="12315" spans="6:6" x14ac:dyDescent="0.25">
      <c r="F12315" s="2"/>
    </row>
    <row r="12316" spans="6:6" x14ac:dyDescent="0.25">
      <c r="F12316" s="2"/>
    </row>
    <row r="12317" spans="6:6" x14ac:dyDescent="0.25">
      <c r="F12317" s="2"/>
    </row>
    <row r="12318" spans="6:6" x14ac:dyDescent="0.25">
      <c r="F12318" s="2"/>
    </row>
    <row r="12319" spans="6:6" x14ac:dyDescent="0.25">
      <c r="F12319" s="2"/>
    </row>
    <row r="12320" spans="6:6" x14ac:dyDescent="0.25">
      <c r="F12320" s="2"/>
    </row>
    <row r="12321" spans="6:6" x14ac:dyDescent="0.25">
      <c r="F12321" s="2"/>
    </row>
    <row r="12322" spans="6:6" x14ac:dyDescent="0.25">
      <c r="F12322" s="2"/>
    </row>
    <row r="12323" spans="6:6" x14ac:dyDescent="0.25">
      <c r="F12323" s="2"/>
    </row>
    <row r="12324" spans="6:6" x14ac:dyDescent="0.25">
      <c r="F12324" s="2"/>
    </row>
    <row r="12325" spans="6:6" x14ac:dyDescent="0.25">
      <c r="F12325" s="2"/>
    </row>
    <row r="12326" spans="6:6" x14ac:dyDescent="0.25">
      <c r="F12326" s="2"/>
    </row>
    <row r="12327" spans="6:6" x14ac:dyDescent="0.25">
      <c r="F12327" s="2"/>
    </row>
    <row r="12328" spans="6:6" x14ac:dyDescent="0.25">
      <c r="F12328" s="2"/>
    </row>
    <row r="12329" spans="6:6" x14ac:dyDescent="0.25">
      <c r="F12329" s="2"/>
    </row>
    <row r="12330" spans="6:6" x14ac:dyDescent="0.25">
      <c r="F12330" s="2"/>
    </row>
    <row r="12331" spans="6:6" x14ac:dyDescent="0.25">
      <c r="F12331" s="2"/>
    </row>
    <row r="12332" spans="6:6" x14ac:dyDescent="0.25">
      <c r="F12332" s="2"/>
    </row>
    <row r="12333" spans="6:6" x14ac:dyDescent="0.25">
      <c r="F12333" s="2"/>
    </row>
    <row r="12334" spans="6:6" x14ac:dyDescent="0.25">
      <c r="F12334" s="2"/>
    </row>
    <row r="12335" spans="6:6" x14ac:dyDescent="0.25">
      <c r="F12335" s="2"/>
    </row>
    <row r="12336" spans="6:6" x14ac:dyDescent="0.25">
      <c r="F12336" s="2"/>
    </row>
    <row r="12337" spans="6:6" x14ac:dyDescent="0.25">
      <c r="F12337" s="2"/>
    </row>
    <row r="12338" spans="6:6" x14ac:dyDescent="0.25">
      <c r="F12338" s="2"/>
    </row>
    <row r="12339" spans="6:6" x14ac:dyDescent="0.25">
      <c r="F12339" s="2"/>
    </row>
    <row r="12340" spans="6:6" x14ac:dyDescent="0.25">
      <c r="F12340" s="2"/>
    </row>
    <row r="12341" spans="6:6" x14ac:dyDescent="0.25">
      <c r="F12341" s="2"/>
    </row>
    <row r="12342" spans="6:6" x14ac:dyDescent="0.25">
      <c r="F12342" s="2"/>
    </row>
    <row r="12343" spans="6:6" x14ac:dyDescent="0.25">
      <c r="F12343" s="2"/>
    </row>
    <row r="12344" spans="6:6" x14ac:dyDescent="0.25">
      <c r="F12344" s="2"/>
    </row>
    <row r="12345" spans="6:6" x14ac:dyDescent="0.25">
      <c r="F12345" s="2"/>
    </row>
    <row r="12346" spans="6:6" x14ac:dyDescent="0.25">
      <c r="F12346" s="2"/>
    </row>
    <row r="12347" spans="6:6" x14ac:dyDescent="0.25">
      <c r="F12347" s="2"/>
    </row>
    <row r="12348" spans="6:6" x14ac:dyDescent="0.25">
      <c r="F12348" s="2"/>
    </row>
    <row r="12349" spans="6:6" x14ac:dyDescent="0.25">
      <c r="F12349" s="2"/>
    </row>
    <row r="12350" spans="6:6" x14ac:dyDescent="0.25">
      <c r="F12350" s="2"/>
    </row>
    <row r="12351" spans="6:6" x14ac:dyDescent="0.25">
      <c r="F12351" s="2"/>
    </row>
    <row r="12352" spans="6:6" x14ac:dyDescent="0.25">
      <c r="F12352" s="2"/>
    </row>
    <row r="12353" spans="6:6" x14ac:dyDescent="0.25">
      <c r="F12353" s="2"/>
    </row>
    <row r="12354" spans="6:6" x14ac:dyDescent="0.25">
      <c r="F12354" s="2"/>
    </row>
    <row r="12355" spans="6:6" x14ac:dyDescent="0.25">
      <c r="F12355" s="2"/>
    </row>
    <row r="12356" spans="6:6" x14ac:dyDescent="0.25">
      <c r="F12356" s="2"/>
    </row>
    <row r="12357" spans="6:6" x14ac:dyDescent="0.25">
      <c r="F12357" s="2"/>
    </row>
    <row r="12358" spans="6:6" x14ac:dyDescent="0.25">
      <c r="F12358" s="2"/>
    </row>
    <row r="12359" spans="6:6" x14ac:dyDescent="0.25">
      <c r="F12359" s="2"/>
    </row>
    <row r="12360" spans="6:6" x14ac:dyDescent="0.25">
      <c r="F12360" s="2"/>
    </row>
    <row r="12361" spans="6:6" x14ac:dyDescent="0.25">
      <c r="F12361" s="2"/>
    </row>
    <row r="12362" spans="6:6" x14ac:dyDescent="0.25">
      <c r="F12362" s="2"/>
    </row>
    <row r="12363" spans="6:6" x14ac:dyDescent="0.25">
      <c r="F12363" s="2"/>
    </row>
    <row r="12364" spans="6:6" x14ac:dyDescent="0.25">
      <c r="F12364" s="2"/>
    </row>
    <row r="12365" spans="6:6" x14ac:dyDescent="0.25">
      <c r="F12365" s="2"/>
    </row>
    <row r="12366" spans="6:6" x14ac:dyDescent="0.25">
      <c r="F12366" s="2"/>
    </row>
    <row r="12367" spans="6:6" x14ac:dyDescent="0.25">
      <c r="F12367" s="2"/>
    </row>
    <row r="12368" spans="6:6" x14ac:dyDescent="0.25">
      <c r="F12368" s="2"/>
    </row>
    <row r="12369" spans="6:6" x14ac:dyDescent="0.25">
      <c r="F12369" s="2"/>
    </row>
    <row r="12370" spans="6:6" x14ac:dyDescent="0.25">
      <c r="F12370" s="2"/>
    </row>
    <row r="12371" spans="6:6" x14ac:dyDescent="0.25">
      <c r="F12371" s="2"/>
    </row>
    <row r="12372" spans="6:6" x14ac:dyDescent="0.25">
      <c r="F12372" s="2"/>
    </row>
    <row r="12373" spans="6:6" x14ac:dyDescent="0.25">
      <c r="F12373" s="2"/>
    </row>
    <row r="12374" spans="6:6" x14ac:dyDescent="0.25">
      <c r="F12374" s="2"/>
    </row>
    <row r="12375" spans="6:6" x14ac:dyDescent="0.25">
      <c r="F12375" s="2"/>
    </row>
    <row r="12376" spans="6:6" x14ac:dyDescent="0.25">
      <c r="F12376" s="2"/>
    </row>
    <row r="12377" spans="6:6" x14ac:dyDescent="0.25">
      <c r="F12377" s="2"/>
    </row>
    <row r="12378" spans="6:6" x14ac:dyDescent="0.25">
      <c r="F12378" s="2"/>
    </row>
    <row r="12379" spans="6:6" x14ac:dyDescent="0.25">
      <c r="F12379" s="2"/>
    </row>
    <row r="12380" spans="6:6" x14ac:dyDescent="0.25">
      <c r="F12380" s="2"/>
    </row>
    <row r="12381" spans="6:6" x14ac:dyDescent="0.25">
      <c r="F12381" s="2"/>
    </row>
    <row r="12382" spans="6:6" x14ac:dyDescent="0.25">
      <c r="F12382" s="2"/>
    </row>
    <row r="12383" spans="6:6" x14ac:dyDescent="0.25">
      <c r="F12383" s="2"/>
    </row>
    <row r="12384" spans="6:6" x14ac:dyDescent="0.25">
      <c r="F12384" s="2"/>
    </row>
    <row r="12385" spans="6:6" x14ac:dyDescent="0.25">
      <c r="F12385" s="2"/>
    </row>
    <row r="12386" spans="6:6" x14ac:dyDescent="0.25">
      <c r="F12386" s="2"/>
    </row>
    <row r="12387" spans="6:6" x14ac:dyDescent="0.25">
      <c r="F12387" s="2"/>
    </row>
    <row r="12388" spans="6:6" x14ac:dyDescent="0.25">
      <c r="F12388" s="2"/>
    </row>
    <row r="12389" spans="6:6" x14ac:dyDescent="0.25">
      <c r="F12389" s="2"/>
    </row>
    <row r="12390" spans="6:6" x14ac:dyDescent="0.25">
      <c r="F12390" s="2"/>
    </row>
    <row r="12391" spans="6:6" x14ac:dyDescent="0.25">
      <c r="F12391" s="2"/>
    </row>
    <row r="12392" spans="6:6" x14ac:dyDescent="0.25">
      <c r="F12392" s="2"/>
    </row>
    <row r="12393" spans="6:6" x14ac:dyDescent="0.25">
      <c r="F12393" s="2"/>
    </row>
    <row r="12394" spans="6:6" x14ac:dyDescent="0.25">
      <c r="F12394" s="2"/>
    </row>
    <row r="12395" spans="6:6" x14ac:dyDescent="0.25">
      <c r="F12395" s="2"/>
    </row>
    <row r="12396" spans="6:6" x14ac:dyDescent="0.25">
      <c r="F12396" s="2"/>
    </row>
    <row r="12397" spans="6:6" x14ac:dyDescent="0.25">
      <c r="F12397" s="2"/>
    </row>
    <row r="12398" spans="6:6" x14ac:dyDescent="0.25">
      <c r="F12398" s="2"/>
    </row>
    <row r="12399" spans="6:6" x14ac:dyDescent="0.25">
      <c r="F12399" s="2"/>
    </row>
    <row r="12400" spans="6:6" x14ac:dyDescent="0.25">
      <c r="F12400" s="2"/>
    </row>
    <row r="12401" spans="6:6" x14ac:dyDescent="0.25">
      <c r="F12401" s="2"/>
    </row>
    <row r="12402" spans="6:6" x14ac:dyDescent="0.25">
      <c r="F12402" s="2"/>
    </row>
    <row r="12403" spans="6:6" x14ac:dyDescent="0.25">
      <c r="F12403" s="2"/>
    </row>
    <row r="12404" spans="6:6" x14ac:dyDescent="0.25">
      <c r="F12404" s="2"/>
    </row>
    <row r="12405" spans="6:6" x14ac:dyDescent="0.25">
      <c r="F12405" s="2"/>
    </row>
    <row r="12406" spans="6:6" x14ac:dyDescent="0.25">
      <c r="F12406" s="2"/>
    </row>
    <row r="12407" spans="6:6" x14ac:dyDescent="0.25">
      <c r="F12407" s="2"/>
    </row>
    <row r="12408" spans="6:6" x14ac:dyDescent="0.25">
      <c r="F12408" s="2"/>
    </row>
    <row r="12409" spans="6:6" x14ac:dyDescent="0.25">
      <c r="F12409" s="2"/>
    </row>
    <row r="12410" spans="6:6" x14ac:dyDescent="0.25">
      <c r="F12410" s="2"/>
    </row>
    <row r="12411" spans="6:6" x14ac:dyDescent="0.25">
      <c r="F12411" s="2"/>
    </row>
    <row r="12412" spans="6:6" x14ac:dyDescent="0.25">
      <c r="F12412" s="2"/>
    </row>
    <row r="12413" spans="6:6" x14ac:dyDescent="0.25">
      <c r="F12413" s="2"/>
    </row>
    <row r="12414" spans="6:6" x14ac:dyDescent="0.25">
      <c r="F12414" s="2"/>
    </row>
    <row r="12415" spans="6:6" x14ac:dyDescent="0.25">
      <c r="F12415" s="2"/>
    </row>
    <row r="12416" spans="6:6" x14ac:dyDescent="0.25">
      <c r="F12416" s="2"/>
    </row>
    <row r="12417" spans="6:6" x14ac:dyDescent="0.25">
      <c r="F12417" s="2"/>
    </row>
    <row r="12418" spans="6:6" x14ac:dyDescent="0.25">
      <c r="F12418" s="2"/>
    </row>
    <row r="12419" spans="6:6" x14ac:dyDescent="0.25">
      <c r="F12419" s="2"/>
    </row>
    <row r="12420" spans="6:6" x14ac:dyDescent="0.25">
      <c r="F12420" s="2"/>
    </row>
    <row r="12421" spans="6:6" x14ac:dyDescent="0.25">
      <c r="F12421" s="2"/>
    </row>
    <row r="12422" spans="6:6" x14ac:dyDescent="0.25">
      <c r="F12422" s="2"/>
    </row>
    <row r="12423" spans="6:6" x14ac:dyDescent="0.25">
      <c r="F12423" s="2"/>
    </row>
    <row r="12424" spans="6:6" x14ac:dyDescent="0.25">
      <c r="F12424" s="2"/>
    </row>
    <row r="12425" spans="6:6" x14ac:dyDescent="0.25">
      <c r="F12425" s="2"/>
    </row>
    <row r="12426" spans="6:6" x14ac:dyDescent="0.25">
      <c r="F12426" s="2"/>
    </row>
    <row r="12427" spans="6:6" x14ac:dyDescent="0.25">
      <c r="F12427" s="2"/>
    </row>
    <row r="12428" spans="6:6" x14ac:dyDescent="0.25">
      <c r="F12428" s="2"/>
    </row>
    <row r="12429" spans="6:6" x14ac:dyDescent="0.25">
      <c r="F12429" s="2"/>
    </row>
    <row r="12430" spans="6:6" x14ac:dyDescent="0.25">
      <c r="F12430" s="2"/>
    </row>
    <row r="12431" spans="6:6" x14ac:dyDescent="0.25">
      <c r="F12431" s="2"/>
    </row>
    <row r="12432" spans="6:6" x14ac:dyDescent="0.25">
      <c r="F12432" s="2"/>
    </row>
    <row r="12433" spans="6:6" x14ac:dyDescent="0.25">
      <c r="F12433" s="2"/>
    </row>
    <row r="12434" spans="6:6" x14ac:dyDescent="0.25">
      <c r="F12434" s="2"/>
    </row>
    <row r="12435" spans="6:6" x14ac:dyDescent="0.25">
      <c r="F12435" s="2"/>
    </row>
    <row r="12436" spans="6:6" x14ac:dyDescent="0.25">
      <c r="F12436" s="2"/>
    </row>
    <row r="12437" spans="6:6" x14ac:dyDescent="0.25">
      <c r="F12437" s="2"/>
    </row>
    <row r="12438" spans="6:6" x14ac:dyDescent="0.25">
      <c r="F12438" s="2"/>
    </row>
    <row r="12439" spans="6:6" x14ac:dyDescent="0.25">
      <c r="F12439" s="2"/>
    </row>
    <row r="12440" spans="6:6" x14ac:dyDescent="0.25">
      <c r="F12440" s="2"/>
    </row>
    <row r="12441" spans="6:6" x14ac:dyDescent="0.25">
      <c r="F12441" s="2"/>
    </row>
    <row r="12442" spans="6:6" x14ac:dyDescent="0.25">
      <c r="F12442" s="2"/>
    </row>
    <row r="12443" spans="6:6" x14ac:dyDescent="0.25">
      <c r="F12443" s="2"/>
    </row>
    <row r="12444" spans="6:6" x14ac:dyDescent="0.25">
      <c r="F12444" s="2"/>
    </row>
    <row r="12445" spans="6:6" x14ac:dyDescent="0.25">
      <c r="F12445" s="2"/>
    </row>
    <row r="12446" spans="6:6" x14ac:dyDescent="0.25">
      <c r="F12446" s="2"/>
    </row>
    <row r="12447" spans="6:6" x14ac:dyDescent="0.25">
      <c r="F12447" s="2"/>
    </row>
    <row r="12448" spans="6:6" x14ac:dyDescent="0.25">
      <c r="F12448" s="2"/>
    </row>
    <row r="12449" spans="6:6" x14ac:dyDescent="0.25">
      <c r="F12449" s="2"/>
    </row>
    <row r="12450" spans="6:6" x14ac:dyDescent="0.25">
      <c r="F12450" s="2"/>
    </row>
    <row r="12451" spans="6:6" x14ac:dyDescent="0.25">
      <c r="F12451" s="2"/>
    </row>
    <row r="12452" spans="6:6" x14ac:dyDescent="0.25">
      <c r="F12452" s="2"/>
    </row>
    <row r="12453" spans="6:6" x14ac:dyDescent="0.25">
      <c r="F12453" s="2"/>
    </row>
    <row r="12454" spans="6:6" x14ac:dyDescent="0.25">
      <c r="F12454" s="2"/>
    </row>
    <row r="12455" spans="6:6" x14ac:dyDescent="0.25">
      <c r="F12455" s="2"/>
    </row>
    <row r="12456" spans="6:6" x14ac:dyDescent="0.25">
      <c r="F12456" s="2"/>
    </row>
    <row r="12457" spans="6:6" x14ac:dyDescent="0.25">
      <c r="F12457" s="2"/>
    </row>
    <row r="12458" spans="6:6" x14ac:dyDescent="0.25">
      <c r="F12458" s="2"/>
    </row>
    <row r="12459" spans="6:6" x14ac:dyDescent="0.25">
      <c r="F12459" s="2"/>
    </row>
    <row r="12460" spans="6:6" x14ac:dyDescent="0.25">
      <c r="F12460" s="2"/>
    </row>
    <row r="12461" spans="6:6" x14ac:dyDescent="0.25">
      <c r="F12461" s="2"/>
    </row>
    <row r="12462" spans="6:6" x14ac:dyDescent="0.25">
      <c r="F12462" s="2"/>
    </row>
    <row r="12463" spans="6:6" x14ac:dyDescent="0.25">
      <c r="F12463" s="2"/>
    </row>
    <row r="12464" spans="6:6" x14ac:dyDescent="0.25">
      <c r="F12464" s="2"/>
    </row>
    <row r="12465" spans="6:6" x14ac:dyDescent="0.25">
      <c r="F12465" s="2"/>
    </row>
    <row r="12466" spans="6:6" x14ac:dyDescent="0.25">
      <c r="F12466" s="2"/>
    </row>
    <row r="12467" spans="6:6" x14ac:dyDescent="0.25">
      <c r="F12467" s="2"/>
    </row>
    <row r="12468" spans="6:6" x14ac:dyDescent="0.25">
      <c r="F12468" s="2"/>
    </row>
    <row r="12469" spans="6:6" x14ac:dyDescent="0.25">
      <c r="F12469" s="2"/>
    </row>
    <row r="12470" spans="6:6" x14ac:dyDescent="0.25">
      <c r="F12470" s="2"/>
    </row>
    <row r="12471" spans="6:6" x14ac:dyDescent="0.25">
      <c r="F12471" s="2"/>
    </row>
    <row r="12472" spans="6:6" x14ac:dyDescent="0.25">
      <c r="F12472" s="2"/>
    </row>
    <row r="12473" spans="6:6" x14ac:dyDescent="0.25">
      <c r="F12473" s="2"/>
    </row>
    <row r="12474" spans="6:6" x14ac:dyDescent="0.25">
      <c r="F12474" s="2"/>
    </row>
    <row r="12475" spans="6:6" x14ac:dyDescent="0.25">
      <c r="F12475" s="2"/>
    </row>
    <row r="12476" spans="6:6" x14ac:dyDescent="0.25">
      <c r="F12476" s="2"/>
    </row>
    <row r="12477" spans="6:6" x14ac:dyDescent="0.25">
      <c r="F12477" s="2"/>
    </row>
    <row r="12478" spans="6:6" x14ac:dyDescent="0.25">
      <c r="F12478" s="2"/>
    </row>
    <row r="12479" spans="6:6" x14ac:dyDescent="0.25">
      <c r="F12479" s="2"/>
    </row>
    <row r="12480" spans="6:6" x14ac:dyDescent="0.25">
      <c r="F12480" s="2"/>
    </row>
    <row r="12481" spans="6:6" x14ac:dyDescent="0.25">
      <c r="F12481" s="2"/>
    </row>
    <row r="12482" spans="6:6" x14ac:dyDescent="0.25">
      <c r="F12482" s="2"/>
    </row>
    <row r="12483" spans="6:6" x14ac:dyDescent="0.25">
      <c r="F12483" s="2"/>
    </row>
    <row r="12484" spans="6:6" x14ac:dyDescent="0.25">
      <c r="F12484" s="2"/>
    </row>
    <row r="12485" spans="6:6" x14ac:dyDescent="0.25">
      <c r="F12485" s="2"/>
    </row>
    <row r="12486" spans="6:6" x14ac:dyDescent="0.25">
      <c r="F12486" s="2"/>
    </row>
    <row r="12487" spans="6:6" x14ac:dyDescent="0.25">
      <c r="F12487" s="2"/>
    </row>
    <row r="12488" spans="6:6" x14ac:dyDescent="0.25">
      <c r="F12488" s="2"/>
    </row>
    <row r="12489" spans="6:6" x14ac:dyDescent="0.25">
      <c r="F12489" s="2"/>
    </row>
    <row r="12490" spans="6:6" x14ac:dyDescent="0.25">
      <c r="F12490" s="2"/>
    </row>
    <row r="12491" spans="6:6" x14ac:dyDescent="0.25">
      <c r="F12491" s="2"/>
    </row>
    <row r="12492" spans="6:6" x14ac:dyDescent="0.25">
      <c r="F12492" s="2"/>
    </row>
    <row r="12493" spans="6:6" x14ac:dyDescent="0.25">
      <c r="F12493" s="2"/>
    </row>
    <row r="12494" spans="6:6" x14ac:dyDescent="0.25">
      <c r="F12494" s="2"/>
    </row>
    <row r="12495" spans="6:6" x14ac:dyDescent="0.25">
      <c r="F12495" s="2"/>
    </row>
    <row r="12496" spans="6:6" x14ac:dyDescent="0.25">
      <c r="F12496" s="2"/>
    </row>
    <row r="12497" spans="6:6" x14ac:dyDescent="0.25">
      <c r="F12497" s="2"/>
    </row>
    <row r="12498" spans="6:6" x14ac:dyDescent="0.25">
      <c r="F12498" s="2"/>
    </row>
    <row r="12499" spans="6:6" x14ac:dyDescent="0.25">
      <c r="F12499" s="2"/>
    </row>
    <row r="12500" spans="6:6" x14ac:dyDescent="0.25">
      <c r="F12500" s="2"/>
    </row>
    <row r="12501" spans="6:6" x14ac:dyDescent="0.25">
      <c r="F12501" s="2"/>
    </row>
    <row r="12502" spans="6:6" x14ac:dyDescent="0.25">
      <c r="F12502" s="2"/>
    </row>
    <row r="12503" spans="6:6" x14ac:dyDescent="0.25">
      <c r="F12503" s="2"/>
    </row>
    <row r="12504" spans="6:6" x14ac:dyDescent="0.25">
      <c r="F12504" s="2"/>
    </row>
    <row r="12505" spans="6:6" x14ac:dyDescent="0.25">
      <c r="F12505" s="2"/>
    </row>
    <row r="12506" spans="6:6" x14ac:dyDescent="0.25">
      <c r="F12506" s="2"/>
    </row>
    <row r="12507" spans="6:6" x14ac:dyDescent="0.25">
      <c r="F12507" s="2"/>
    </row>
    <row r="12508" spans="6:6" x14ac:dyDescent="0.25">
      <c r="F12508" s="2"/>
    </row>
    <row r="12509" spans="6:6" x14ac:dyDescent="0.25">
      <c r="F12509" s="2"/>
    </row>
    <row r="12510" spans="6:6" x14ac:dyDescent="0.25">
      <c r="F12510" s="2"/>
    </row>
    <row r="12511" spans="6:6" x14ac:dyDescent="0.25">
      <c r="F12511" s="2"/>
    </row>
    <row r="12512" spans="6:6" x14ac:dyDescent="0.25">
      <c r="F12512" s="2"/>
    </row>
    <row r="12513" spans="6:6" x14ac:dyDescent="0.25">
      <c r="F12513" s="2"/>
    </row>
    <row r="12514" spans="6:6" x14ac:dyDescent="0.25">
      <c r="F12514" s="2"/>
    </row>
    <row r="12515" spans="6:6" x14ac:dyDescent="0.25">
      <c r="F12515" s="2"/>
    </row>
    <row r="12516" spans="6:6" x14ac:dyDescent="0.25">
      <c r="F12516" s="2"/>
    </row>
    <row r="12517" spans="6:6" x14ac:dyDescent="0.25">
      <c r="F12517" s="2"/>
    </row>
    <row r="12518" spans="6:6" x14ac:dyDescent="0.25">
      <c r="F12518" s="2"/>
    </row>
    <row r="12519" spans="6:6" x14ac:dyDescent="0.25">
      <c r="F12519" s="2"/>
    </row>
    <row r="12520" spans="6:6" x14ac:dyDescent="0.25">
      <c r="F12520" s="2"/>
    </row>
    <row r="12521" spans="6:6" x14ac:dyDescent="0.25">
      <c r="F12521" s="2"/>
    </row>
    <row r="12522" spans="6:6" x14ac:dyDescent="0.25">
      <c r="F12522" s="2"/>
    </row>
    <row r="12523" spans="6:6" x14ac:dyDescent="0.25">
      <c r="F12523" s="2"/>
    </row>
    <row r="12524" spans="6:6" x14ac:dyDescent="0.25">
      <c r="F12524" s="2"/>
    </row>
    <row r="12525" spans="6:6" x14ac:dyDescent="0.25">
      <c r="F12525" s="2"/>
    </row>
    <row r="12526" spans="6:6" x14ac:dyDescent="0.25">
      <c r="F12526" s="2"/>
    </row>
    <row r="12527" spans="6:6" x14ac:dyDescent="0.25">
      <c r="F12527" s="2"/>
    </row>
    <row r="12528" spans="6:6" x14ac:dyDescent="0.25">
      <c r="F12528" s="2"/>
    </row>
    <row r="12529" spans="6:6" x14ac:dyDescent="0.25">
      <c r="F12529" s="2"/>
    </row>
    <row r="12530" spans="6:6" x14ac:dyDescent="0.25">
      <c r="F12530" s="2"/>
    </row>
    <row r="12531" spans="6:6" x14ac:dyDescent="0.25">
      <c r="F12531" s="2"/>
    </row>
    <row r="12532" spans="6:6" x14ac:dyDescent="0.25">
      <c r="F12532" s="2"/>
    </row>
    <row r="12533" spans="6:6" x14ac:dyDescent="0.25">
      <c r="F12533" s="2"/>
    </row>
    <row r="12534" spans="6:6" x14ac:dyDescent="0.25">
      <c r="F12534" s="2"/>
    </row>
    <row r="12535" spans="6:6" x14ac:dyDescent="0.25">
      <c r="F12535" s="2"/>
    </row>
    <row r="12536" spans="6:6" x14ac:dyDescent="0.25">
      <c r="F12536" s="2"/>
    </row>
    <row r="12537" spans="6:6" x14ac:dyDescent="0.25">
      <c r="F12537" s="2"/>
    </row>
    <row r="12538" spans="6:6" x14ac:dyDescent="0.25">
      <c r="F12538" s="2"/>
    </row>
    <row r="12539" spans="6:6" x14ac:dyDescent="0.25">
      <c r="F12539" s="2"/>
    </row>
    <row r="12540" spans="6:6" x14ac:dyDescent="0.25">
      <c r="F12540" s="2"/>
    </row>
    <row r="12541" spans="6:6" x14ac:dyDescent="0.25">
      <c r="F12541" s="2"/>
    </row>
    <row r="12542" spans="6:6" x14ac:dyDescent="0.25">
      <c r="F12542" s="2"/>
    </row>
    <row r="12543" spans="6:6" x14ac:dyDescent="0.25">
      <c r="F12543" s="2"/>
    </row>
    <row r="12544" spans="6:6" x14ac:dyDescent="0.25">
      <c r="F12544" s="2"/>
    </row>
    <row r="12545" spans="6:6" x14ac:dyDescent="0.25">
      <c r="F12545" s="2"/>
    </row>
    <row r="12546" spans="6:6" x14ac:dyDescent="0.25">
      <c r="F12546" s="2"/>
    </row>
    <row r="12547" spans="6:6" x14ac:dyDescent="0.25">
      <c r="F12547" s="2"/>
    </row>
    <row r="12548" spans="6:6" x14ac:dyDescent="0.25">
      <c r="F12548" s="2"/>
    </row>
    <row r="12549" spans="6:6" x14ac:dyDescent="0.25">
      <c r="F12549" s="2"/>
    </row>
    <row r="12550" spans="6:6" x14ac:dyDescent="0.25">
      <c r="F12550" s="2"/>
    </row>
    <row r="12551" spans="6:6" x14ac:dyDescent="0.25">
      <c r="F12551" s="2"/>
    </row>
    <row r="12552" spans="6:6" x14ac:dyDescent="0.25">
      <c r="F12552" s="2"/>
    </row>
    <row r="12553" spans="6:6" x14ac:dyDescent="0.25">
      <c r="F12553" s="2"/>
    </row>
    <row r="12554" spans="6:6" x14ac:dyDescent="0.25">
      <c r="F12554" s="2"/>
    </row>
    <row r="12555" spans="6:6" x14ac:dyDescent="0.25">
      <c r="F12555" s="2"/>
    </row>
    <row r="12556" spans="6:6" x14ac:dyDescent="0.25">
      <c r="F12556" s="2"/>
    </row>
    <row r="12557" spans="6:6" x14ac:dyDescent="0.25">
      <c r="F12557" s="2"/>
    </row>
    <row r="12558" spans="6:6" x14ac:dyDescent="0.25">
      <c r="F12558" s="2"/>
    </row>
    <row r="12559" spans="6:6" x14ac:dyDescent="0.25">
      <c r="F12559" s="2"/>
    </row>
    <row r="12560" spans="6:6" x14ac:dyDescent="0.25">
      <c r="F12560" s="2"/>
    </row>
    <row r="12561" spans="6:6" x14ac:dyDescent="0.25">
      <c r="F12561" s="2"/>
    </row>
    <row r="12562" spans="6:6" x14ac:dyDescent="0.25">
      <c r="F12562" s="2"/>
    </row>
    <row r="12563" spans="6:6" x14ac:dyDescent="0.25">
      <c r="F12563" s="2"/>
    </row>
    <row r="12564" spans="6:6" x14ac:dyDescent="0.25">
      <c r="F12564" s="2"/>
    </row>
    <row r="12565" spans="6:6" x14ac:dyDescent="0.25">
      <c r="F12565" s="2"/>
    </row>
    <row r="12566" spans="6:6" x14ac:dyDescent="0.25">
      <c r="F12566" s="2"/>
    </row>
    <row r="12567" spans="6:6" x14ac:dyDescent="0.25">
      <c r="F12567" s="2"/>
    </row>
    <row r="12568" spans="6:6" x14ac:dyDescent="0.25">
      <c r="F12568" s="2"/>
    </row>
    <row r="12569" spans="6:6" x14ac:dyDescent="0.25">
      <c r="F12569" s="2"/>
    </row>
    <row r="12570" spans="6:6" x14ac:dyDescent="0.25">
      <c r="F12570" s="2"/>
    </row>
    <row r="12571" spans="6:6" x14ac:dyDescent="0.25">
      <c r="F12571" s="2"/>
    </row>
    <row r="12572" spans="6:6" x14ac:dyDescent="0.25">
      <c r="F12572" s="2"/>
    </row>
    <row r="12573" spans="6:6" x14ac:dyDescent="0.25">
      <c r="F12573" s="2"/>
    </row>
    <row r="12574" spans="6:6" x14ac:dyDescent="0.25">
      <c r="F12574" s="2"/>
    </row>
    <row r="12575" spans="6:6" x14ac:dyDescent="0.25">
      <c r="F12575" s="2"/>
    </row>
    <row r="12576" spans="6:6" x14ac:dyDescent="0.25">
      <c r="F12576" s="2"/>
    </row>
    <row r="12577" spans="6:6" x14ac:dyDescent="0.25">
      <c r="F12577" s="2"/>
    </row>
    <row r="12578" spans="6:6" x14ac:dyDescent="0.25">
      <c r="F12578" s="2"/>
    </row>
    <row r="12579" spans="6:6" x14ac:dyDescent="0.25">
      <c r="F12579" s="2"/>
    </row>
    <row r="12580" spans="6:6" x14ac:dyDescent="0.25">
      <c r="F12580" s="2"/>
    </row>
    <row r="12581" spans="6:6" x14ac:dyDescent="0.25">
      <c r="F12581" s="2"/>
    </row>
    <row r="12582" spans="6:6" x14ac:dyDescent="0.25">
      <c r="F12582" s="2"/>
    </row>
    <row r="12583" spans="6:6" x14ac:dyDescent="0.25">
      <c r="F12583" s="2"/>
    </row>
    <row r="12584" spans="6:6" x14ac:dyDescent="0.25">
      <c r="F12584" s="2"/>
    </row>
    <row r="12585" spans="6:6" x14ac:dyDescent="0.25">
      <c r="F12585" s="2"/>
    </row>
    <row r="12586" spans="6:6" x14ac:dyDescent="0.25">
      <c r="F12586" s="2"/>
    </row>
    <row r="12587" spans="6:6" x14ac:dyDescent="0.25">
      <c r="F12587" s="2"/>
    </row>
    <row r="12588" spans="6:6" x14ac:dyDescent="0.25">
      <c r="F12588" s="2"/>
    </row>
    <row r="12589" spans="6:6" x14ac:dyDescent="0.25">
      <c r="F12589" s="2"/>
    </row>
    <row r="12590" spans="6:6" x14ac:dyDescent="0.25">
      <c r="F12590" s="2"/>
    </row>
    <row r="12591" spans="6:6" x14ac:dyDescent="0.25">
      <c r="F12591" s="2"/>
    </row>
    <row r="12592" spans="6:6" x14ac:dyDescent="0.25">
      <c r="F12592" s="2"/>
    </row>
    <row r="12593" spans="6:6" x14ac:dyDescent="0.25">
      <c r="F12593" s="2"/>
    </row>
    <row r="12594" spans="6:6" x14ac:dyDescent="0.25">
      <c r="F12594" s="2"/>
    </row>
    <row r="12595" spans="6:6" x14ac:dyDescent="0.25">
      <c r="F12595" s="2"/>
    </row>
    <row r="12596" spans="6:6" x14ac:dyDescent="0.25">
      <c r="F12596" s="2"/>
    </row>
    <row r="12597" spans="6:6" x14ac:dyDescent="0.25">
      <c r="F12597" s="2"/>
    </row>
    <row r="12598" spans="6:6" x14ac:dyDescent="0.25">
      <c r="F12598" s="2"/>
    </row>
    <row r="12599" spans="6:6" x14ac:dyDescent="0.25">
      <c r="F12599" s="2"/>
    </row>
    <row r="12600" spans="6:6" x14ac:dyDescent="0.25">
      <c r="F12600" s="2"/>
    </row>
    <row r="12601" spans="6:6" x14ac:dyDescent="0.25">
      <c r="F12601" s="2"/>
    </row>
    <row r="12602" spans="6:6" x14ac:dyDescent="0.25">
      <c r="F12602" s="2"/>
    </row>
    <row r="12603" spans="6:6" x14ac:dyDescent="0.25">
      <c r="F12603" s="2"/>
    </row>
    <row r="12604" spans="6:6" x14ac:dyDescent="0.25">
      <c r="F12604" s="2"/>
    </row>
    <row r="12605" spans="6:6" x14ac:dyDescent="0.25">
      <c r="F12605" s="2"/>
    </row>
    <row r="12606" spans="6:6" x14ac:dyDescent="0.25">
      <c r="F12606" s="2"/>
    </row>
    <row r="12607" spans="6:6" x14ac:dyDescent="0.25">
      <c r="F12607" s="2"/>
    </row>
    <row r="12608" spans="6:6" x14ac:dyDescent="0.25">
      <c r="F12608" s="2"/>
    </row>
    <row r="12609" spans="6:6" x14ac:dyDescent="0.25">
      <c r="F12609" s="2"/>
    </row>
    <row r="12610" spans="6:6" x14ac:dyDescent="0.25">
      <c r="F12610" s="2"/>
    </row>
    <row r="12611" spans="6:6" x14ac:dyDescent="0.25">
      <c r="F12611" s="2"/>
    </row>
    <row r="12612" spans="6:6" x14ac:dyDescent="0.25">
      <c r="F12612" s="2"/>
    </row>
    <row r="12613" spans="6:6" x14ac:dyDescent="0.25">
      <c r="F12613" s="2"/>
    </row>
    <row r="12614" spans="6:6" x14ac:dyDescent="0.25">
      <c r="F12614" s="2"/>
    </row>
    <row r="12615" spans="6:6" x14ac:dyDescent="0.25">
      <c r="F12615" s="2"/>
    </row>
    <row r="12616" spans="6:6" x14ac:dyDescent="0.25">
      <c r="F12616" s="2"/>
    </row>
    <row r="12617" spans="6:6" x14ac:dyDescent="0.25">
      <c r="F12617" s="2"/>
    </row>
    <row r="12618" spans="6:6" x14ac:dyDescent="0.25">
      <c r="F12618" s="2"/>
    </row>
    <row r="12619" spans="6:6" x14ac:dyDescent="0.25">
      <c r="F12619" s="2"/>
    </row>
    <row r="12620" spans="6:6" x14ac:dyDescent="0.25">
      <c r="F12620" s="2"/>
    </row>
    <row r="12621" spans="6:6" x14ac:dyDescent="0.25">
      <c r="F12621" s="2"/>
    </row>
    <row r="12622" spans="6:6" x14ac:dyDescent="0.25">
      <c r="F12622" s="2"/>
    </row>
    <row r="12623" spans="6:6" x14ac:dyDescent="0.25">
      <c r="F12623" s="2"/>
    </row>
    <row r="12624" spans="6:6" x14ac:dyDescent="0.25">
      <c r="F12624" s="2"/>
    </row>
    <row r="12625" spans="6:6" x14ac:dyDescent="0.25">
      <c r="F12625" s="2"/>
    </row>
    <row r="12626" spans="6:6" x14ac:dyDescent="0.25">
      <c r="F12626" s="2"/>
    </row>
    <row r="12627" spans="6:6" x14ac:dyDescent="0.25">
      <c r="F12627" s="2"/>
    </row>
    <row r="12628" spans="6:6" x14ac:dyDescent="0.25">
      <c r="F12628" s="2"/>
    </row>
    <row r="12629" spans="6:6" x14ac:dyDescent="0.25">
      <c r="F12629" s="2"/>
    </row>
    <row r="12630" spans="6:6" x14ac:dyDescent="0.25">
      <c r="F12630" s="2"/>
    </row>
    <row r="12631" spans="6:6" x14ac:dyDescent="0.25">
      <c r="F12631" s="2"/>
    </row>
    <row r="12632" spans="6:6" x14ac:dyDescent="0.25">
      <c r="F12632" s="2"/>
    </row>
    <row r="12633" spans="6:6" x14ac:dyDescent="0.25">
      <c r="F12633" s="2"/>
    </row>
    <row r="12634" spans="6:6" x14ac:dyDescent="0.25">
      <c r="F12634" s="2"/>
    </row>
    <row r="12635" spans="6:6" x14ac:dyDescent="0.25">
      <c r="F12635" s="2"/>
    </row>
    <row r="12636" spans="6:6" x14ac:dyDescent="0.25">
      <c r="F12636" s="2"/>
    </row>
    <row r="12637" spans="6:6" x14ac:dyDescent="0.25">
      <c r="F12637" s="2"/>
    </row>
    <row r="12638" spans="6:6" x14ac:dyDescent="0.25">
      <c r="F12638" s="2"/>
    </row>
    <row r="12639" spans="6:6" x14ac:dyDescent="0.25">
      <c r="F12639" s="2"/>
    </row>
    <row r="12640" spans="6:6" x14ac:dyDescent="0.25">
      <c r="F12640" s="2"/>
    </row>
    <row r="12641" spans="6:6" x14ac:dyDescent="0.25">
      <c r="F12641" s="2"/>
    </row>
    <row r="12642" spans="6:6" x14ac:dyDescent="0.25">
      <c r="F12642" s="2"/>
    </row>
    <row r="12643" spans="6:6" x14ac:dyDescent="0.25">
      <c r="F12643" s="2"/>
    </row>
    <row r="12644" spans="6:6" x14ac:dyDescent="0.25">
      <c r="F12644" s="2"/>
    </row>
    <row r="12645" spans="6:6" x14ac:dyDescent="0.25">
      <c r="F12645" s="2"/>
    </row>
    <row r="12646" spans="6:6" x14ac:dyDescent="0.25">
      <c r="F12646" s="2"/>
    </row>
    <row r="12647" spans="6:6" x14ac:dyDescent="0.25">
      <c r="F12647" s="2"/>
    </row>
    <row r="12648" spans="6:6" x14ac:dyDescent="0.25">
      <c r="F12648" s="2"/>
    </row>
    <row r="12649" spans="6:6" x14ac:dyDescent="0.25">
      <c r="F12649" s="2"/>
    </row>
    <row r="12650" spans="6:6" x14ac:dyDescent="0.25">
      <c r="F12650" s="2"/>
    </row>
    <row r="12651" spans="6:6" x14ac:dyDescent="0.25">
      <c r="F12651" s="2"/>
    </row>
    <row r="12652" spans="6:6" x14ac:dyDescent="0.25">
      <c r="F12652" s="2"/>
    </row>
    <row r="12653" spans="6:6" x14ac:dyDescent="0.25">
      <c r="F12653" s="2"/>
    </row>
    <row r="12654" spans="6:6" x14ac:dyDescent="0.25">
      <c r="F12654" s="2"/>
    </row>
    <row r="12655" spans="6:6" x14ac:dyDescent="0.25">
      <c r="F12655" s="2"/>
    </row>
    <row r="12656" spans="6:6" x14ac:dyDescent="0.25">
      <c r="F12656" s="2"/>
    </row>
    <row r="12657" spans="6:6" x14ac:dyDescent="0.25">
      <c r="F12657" s="2"/>
    </row>
    <row r="12658" spans="6:6" x14ac:dyDescent="0.25">
      <c r="F12658" s="2"/>
    </row>
    <row r="12659" spans="6:6" x14ac:dyDescent="0.25">
      <c r="F12659" s="2"/>
    </row>
    <row r="12660" spans="6:6" x14ac:dyDescent="0.25">
      <c r="F12660" s="2"/>
    </row>
    <row r="12661" spans="6:6" x14ac:dyDescent="0.25">
      <c r="F12661" s="2"/>
    </row>
    <row r="12662" spans="6:6" x14ac:dyDescent="0.25">
      <c r="F12662" s="2"/>
    </row>
    <row r="12663" spans="6:6" x14ac:dyDescent="0.25">
      <c r="F12663" s="2"/>
    </row>
    <row r="12664" spans="6:6" x14ac:dyDescent="0.25">
      <c r="F12664" s="2"/>
    </row>
    <row r="12665" spans="6:6" x14ac:dyDescent="0.25">
      <c r="F12665" s="2"/>
    </row>
    <row r="12666" spans="6:6" x14ac:dyDescent="0.25">
      <c r="F12666" s="2"/>
    </row>
    <row r="12667" spans="6:6" x14ac:dyDescent="0.25">
      <c r="F12667" s="2"/>
    </row>
    <row r="12668" spans="6:6" x14ac:dyDescent="0.25">
      <c r="F12668" s="2"/>
    </row>
    <row r="12669" spans="6:6" x14ac:dyDescent="0.25">
      <c r="F12669" s="2"/>
    </row>
    <row r="12670" spans="6:6" x14ac:dyDescent="0.25">
      <c r="F12670" s="2"/>
    </row>
    <row r="12671" spans="6:6" x14ac:dyDescent="0.25">
      <c r="F12671" s="2"/>
    </row>
    <row r="12672" spans="6:6" x14ac:dyDescent="0.25">
      <c r="F12672" s="2"/>
    </row>
    <row r="12673" spans="6:6" x14ac:dyDescent="0.25">
      <c r="F12673" s="2"/>
    </row>
    <row r="12674" spans="6:6" x14ac:dyDescent="0.25">
      <c r="F12674" s="2"/>
    </row>
    <row r="12675" spans="6:6" x14ac:dyDescent="0.25">
      <c r="F12675" s="2"/>
    </row>
    <row r="12676" spans="6:6" x14ac:dyDescent="0.25">
      <c r="F12676" s="2"/>
    </row>
    <row r="12677" spans="6:6" x14ac:dyDescent="0.25">
      <c r="F12677" s="2"/>
    </row>
    <row r="12678" spans="6:6" x14ac:dyDescent="0.25">
      <c r="F12678" s="2"/>
    </row>
    <row r="12679" spans="6:6" x14ac:dyDescent="0.25">
      <c r="F12679" s="2"/>
    </row>
    <row r="12680" spans="6:6" x14ac:dyDescent="0.25">
      <c r="F12680" s="2"/>
    </row>
    <row r="12681" spans="6:6" x14ac:dyDescent="0.25">
      <c r="F12681" s="2"/>
    </row>
    <row r="12682" spans="6:6" x14ac:dyDescent="0.25">
      <c r="F12682" s="2"/>
    </row>
    <row r="12683" spans="6:6" x14ac:dyDescent="0.25">
      <c r="F12683" s="2"/>
    </row>
    <row r="12684" spans="6:6" x14ac:dyDescent="0.25">
      <c r="F12684" s="2"/>
    </row>
    <row r="12685" spans="6:6" x14ac:dyDescent="0.25">
      <c r="F12685" s="2"/>
    </row>
    <row r="12686" spans="6:6" x14ac:dyDescent="0.25">
      <c r="F12686" s="2"/>
    </row>
    <row r="12687" spans="6:6" x14ac:dyDescent="0.25">
      <c r="F12687" s="2"/>
    </row>
    <row r="12688" spans="6:6" x14ac:dyDescent="0.25">
      <c r="F12688" s="2"/>
    </row>
    <row r="12689" spans="6:6" x14ac:dyDescent="0.25">
      <c r="F12689" s="2"/>
    </row>
    <row r="12690" spans="6:6" x14ac:dyDescent="0.25">
      <c r="F12690" s="2"/>
    </row>
    <row r="12691" spans="6:6" x14ac:dyDescent="0.25">
      <c r="F12691" s="2"/>
    </row>
    <row r="12692" spans="6:6" x14ac:dyDescent="0.25">
      <c r="F12692" s="2"/>
    </row>
    <row r="12693" spans="6:6" x14ac:dyDescent="0.25">
      <c r="F12693" s="2"/>
    </row>
    <row r="12694" spans="6:6" x14ac:dyDescent="0.25">
      <c r="F12694" s="2"/>
    </row>
    <row r="12695" spans="6:6" x14ac:dyDescent="0.25">
      <c r="F12695" s="2"/>
    </row>
    <row r="12696" spans="6:6" x14ac:dyDescent="0.25">
      <c r="F12696" s="2"/>
    </row>
    <row r="12697" spans="6:6" x14ac:dyDescent="0.25">
      <c r="F12697" s="2"/>
    </row>
    <row r="12698" spans="6:6" x14ac:dyDescent="0.25">
      <c r="F12698" s="2"/>
    </row>
    <row r="12699" spans="6:6" x14ac:dyDescent="0.25">
      <c r="F12699" s="2"/>
    </row>
    <row r="12700" spans="6:6" x14ac:dyDescent="0.25">
      <c r="F12700" s="2"/>
    </row>
    <row r="12701" spans="6:6" x14ac:dyDescent="0.25">
      <c r="F12701" s="2"/>
    </row>
    <row r="12702" spans="6:6" x14ac:dyDescent="0.25">
      <c r="F12702" s="2"/>
    </row>
    <row r="12703" spans="6:6" x14ac:dyDescent="0.25">
      <c r="F12703" s="2"/>
    </row>
    <row r="12704" spans="6:6" x14ac:dyDescent="0.25">
      <c r="F12704" s="2"/>
    </row>
    <row r="12705" spans="6:6" x14ac:dyDescent="0.25">
      <c r="F12705" s="2"/>
    </row>
    <row r="12706" spans="6:6" x14ac:dyDescent="0.25">
      <c r="F12706" s="2"/>
    </row>
    <row r="12707" spans="6:6" x14ac:dyDescent="0.25">
      <c r="F12707" s="2"/>
    </row>
    <row r="12708" spans="6:6" x14ac:dyDescent="0.25">
      <c r="F12708" s="2"/>
    </row>
    <row r="12709" spans="6:6" x14ac:dyDescent="0.25">
      <c r="F12709" s="2"/>
    </row>
    <row r="12710" spans="6:6" x14ac:dyDescent="0.25">
      <c r="F12710" s="2"/>
    </row>
    <row r="12711" spans="6:6" x14ac:dyDescent="0.25">
      <c r="F12711" s="2"/>
    </row>
    <row r="12712" spans="6:6" x14ac:dyDescent="0.25">
      <c r="F12712" s="2"/>
    </row>
    <row r="12713" spans="6:6" x14ac:dyDescent="0.25">
      <c r="F12713" s="2"/>
    </row>
    <row r="12714" spans="6:6" x14ac:dyDescent="0.25">
      <c r="F12714" s="2"/>
    </row>
    <row r="12715" spans="6:6" x14ac:dyDescent="0.25">
      <c r="F12715" s="2"/>
    </row>
    <row r="12716" spans="6:6" x14ac:dyDescent="0.25">
      <c r="F12716" s="2"/>
    </row>
    <row r="12717" spans="6:6" x14ac:dyDescent="0.25">
      <c r="F12717" s="2"/>
    </row>
    <row r="12718" spans="6:6" x14ac:dyDescent="0.25">
      <c r="F12718" s="2"/>
    </row>
    <row r="12719" spans="6:6" x14ac:dyDescent="0.25">
      <c r="F12719" s="2"/>
    </row>
    <row r="12720" spans="6:6" x14ac:dyDescent="0.25">
      <c r="F12720" s="2"/>
    </row>
    <row r="12721" spans="6:6" x14ac:dyDescent="0.25">
      <c r="F12721" s="2"/>
    </row>
    <row r="12722" spans="6:6" x14ac:dyDescent="0.25">
      <c r="F12722" s="2"/>
    </row>
    <row r="12723" spans="6:6" x14ac:dyDescent="0.25">
      <c r="F12723" s="2"/>
    </row>
    <row r="12724" spans="6:6" x14ac:dyDescent="0.25">
      <c r="F12724" s="2"/>
    </row>
    <row r="12725" spans="6:6" x14ac:dyDescent="0.25">
      <c r="F12725" s="2"/>
    </row>
    <row r="12726" spans="6:6" x14ac:dyDescent="0.25">
      <c r="F12726" s="2"/>
    </row>
    <row r="12727" spans="6:6" x14ac:dyDescent="0.25">
      <c r="F12727" s="2"/>
    </row>
    <row r="12728" spans="6:6" x14ac:dyDescent="0.25">
      <c r="F12728" s="2"/>
    </row>
    <row r="12729" spans="6:6" x14ac:dyDescent="0.25">
      <c r="F12729" s="2"/>
    </row>
    <row r="12730" spans="6:6" x14ac:dyDescent="0.25">
      <c r="F12730" s="2"/>
    </row>
    <row r="12731" spans="6:6" x14ac:dyDescent="0.25">
      <c r="F12731" s="2"/>
    </row>
    <row r="12732" spans="6:6" x14ac:dyDescent="0.25">
      <c r="F12732" s="2"/>
    </row>
    <row r="12733" spans="6:6" x14ac:dyDescent="0.25">
      <c r="F12733" s="2"/>
    </row>
    <row r="12734" spans="6:6" x14ac:dyDescent="0.25">
      <c r="F12734" s="2"/>
    </row>
    <row r="12735" spans="6:6" x14ac:dyDescent="0.25">
      <c r="F12735" s="2"/>
    </row>
    <row r="12736" spans="6:6" x14ac:dyDescent="0.25">
      <c r="F12736" s="2"/>
    </row>
    <row r="12737" spans="6:6" x14ac:dyDescent="0.25">
      <c r="F12737" s="2"/>
    </row>
    <row r="12738" spans="6:6" x14ac:dyDescent="0.25">
      <c r="F12738" s="2"/>
    </row>
    <row r="12739" spans="6:6" x14ac:dyDescent="0.25">
      <c r="F12739" s="2"/>
    </row>
    <row r="12740" spans="6:6" x14ac:dyDescent="0.25">
      <c r="F12740" s="2"/>
    </row>
    <row r="12741" spans="6:6" x14ac:dyDescent="0.25">
      <c r="F12741" s="2"/>
    </row>
    <row r="12742" spans="6:6" x14ac:dyDescent="0.25">
      <c r="F12742" s="2"/>
    </row>
    <row r="12743" spans="6:6" x14ac:dyDescent="0.25">
      <c r="F12743" s="2"/>
    </row>
    <row r="12744" spans="6:6" x14ac:dyDescent="0.25">
      <c r="F12744" s="2"/>
    </row>
    <row r="12745" spans="6:6" x14ac:dyDescent="0.25">
      <c r="F12745" s="2"/>
    </row>
    <row r="12746" spans="6:6" x14ac:dyDescent="0.25">
      <c r="F12746" s="2"/>
    </row>
    <row r="12747" spans="6:6" x14ac:dyDescent="0.25">
      <c r="F12747" s="2"/>
    </row>
    <row r="12748" spans="6:6" x14ac:dyDescent="0.25">
      <c r="F12748" s="2"/>
    </row>
    <row r="12749" spans="6:6" x14ac:dyDescent="0.25">
      <c r="F12749" s="2"/>
    </row>
    <row r="12750" spans="6:6" x14ac:dyDescent="0.25">
      <c r="F12750" s="2"/>
    </row>
    <row r="12751" spans="6:6" x14ac:dyDescent="0.25">
      <c r="F12751" s="2"/>
    </row>
    <row r="12752" spans="6:6" x14ac:dyDescent="0.25">
      <c r="F12752" s="2"/>
    </row>
    <row r="12753" spans="6:6" x14ac:dyDescent="0.25">
      <c r="F12753" s="2"/>
    </row>
    <row r="12754" spans="6:6" x14ac:dyDescent="0.25">
      <c r="F12754" s="2"/>
    </row>
    <row r="12755" spans="6:6" x14ac:dyDescent="0.25">
      <c r="F12755" s="2"/>
    </row>
    <row r="12756" spans="6:6" x14ac:dyDescent="0.25">
      <c r="F12756" s="2"/>
    </row>
    <row r="12757" spans="6:6" x14ac:dyDescent="0.25">
      <c r="F12757" s="2"/>
    </row>
    <row r="12758" spans="6:6" x14ac:dyDescent="0.25">
      <c r="F12758" s="2"/>
    </row>
    <row r="12759" spans="6:6" x14ac:dyDescent="0.25">
      <c r="F12759" s="2"/>
    </row>
    <row r="12760" spans="6:6" x14ac:dyDescent="0.25">
      <c r="F12760" s="2"/>
    </row>
    <row r="12761" spans="6:6" x14ac:dyDescent="0.25">
      <c r="F12761" s="2"/>
    </row>
    <row r="12762" spans="6:6" x14ac:dyDescent="0.25">
      <c r="F12762" s="2"/>
    </row>
    <row r="12763" spans="6:6" x14ac:dyDescent="0.25">
      <c r="F12763" s="2"/>
    </row>
    <row r="12764" spans="6:6" x14ac:dyDescent="0.25">
      <c r="F12764" s="2"/>
    </row>
    <row r="12765" spans="6:6" x14ac:dyDescent="0.25">
      <c r="F12765" s="2"/>
    </row>
    <row r="12766" spans="6:6" x14ac:dyDescent="0.25">
      <c r="F12766" s="2"/>
    </row>
    <row r="12767" spans="6:6" x14ac:dyDescent="0.25">
      <c r="F12767" s="2"/>
    </row>
    <row r="12768" spans="6:6" x14ac:dyDescent="0.25">
      <c r="F12768" s="2"/>
    </row>
    <row r="12769" spans="6:6" x14ac:dyDescent="0.25">
      <c r="F12769" s="2"/>
    </row>
    <row r="12770" spans="6:6" x14ac:dyDescent="0.25">
      <c r="F12770" s="2"/>
    </row>
    <row r="12771" spans="6:6" x14ac:dyDescent="0.25">
      <c r="F12771" s="2"/>
    </row>
    <row r="12772" spans="6:6" x14ac:dyDescent="0.25">
      <c r="F12772" s="2"/>
    </row>
    <row r="12773" spans="6:6" x14ac:dyDescent="0.25">
      <c r="F12773" s="2"/>
    </row>
    <row r="12774" spans="6:6" x14ac:dyDescent="0.25">
      <c r="F12774" s="2"/>
    </row>
    <row r="12775" spans="6:6" x14ac:dyDescent="0.25">
      <c r="F12775" s="2"/>
    </row>
    <row r="12776" spans="6:6" x14ac:dyDescent="0.25">
      <c r="F12776" s="2"/>
    </row>
    <row r="12777" spans="6:6" x14ac:dyDescent="0.25">
      <c r="F12777" s="2"/>
    </row>
    <row r="12778" spans="6:6" x14ac:dyDescent="0.25">
      <c r="F12778" s="2"/>
    </row>
    <row r="12779" spans="6:6" x14ac:dyDescent="0.25">
      <c r="F12779" s="2"/>
    </row>
    <row r="12780" spans="6:6" x14ac:dyDescent="0.25">
      <c r="F12780" s="2"/>
    </row>
    <row r="12781" spans="6:6" x14ac:dyDescent="0.25">
      <c r="F12781" s="2"/>
    </row>
    <row r="12782" spans="6:6" x14ac:dyDescent="0.25">
      <c r="F12782" s="2"/>
    </row>
    <row r="12783" spans="6:6" x14ac:dyDescent="0.25">
      <c r="F12783" s="2"/>
    </row>
    <row r="12784" spans="6:6" x14ac:dyDescent="0.25">
      <c r="F12784" s="2"/>
    </row>
    <row r="12785" spans="6:6" x14ac:dyDescent="0.25">
      <c r="F12785" s="2"/>
    </row>
    <row r="12786" spans="6:6" x14ac:dyDescent="0.25">
      <c r="F12786" s="2"/>
    </row>
    <row r="12787" spans="6:6" x14ac:dyDescent="0.25">
      <c r="F12787" s="2"/>
    </row>
    <row r="12788" spans="6:6" x14ac:dyDescent="0.25">
      <c r="F12788" s="2"/>
    </row>
    <row r="12789" spans="6:6" x14ac:dyDescent="0.25">
      <c r="F12789" s="2"/>
    </row>
    <row r="12790" spans="6:6" x14ac:dyDescent="0.25">
      <c r="F12790" s="2"/>
    </row>
    <row r="12791" spans="6:6" x14ac:dyDescent="0.25">
      <c r="F12791" s="2"/>
    </row>
    <row r="12792" spans="6:6" x14ac:dyDescent="0.25">
      <c r="F12792" s="2"/>
    </row>
    <row r="12793" spans="6:6" x14ac:dyDescent="0.25">
      <c r="F12793" s="2"/>
    </row>
    <row r="12794" spans="6:6" x14ac:dyDescent="0.25">
      <c r="F12794" s="2"/>
    </row>
    <row r="12795" spans="6:6" x14ac:dyDescent="0.25">
      <c r="F12795" s="2"/>
    </row>
    <row r="12796" spans="6:6" x14ac:dyDescent="0.25">
      <c r="F12796" s="2"/>
    </row>
    <row r="12797" spans="6:6" x14ac:dyDescent="0.25">
      <c r="F12797" s="2"/>
    </row>
    <row r="12798" spans="6:6" x14ac:dyDescent="0.25">
      <c r="F12798" s="2"/>
    </row>
    <row r="12799" spans="6:6" x14ac:dyDescent="0.25">
      <c r="F12799" s="2"/>
    </row>
    <row r="12800" spans="6:6" x14ac:dyDescent="0.25">
      <c r="F12800" s="2"/>
    </row>
    <row r="12801" spans="6:6" x14ac:dyDescent="0.25">
      <c r="F12801" s="2"/>
    </row>
    <row r="12802" spans="6:6" x14ac:dyDescent="0.25">
      <c r="F12802" s="2"/>
    </row>
    <row r="12803" spans="6:6" x14ac:dyDescent="0.25">
      <c r="F12803" s="2"/>
    </row>
    <row r="12804" spans="6:6" x14ac:dyDescent="0.25">
      <c r="F12804" s="2"/>
    </row>
    <row r="12805" spans="6:6" x14ac:dyDescent="0.25">
      <c r="F12805" s="2"/>
    </row>
    <row r="12806" spans="6:6" x14ac:dyDescent="0.25">
      <c r="F12806" s="2"/>
    </row>
    <row r="12807" spans="6:6" x14ac:dyDescent="0.25">
      <c r="F12807" s="2"/>
    </row>
    <row r="12808" spans="6:6" x14ac:dyDescent="0.25">
      <c r="F12808" s="2"/>
    </row>
    <row r="12809" spans="6:6" x14ac:dyDescent="0.25">
      <c r="F12809" s="2"/>
    </row>
    <row r="12810" spans="6:6" x14ac:dyDescent="0.25">
      <c r="F12810" s="2"/>
    </row>
    <row r="12811" spans="6:6" x14ac:dyDescent="0.25">
      <c r="F12811" s="2"/>
    </row>
    <row r="12812" spans="6:6" x14ac:dyDescent="0.25">
      <c r="F12812" s="2"/>
    </row>
    <row r="12813" spans="6:6" x14ac:dyDescent="0.25">
      <c r="F12813" s="2"/>
    </row>
    <row r="12814" spans="6:6" x14ac:dyDescent="0.25">
      <c r="F12814" s="2"/>
    </row>
    <row r="12815" spans="6:6" x14ac:dyDescent="0.25">
      <c r="F12815" s="2"/>
    </row>
    <row r="12816" spans="6:6" x14ac:dyDescent="0.25">
      <c r="F12816" s="2"/>
    </row>
    <row r="12817" spans="6:6" x14ac:dyDescent="0.25">
      <c r="F12817" s="2"/>
    </row>
    <row r="12818" spans="6:6" x14ac:dyDescent="0.25">
      <c r="F12818" s="2"/>
    </row>
    <row r="12819" spans="6:6" x14ac:dyDescent="0.25">
      <c r="F12819" s="2"/>
    </row>
    <row r="12820" spans="6:6" x14ac:dyDescent="0.25">
      <c r="F12820" s="2"/>
    </row>
    <row r="12821" spans="6:6" x14ac:dyDescent="0.25">
      <c r="F12821" s="2"/>
    </row>
    <row r="12822" spans="6:6" x14ac:dyDescent="0.25">
      <c r="F12822" s="2"/>
    </row>
    <row r="12823" spans="6:6" x14ac:dyDescent="0.25">
      <c r="F12823" s="2"/>
    </row>
    <row r="12824" spans="6:6" x14ac:dyDescent="0.25">
      <c r="F12824" s="2"/>
    </row>
    <row r="12825" spans="6:6" x14ac:dyDescent="0.25">
      <c r="F12825" s="2"/>
    </row>
    <row r="12826" spans="6:6" x14ac:dyDescent="0.25">
      <c r="F12826" s="2"/>
    </row>
    <row r="12827" spans="6:6" x14ac:dyDescent="0.25">
      <c r="F12827" s="2"/>
    </row>
    <row r="12828" spans="6:6" x14ac:dyDescent="0.25">
      <c r="F12828" s="2"/>
    </row>
    <row r="12829" spans="6:6" x14ac:dyDescent="0.25">
      <c r="F12829" s="2"/>
    </row>
    <row r="12830" spans="6:6" x14ac:dyDescent="0.25">
      <c r="F12830" s="2"/>
    </row>
    <row r="12831" spans="6:6" x14ac:dyDescent="0.25">
      <c r="F12831" s="2"/>
    </row>
    <row r="12832" spans="6:6" x14ac:dyDescent="0.25">
      <c r="F12832" s="2"/>
    </row>
    <row r="12833" spans="6:6" x14ac:dyDescent="0.25">
      <c r="F12833" s="2"/>
    </row>
    <row r="12834" spans="6:6" x14ac:dyDescent="0.25">
      <c r="F12834" s="2"/>
    </row>
    <row r="12835" spans="6:6" x14ac:dyDescent="0.25">
      <c r="F12835" s="2"/>
    </row>
    <row r="12836" spans="6:6" x14ac:dyDescent="0.25">
      <c r="F12836" s="2"/>
    </row>
    <row r="12837" spans="6:6" x14ac:dyDescent="0.25">
      <c r="F12837" s="2"/>
    </row>
    <row r="12838" spans="6:6" x14ac:dyDescent="0.25">
      <c r="F12838" s="2"/>
    </row>
    <row r="12839" spans="6:6" x14ac:dyDescent="0.25">
      <c r="F12839" s="2"/>
    </row>
    <row r="12840" spans="6:6" x14ac:dyDescent="0.25">
      <c r="F12840" s="2"/>
    </row>
    <row r="12841" spans="6:6" x14ac:dyDescent="0.25">
      <c r="F12841" s="2"/>
    </row>
    <row r="12842" spans="6:6" x14ac:dyDescent="0.25">
      <c r="F12842" s="2"/>
    </row>
    <row r="12843" spans="6:6" x14ac:dyDescent="0.25">
      <c r="F12843" s="2"/>
    </row>
    <row r="12844" spans="6:6" x14ac:dyDescent="0.25">
      <c r="F12844" s="2"/>
    </row>
    <row r="12845" spans="6:6" x14ac:dyDescent="0.25">
      <c r="F12845" s="2"/>
    </row>
    <row r="12846" spans="6:6" x14ac:dyDescent="0.25">
      <c r="F12846" s="2"/>
    </row>
    <row r="12847" spans="6:6" x14ac:dyDescent="0.25">
      <c r="F12847" s="2"/>
    </row>
    <row r="12848" spans="6:6" x14ac:dyDescent="0.25">
      <c r="F12848" s="2"/>
    </row>
    <row r="12849" spans="6:6" x14ac:dyDescent="0.25">
      <c r="F12849" s="2"/>
    </row>
    <row r="12850" spans="6:6" x14ac:dyDescent="0.25">
      <c r="F12850" s="2"/>
    </row>
    <row r="12851" spans="6:6" x14ac:dyDescent="0.25">
      <c r="F12851" s="2"/>
    </row>
    <row r="12852" spans="6:6" x14ac:dyDescent="0.25">
      <c r="F12852" s="2"/>
    </row>
    <row r="12853" spans="6:6" x14ac:dyDescent="0.25">
      <c r="F12853" s="2"/>
    </row>
    <row r="12854" spans="6:6" x14ac:dyDescent="0.25">
      <c r="F12854" s="2"/>
    </row>
    <row r="12855" spans="6:6" x14ac:dyDescent="0.25">
      <c r="F12855" s="2"/>
    </row>
    <row r="12856" spans="6:6" x14ac:dyDescent="0.25">
      <c r="F12856" s="2"/>
    </row>
    <row r="12857" spans="6:6" x14ac:dyDescent="0.25">
      <c r="F12857" s="2"/>
    </row>
    <row r="12858" spans="6:6" x14ac:dyDescent="0.25">
      <c r="F12858" s="2"/>
    </row>
    <row r="12859" spans="6:6" x14ac:dyDescent="0.25">
      <c r="F12859" s="2"/>
    </row>
    <row r="12860" spans="6:6" x14ac:dyDescent="0.25">
      <c r="F12860" s="2"/>
    </row>
    <row r="12861" spans="6:6" x14ac:dyDescent="0.25">
      <c r="F12861" s="2"/>
    </row>
    <row r="12862" spans="6:6" x14ac:dyDescent="0.25">
      <c r="F12862" s="2"/>
    </row>
    <row r="12863" spans="6:6" x14ac:dyDescent="0.25">
      <c r="F12863" s="2"/>
    </row>
    <row r="12864" spans="6:6" x14ac:dyDescent="0.25">
      <c r="F12864" s="2"/>
    </row>
    <row r="12865" spans="6:6" x14ac:dyDescent="0.25">
      <c r="F12865" s="2"/>
    </row>
    <row r="12866" spans="6:6" x14ac:dyDescent="0.25">
      <c r="F12866" s="2"/>
    </row>
    <row r="12867" spans="6:6" x14ac:dyDescent="0.25">
      <c r="F12867" s="2"/>
    </row>
    <row r="12868" spans="6:6" x14ac:dyDescent="0.25">
      <c r="F12868" s="2"/>
    </row>
    <row r="12869" spans="6:6" x14ac:dyDescent="0.25">
      <c r="F12869" s="2"/>
    </row>
    <row r="12870" spans="6:6" x14ac:dyDescent="0.25">
      <c r="F12870" s="2"/>
    </row>
    <row r="12871" spans="6:6" x14ac:dyDescent="0.25">
      <c r="F12871" s="2"/>
    </row>
    <row r="12872" spans="6:6" x14ac:dyDescent="0.25">
      <c r="F12872" s="2"/>
    </row>
    <row r="12873" spans="6:6" x14ac:dyDescent="0.25">
      <c r="F12873" s="2"/>
    </row>
    <row r="12874" spans="6:6" x14ac:dyDescent="0.25">
      <c r="F12874" s="2"/>
    </row>
    <row r="12875" spans="6:6" x14ac:dyDescent="0.25">
      <c r="F12875" s="2"/>
    </row>
    <row r="12876" spans="6:6" x14ac:dyDescent="0.25">
      <c r="F12876" s="2"/>
    </row>
    <row r="12877" spans="6:6" x14ac:dyDescent="0.25">
      <c r="F12877" s="2"/>
    </row>
    <row r="12878" spans="6:6" x14ac:dyDescent="0.25">
      <c r="F12878" s="2"/>
    </row>
    <row r="12879" spans="6:6" x14ac:dyDescent="0.25">
      <c r="F12879" s="2"/>
    </row>
    <row r="12880" spans="6:6" x14ac:dyDescent="0.25">
      <c r="F12880" s="2"/>
    </row>
    <row r="12881" spans="6:6" x14ac:dyDescent="0.25">
      <c r="F12881" s="2"/>
    </row>
    <row r="12882" spans="6:6" x14ac:dyDescent="0.25">
      <c r="F12882" s="2"/>
    </row>
    <row r="12883" spans="6:6" x14ac:dyDescent="0.25">
      <c r="F12883" s="2"/>
    </row>
    <row r="12884" spans="6:6" x14ac:dyDescent="0.25">
      <c r="F12884" s="2"/>
    </row>
    <row r="12885" spans="6:6" x14ac:dyDescent="0.25">
      <c r="F12885" s="2"/>
    </row>
    <row r="12886" spans="6:6" x14ac:dyDescent="0.25">
      <c r="F12886" s="2"/>
    </row>
    <row r="12887" spans="6:6" x14ac:dyDescent="0.25">
      <c r="F12887" s="2"/>
    </row>
    <row r="12888" spans="6:6" x14ac:dyDescent="0.25">
      <c r="F12888" s="2"/>
    </row>
    <row r="12889" spans="6:6" x14ac:dyDescent="0.25">
      <c r="F12889" s="2"/>
    </row>
    <row r="12890" spans="6:6" x14ac:dyDescent="0.25">
      <c r="F12890" s="2"/>
    </row>
    <row r="12891" spans="6:6" x14ac:dyDescent="0.25">
      <c r="F12891" s="2"/>
    </row>
    <row r="12892" spans="6:6" x14ac:dyDescent="0.25">
      <c r="F12892" s="2"/>
    </row>
    <row r="12893" spans="6:6" x14ac:dyDescent="0.25">
      <c r="F12893" s="2"/>
    </row>
    <row r="12894" spans="6:6" x14ac:dyDescent="0.25">
      <c r="F12894" s="2"/>
    </row>
    <row r="12895" spans="6:6" x14ac:dyDescent="0.25">
      <c r="F12895" s="2"/>
    </row>
    <row r="12896" spans="6:6" x14ac:dyDescent="0.25">
      <c r="F12896" s="2"/>
    </row>
    <row r="12897" spans="6:6" x14ac:dyDescent="0.25">
      <c r="F12897" s="2"/>
    </row>
    <row r="12898" spans="6:6" x14ac:dyDescent="0.25">
      <c r="F12898" s="2"/>
    </row>
    <row r="12899" spans="6:6" x14ac:dyDescent="0.25">
      <c r="F12899" s="2"/>
    </row>
    <row r="12900" spans="6:6" x14ac:dyDescent="0.25">
      <c r="F12900" s="2"/>
    </row>
    <row r="12901" spans="6:6" x14ac:dyDescent="0.25">
      <c r="F12901" s="2"/>
    </row>
    <row r="12902" spans="6:6" x14ac:dyDescent="0.25">
      <c r="F12902" s="2"/>
    </row>
    <row r="12903" spans="6:6" x14ac:dyDescent="0.25">
      <c r="F12903" s="2"/>
    </row>
    <row r="12904" spans="6:6" x14ac:dyDescent="0.25">
      <c r="F12904" s="2"/>
    </row>
    <row r="12905" spans="6:6" x14ac:dyDescent="0.25">
      <c r="F12905" s="2"/>
    </row>
    <row r="12906" spans="6:6" x14ac:dyDescent="0.25">
      <c r="F12906" s="2"/>
    </row>
    <row r="12907" spans="6:6" x14ac:dyDescent="0.25">
      <c r="F12907" s="2"/>
    </row>
    <row r="12908" spans="6:6" x14ac:dyDescent="0.25">
      <c r="F12908" s="2"/>
    </row>
    <row r="12909" spans="6:6" x14ac:dyDescent="0.25">
      <c r="F12909" s="2"/>
    </row>
    <row r="12910" spans="6:6" x14ac:dyDescent="0.25">
      <c r="F12910" s="2"/>
    </row>
    <row r="12911" spans="6:6" x14ac:dyDescent="0.25">
      <c r="F12911" s="2"/>
    </row>
    <row r="12912" spans="6:6" x14ac:dyDescent="0.25">
      <c r="F12912" s="2"/>
    </row>
    <row r="12913" spans="6:6" x14ac:dyDescent="0.25">
      <c r="F12913" s="2"/>
    </row>
    <row r="12914" spans="6:6" x14ac:dyDescent="0.25">
      <c r="F12914" s="2"/>
    </row>
    <row r="12915" spans="6:6" x14ac:dyDescent="0.25">
      <c r="F12915" s="2"/>
    </row>
    <row r="12916" spans="6:6" x14ac:dyDescent="0.25">
      <c r="F12916" s="2"/>
    </row>
    <row r="12917" spans="6:6" x14ac:dyDescent="0.25">
      <c r="F12917" s="2"/>
    </row>
    <row r="12918" spans="6:6" x14ac:dyDescent="0.25">
      <c r="F12918" s="2"/>
    </row>
    <row r="12919" spans="6:6" x14ac:dyDescent="0.25">
      <c r="F12919" s="2"/>
    </row>
    <row r="12920" spans="6:6" x14ac:dyDescent="0.25">
      <c r="F12920" s="2"/>
    </row>
    <row r="12921" spans="6:6" x14ac:dyDescent="0.25">
      <c r="F12921" s="2"/>
    </row>
    <row r="12922" spans="6:6" x14ac:dyDescent="0.25">
      <c r="F12922" s="2"/>
    </row>
    <row r="12923" spans="6:6" x14ac:dyDescent="0.25">
      <c r="F12923" s="2"/>
    </row>
    <row r="12924" spans="6:6" x14ac:dyDescent="0.25">
      <c r="F12924" s="2"/>
    </row>
    <row r="12925" spans="6:6" x14ac:dyDescent="0.25">
      <c r="F12925" s="2"/>
    </row>
    <row r="12926" spans="6:6" x14ac:dyDescent="0.25">
      <c r="F12926" s="2"/>
    </row>
    <row r="12927" spans="6:6" x14ac:dyDescent="0.25">
      <c r="F12927" s="2"/>
    </row>
    <row r="12928" spans="6:6" x14ac:dyDescent="0.25">
      <c r="F12928" s="2"/>
    </row>
    <row r="12929" spans="6:6" x14ac:dyDescent="0.25">
      <c r="F12929" s="2"/>
    </row>
    <row r="12930" spans="6:6" x14ac:dyDescent="0.25">
      <c r="F12930" s="2"/>
    </row>
    <row r="12931" spans="6:6" x14ac:dyDescent="0.25">
      <c r="F12931" s="2"/>
    </row>
    <row r="12932" spans="6:6" x14ac:dyDescent="0.25">
      <c r="F12932" s="2"/>
    </row>
    <row r="12933" spans="6:6" x14ac:dyDescent="0.25">
      <c r="F12933" s="2"/>
    </row>
    <row r="12934" spans="6:6" x14ac:dyDescent="0.25">
      <c r="F12934" s="2"/>
    </row>
    <row r="12935" spans="6:6" x14ac:dyDescent="0.25">
      <c r="F12935" s="2"/>
    </row>
    <row r="12936" spans="6:6" x14ac:dyDescent="0.25">
      <c r="F12936" s="2"/>
    </row>
    <row r="12937" spans="6:6" x14ac:dyDescent="0.25">
      <c r="F12937" s="2"/>
    </row>
    <row r="12938" spans="6:6" x14ac:dyDescent="0.25">
      <c r="F12938" s="2"/>
    </row>
    <row r="12939" spans="6:6" x14ac:dyDescent="0.25">
      <c r="F12939" s="2"/>
    </row>
    <row r="12940" spans="6:6" x14ac:dyDescent="0.25">
      <c r="F12940" s="2"/>
    </row>
    <row r="12941" spans="6:6" x14ac:dyDescent="0.25">
      <c r="F12941" s="2"/>
    </row>
    <row r="12942" spans="6:6" x14ac:dyDescent="0.25">
      <c r="F12942" s="2"/>
    </row>
    <row r="12943" spans="6:6" x14ac:dyDescent="0.25">
      <c r="F12943" s="2"/>
    </row>
    <row r="12944" spans="6:6" x14ac:dyDescent="0.25">
      <c r="F12944" s="2"/>
    </row>
    <row r="12945" spans="6:6" x14ac:dyDescent="0.25">
      <c r="F12945" s="2"/>
    </row>
    <row r="12946" spans="6:6" x14ac:dyDescent="0.25">
      <c r="F12946" s="2"/>
    </row>
    <row r="12947" spans="6:6" x14ac:dyDescent="0.25">
      <c r="F12947" s="2"/>
    </row>
    <row r="12948" spans="6:6" x14ac:dyDescent="0.25">
      <c r="F12948" s="2"/>
    </row>
    <row r="12949" spans="6:6" x14ac:dyDescent="0.25">
      <c r="F12949" s="2"/>
    </row>
    <row r="12950" spans="6:6" x14ac:dyDescent="0.25">
      <c r="F12950" s="2"/>
    </row>
    <row r="12951" spans="6:6" x14ac:dyDescent="0.25">
      <c r="F12951" s="2"/>
    </row>
    <row r="12952" spans="6:6" x14ac:dyDescent="0.25">
      <c r="F12952" s="2"/>
    </row>
    <row r="12953" spans="6:6" x14ac:dyDescent="0.25">
      <c r="F12953" s="2"/>
    </row>
    <row r="12954" spans="6:6" x14ac:dyDescent="0.25">
      <c r="F12954" s="2"/>
    </row>
    <row r="12955" spans="6:6" x14ac:dyDescent="0.25">
      <c r="F12955" s="2"/>
    </row>
    <row r="12956" spans="6:6" x14ac:dyDescent="0.25">
      <c r="F12956" s="2"/>
    </row>
    <row r="12957" spans="6:6" x14ac:dyDescent="0.25">
      <c r="F12957" s="2"/>
    </row>
    <row r="12958" spans="6:6" x14ac:dyDescent="0.25">
      <c r="F12958" s="2"/>
    </row>
    <row r="12959" spans="6:6" x14ac:dyDescent="0.25">
      <c r="F12959" s="2"/>
    </row>
    <row r="12960" spans="6:6" x14ac:dyDescent="0.25">
      <c r="F12960" s="2"/>
    </row>
    <row r="12961" spans="6:6" x14ac:dyDescent="0.25">
      <c r="F12961" s="2"/>
    </row>
    <row r="12962" spans="6:6" x14ac:dyDescent="0.25">
      <c r="F12962" s="2"/>
    </row>
    <row r="12963" spans="6:6" x14ac:dyDescent="0.25">
      <c r="F12963" s="2"/>
    </row>
    <row r="12964" spans="6:6" x14ac:dyDescent="0.25">
      <c r="F12964" s="2"/>
    </row>
    <row r="12965" spans="6:6" x14ac:dyDescent="0.25">
      <c r="F12965" s="2"/>
    </row>
    <row r="12966" spans="6:6" x14ac:dyDescent="0.25">
      <c r="F12966" s="2"/>
    </row>
    <row r="12967" spans="6:6" x14ac:dyDescent="0.25">
      <c r="F12967" s="2"/>
    </row>
    <row r="12968" spans="6:6" x14ac:dyDescent="0.25">
      <c r="F12968" s="2"/>
    </row>
    <row r="12969" spans="6:6" x14ac:dyDescent="0.25">
      <c r="F12969" s="2"/>
    </row>
    <row r="12970" spans="6:6" x14ac:dyDescent="0.25">
      <c r="F12970" s="2"/>
    </row>
    <row r="12971" spans="6:6" x14ac:dyDescent="0.25">
      <c r="F12971" s="2"/>
    </row>
    <row r="12972" spans="6:6" x14ac:dyDescent="0.25">
      <c r="F12972" s="2"/>
    </row>
    <row r="12973" spans="6:6" x14ac:dyDescent="0.25">
      <c r="F12973" s="2"/>
    </row>
    <row r="12974" spans="6:6" x14ac:dyDescent="0.25">
      <c r="F12974" s="2"/>
    </row>
    <row r="12975" spans="6:6" x14ac:dyDescent="0.25">
      <c r="F12975" s="2"/>
    </row>
    <row r="12976" spans="6:6" x14ac:dyDescent="0.25">
      <c r="F12976" s="2"/>
    </row>
    <row r="12977" spans="6:6" x14ac:dyDescent="0.25">
      <c r="F12977" s="2"/>
    </row>
    <row r="12978" spans="6:6" x14ac:dyDescent="0.25">
      <c r="F12978" s="2"/>
    </row>
    <row r="12979" spans="6:6" x14ac:dyDescent="0.25">
      <c r="F12979" s="2"/>
    </row>
    <row r="12980" spans="6:6" x14ac:dyDescent="0.25">
      <c r="F12980" s="2"/>
    </row>
    <row r="12981" spans="6:6" x14ac:dyDescent="0.25">
      <c r="F12981" s="2"/>
    </row>
    <row r="12982" spans="6:6" x14ac:dyDescent="0.25">
      <c r="F12982" s="2"/>
    </row>
    <row r="12983" spans="6:6" x14ac:dyDescent="0.25">
      <c r="F12983" s="2"/>
    </row>
    <row r="12984" spans="6:6" x14ac:dyDescent="0.25">
      <c r="F12984" s="2"/>
    </row>
    <row r="12985" spans="6:6" x14ac:dyDescent="0.25">
      <c r="F12985" s="2"/>
    </row>
    <row r="12986" spans="6:6" x14ac:dyDescent="0.25">
      <c r="F12986" s="2"/>
    </row>
    <row r="12987" spans="6:6" x14ac:dyDescent="0.25">
      <c r="F12987" s="2"/>
    </row>
    <row r="12988" spans="6:6" x14ac:dyDescent="0.25">
      <c r="F12988" s="2"/>
    </row>
    <row r="12989" spans="6:6" x14ac:dyDescent="0.25">
      <c r="F12989" s="2"/>
    </row>
    <row r="12990" spans="6:6" x14ac:dyDescent="0.25">
      <c r="F12990" s="2"/>
    </row>
    <row r="12991" spans="6:6" x14ac:dyDescent="0.25">
      <c r="F12991" s="2"/>
    </row>
    <row r="12992" spans="6:6" x14ac:dyDescent="0.25">
      <c r="F12992" s="2"/>
    </row>
    <row r="12993" spans="6:6" x14ac:dyDescent="0.25">
      <c r="F12993" s="2"/>
    </row>
    <row r="12994" spans="6:6" x14ac:dyDescent="0.25">
      <c r="F12994" s="2"/>
    </row>
    <row r="12995" spans="6:6" x14ac:dyDescent="0.25">
      <c r="F12995" s="2"/>
    </row>
    <row r="12996" spans="6:6" x14ac:dyDescent="0.25">
      <c r="F12996" s="2"/>
    </row>
    <row r="12997" spans="6:6" x14ac:dyDescent="0.25">
      <c r="F12997" s="2"/>
    </row>
    <row r="12998" spans="6:6" x14ac:dyDescent="0.25">
      <c r="F12998" s="2"/>
    </row>
    <row r="12999" spans="6:6" x14ac:dyDescent="0.25">
      <c r="F12999" s="2"/>
    </row>
    <row r="13000" spans="6:6" x14ac:dyDescent="0.25">
      <c r="F13000" s="2"/>
    </row>
    <row r="13001" spans="6:6" x14ac:dyDescent="0.25">
      <c r="F13001" s="2"/>
    </row>
    <row r="13002" spans="6:6" x14ac:dyDescent="0.25">
      <c r="F13002" s="2"/>
    </row>
    <row r="13003" spans="6:6" x14ac:dyDescent="0.25">
      <c r="F13003" s="2"/>
    </row>
    <row r="13004" spans="6:6" x14ac:dyDescent="0.25">
      <c r="F13004" s="2"/>
    </row>
    <row r="13005" spans="6:6" x14ac:dyDescent="0.25">
      <c r="F13005" s="2"/>
    </row>
    <row r="13006" spans="6:6" x14ac:dyDescent="0.25">
      <c r="F13006" s="2"/>
    </row>
    <row r="13007" spans="6:6" x14ac:dyDescent="0.25">
      <c r="F13007" s="2"/>
    </row>
    <row r="13008" spans="6:6" x14ac:dyDescent="0.25">
      <c r="F13008" s="2"/>
    </row>
    <row r="13009" spans="6:6" x14ac:dyDescent="0.25">
      <c r="F13009" s="2"/>
    </row>
    <row r="13010" spans="6:6" x14ac:dyDescent="0.25">
      <c r="F13010" s="2"/>
    </row>
    <row r="13011" spans="6:6" x14ac:dyDescent="0.25">
      <c r="F13011" s="2"/>
    </row>
    <row r="13012" spans="6:6" x14ac:dyDescent="0.25">
      <c r="F13012" s="2"/>
    </row>
    <row r="13013" spans="6:6" x14ac:dyDescent="0.25">
      <c r="F13013" s="2"/>
    </row>
    <row r="13014" spans="6:6" x14ac:dyDescent="0.25">
      <c r="F13014" s="2"/>
    </row>
    <row r="13015" spans="6:6" x14ac:dyDescent="0.25">
      <c r="F13015" s="2"/>
    </row>
    <row r="13016" spans="6:6" x14ac:dyDescent="0.25">
      <c r="F13016" s="2"/>
    </row>
    <row r="13017" spans="6:6" x14ac:dyDescent="0.25">
      <c r="F13017" s="2"/>
    </row>
    <row r="13018" spans="6:6" x14ac:dyDescent="0.25">
      <c r="F13018" s="2"/>
    </row>
    <row r="13019" spans="6:6" x14ac:dyDescent="0.25">
      <c r="F13019" s="2"/>
    </row>
    <row r="13020" spans="6:6" x14ac:dyDescent="0.25">
      <c r="F13020" s="2"/>
    </row>
    <row r="13021" spans="6:6" x14ac:dyDescent="0.25">
      <c r="F13021" s="2"/>
    </row>
    <row r="13022" spans="6:6" x14ac:dyDescent="0.25">
      <c r="F13022" s="2"/>
    </row>
    <row r="13023" spans="6:6" x14ac:dyDescent="0.25">
      <c r="F13023" s="2"/>
    </row>
    <row r="13024" spans="6:6" x14ac:dyDescent="0.25">
      <c r="F13024" s="2"/>
    </row>
    <row r="13025" spans="6:6" x14ac:dyDescent="0.25">
      <c r="F13025" s="2"/>
    </row>
    <row r="13026" spans="6:6" x14ac:dyDescent="0.25">
      <c r="F13026" s="2"/>
    </row>
    <row r="13027" spans="6:6" x14ac:dyDescent="0.25">
      <c r="F13027" s="2"/>
    </row>
    <row r="13028" spans="6:6" x14ac:dyDescent="0.25">
      <c r="F13028" s="2"/>
    </row>
    <row r="13029" spans="6:6" x14ac:dyDescent="0.25">
      <c r="F13029" s="2"/>
    </row>
    <row r="13030" spans="6:6" x14ac:dyDescent="0.25">
      <c r="F13030" s="2"/>
    </row>
    <row r="13031" spans="6:6" x14ac:dyDescent="0.25">
      <c r="F13031" s="2"/>
    </row>
    <row r="13032" spans="6:6" x14ac:dyDescent="0.25">
      <c r="F13032" s="2"/>
    </row>
    <row r="13033" spans="6:6" x14ac:dyDescent="0.25">
      <c r="F13033" s="2"/>
    </row>
    <row r="13034" spans="6:6" x14ac:dyDescent="0.25">
      <c r="F13034" s="2"/>
    </row>
    <row r="13035" spans="6:6" x14ac:dyDescent="0.25">
      <c r="F13035" s="2"/>
    </row>
    <row r="13036" spans="6:6" x14ac:dyDescent="0.25">
      <c r="F13036" s="2"/>
    </row>
    <row r="13037" spans="6:6" x14ac:dyDescent="0.25">
      <c r="F13037" s="2"/>
    </row>
    <row r="13038" spans="6:6" x14ac:dyDescent="0.25">
      <c r="F13038" s="2"/>
    </row>
    <row r="13039" spans="6:6" x14ac:dyDescent="0.25">
      <c r="F13039" s="2"/>
    </row>
    <row r="13040" spans="6:6" x14ac:dyDescent="0.25">
      <c r="F13040" s="2"/>
    </row>
    <row r="13041" spans="6:6" x14ac:dyDescent="0.25">
      <c r="F13041" s="2"/>
    </row>
    <row r="13042" spans="6:6" x14ac:dyDescent="0.25">
      <c r="F13042" s="2"/>
    </row>
    <row r="13043" spans="6:6" x14ac:dyDescent="0.25">
      <c r="F13043" s="2"/>
    </row>
    <row r="13044" spans="6:6" x14ac:dyDescent="0.25">
      <c r="F13044" s="2"/>
    </row>
    <row r="13045" spans="6:6" x14ac:dyDescent="0.25">
      <c r="F13045" s="2"/>
    </row>
    <row r="13046" spans="6:6" x14ac:dyDescent="0.25">
      <c r="F13046" s="2"/>
    </row>
    <row r="13047" spans="6:6" x14ac:dyDescent="0.25">
      <c r="F13047" s="2"/>
    </row>
    <row r="13048" spans="6:6" x14ac:dyDescent="0.25">
      <c r="F13048" s="2"/>
    </row>
    <row r="13049" spans="6:6" x14ac:dyDescent="0.25">
      <c r="F13049" s="2"/>
    </row>
    <row r="13050" spans="6:6" x14ac:dyDescent="0.25">
      <c r="F13050" s="2"/>
    </row>
    <row r="13051" spans="6:6" x14ac:dyDescent="0.25">
      <c r="F13051" s="2"/>
    </row>
    <row r="13052" spans="6:6" x14ac:dyDescent="0.25">
      <c r="F13052" s="2"/>
    </row>
    <row r="13053" spans="6:6" x14ac:dyDescent="0.25">
      <c r="F13053" s="2"/>
    </row>
    <row r="13054" spans="6:6" x14ac:dyDescent="0.25">
      <c r="F13054" s="2"/>
    </row>
    <row r="13055" spans="6:6" x14ac:dyDescent="0.25">
      <c r="F13055" s="2"/>
    </row>
    <row r="13056" spans="6:6" x14ac:dyDescent="0.25">
      <c r="F13056" s="2"/>
    </row>
    <row r="13057" spans="6:6" x14ac:dyDescent="0.25">
      <c r="F13057" s="2"/>
    </row>
    <row r="13058" spans="6:6" x14ac:dyDescent="0.25">
      <c r="F13058" s="2"/>
    </row>
    <row r="13059" spans="6:6" x14ac:dyDescent="0.25">
      <c r="F13059" s="2"/>
    </row>
    <row r="13060" spans="6:6" x14ac:dyDescent="0.25">
      <c r="F13060" s="2"/>
    </row>
    <row r="13061" spans="6:6" x14ac:dyDescent="0.25">
      <c r="F13061" s="2"/>
    </row>
    <row r="13062" spans="6:6" x14ac:dyDescent="0.25">
      <c r="F13062" s="2"/>
    </row>
    <row r="13063" spans="6:6" x14ac:dyDescent="0.25">
      <c r="F13063" s="2"/>
    </row>
    <row r="13064" spans="6:6" x14ac:dyDescent="0.25">
      <c r="F13064" s="2"/>
    </row>
    <row r="13065" spans="6:6" x14ac:dyDescent="0.25">
      <c r="F13065" s="2"/>
    </row>
    <row r="13066" spans="6:6" x14ac:dyDescent="0.25">
      <c r="F13066" s="2"/>
    </row>
    <row r="13067" spans="6:6" x14ac:dyDescent="0.25">
      <c r="F13067" s="2"/>
    </row>
    <row r="13068" spans="6:6" x14ac:dyDescent="0.25">
      <c r="F13068" s="2"/>
    </row>
    <row r="13069" spans="6:6" x14ac:dyDescent="0.25">
      <c r="F13069" s="2"/>
    </row>
    <row r="13070" spans="6:6" x14ac:dyDescent="0.25">
      <c r="F13070" s="2"/>
    </row>
    <row r="13071" spans="6:6" x14ac:dyDescent="0.25">
      <c r="F13071" s="2"/>
    </row>
    <row r="13072" spans="6:6" x14ac:dyDescent="0.25">
      <c r="F13072" s="2"/>
    </row>
    <row r="13073" spans="6:6" x14ac:dyDescent="0.25">
      <c r="F13073" s="2"/>
    </row>
    <row r="13074" spans="6:6" x14ac:dyDescent="0.25">
      <c r="F13074" s="2"/>
    </row>
    <row r="13075" spans="6:6" x14ac:dyDescent="0.25">
      <c r="F13075" s="2"/>
    </row>
    <row r="13076" spans="6:6" x14ac:dyDescent="0.25">
      <c r="F13076" s="2"/>
    </row>
    <row r="13077" spans="6:6" x14ac:dyDescent="0.25">
      <c r="F13077" s="2"/>
    </row>
    <row r="13078" spans="6:6" x14ac:dyDescent="0.25">
      <c r="F13078" s="2"/>
    </row>
    <row r="13079" spans="6:6" x14ac:dyDescent="0.25">
      <c r="F13079" s="2"/>
    </row>
    <row r="13080" spans="6:6" x14ac:dyDescent="0.25">
      <c r="F13080" s="2"/>
    </row>
    <row r="13081" spans="6:6" x14ac:dyDescent="0.25">
      <c r="F13081" s="2"/>
    </row>
    <row r="13082" spans="6:6" x14ac:dyDescent="0.25">
      <c r="F13082" s="2"/>
    </row>
    <row r="13083" spans="6:6" x14ac:dyDescent="0.25">
      <c r="F13083" s="2"/>
    </row>
    <row r="13084" spans="6:6" x14ac:dyDescent="0.25">
      <c r="F13084" s="2"/>
    </row>
    <row r="13085" spans="6:6" x14ac:dyDescent="0.25">
      <c r="F13085" s="2"/>
    </row>
    <row r="13086" spans="6:6" x14ac:dyDescent="0.25">
      <c r="F13086" s="2"/>
    </row>
    <row r="13087" spans="6:6" x14ac:dyDescent="0.25">
      <c r="F13087" s="2"/>
    </row>
    <row r="13088" spans="6:6" x14ac:dyDescent="0.25">
      <c r="F13088" s="2"/>
    </row>
    <row r="13089" spans="6:6" x14ac:dyDescent="0.25">
      <c r="F13089" s="2"/>
    </row>
    <row r="13090" spans="6:6" x14ac:dyDescent="0.25">
      <c r="F13090" s="2"/>
    </row>
    <row r="13091" spans="6:6" x14ac:dyDescent="0.25">
      <c r="F13091" s="2"/>
    </row>
    <row r="13092" spans="6:6" x14ac:dyDescent="0.25">
      <c r="F13092" s="2"/>
    </row>
    <row r="13093" spans="6:6" x14ac:dyDescent="0.25">
      <c r="F13093" s="2"/>
    </row>
    <row r="13094" spans="6:6" x14ac:dyDescent="0.25">
      <c r="F13094" s="2"/>
    </row>
    <row r="13095" spans="6:6" x14ac:dyDescent="0.25">
      <c r="F13095" s="2"/>
    </row>
    <row r="13096" spans="6:6" x14ac:dyDescent="0.25">
      <c r="F13096" s="2"/>
    </row>
    <row r="13097" spans="6:6" x14ac:dyDescent="0.25">
      <c r="F13097" s="2"/>
    </row>
    <row r="13098" spans="6:6" x14ac:dyDescent="0.25">
      <c r="F13098" s="2"/>
    </row>
    <row r="13099" spans="6:6" x14ac:dyDescent="0.25">
      <c r="F13099" s="2"/>
    </row>
    <row r="13100" spans="6:6" x14ac:dyDescent="0.25">
      <c r="F13100" s="2"/>
    </row>
    <row r="13101" spans="6:6" x14ac:dyDescent="0.25">
      <c r="F13101" s="2"/>
    </row>
    <row r="13102" spans="6:6" x14ac:dyDescent="0.25">
      <c r="F13102" s="2"/>
    </row>
    <row r="13103" spans="6:6" x14ac:dyDescent="0.25">
      <c r="F13103" s="2"/>
    </row>
    <row r="13104" spans="6:6" x14ac:dyDescent="0.25">
      <c r="F13104" s="2"/>
    </row>
    <row r="13105" spans="6:6" x14ac:dyDescent="0.25">
      <c r="F13105" s="2"/>
    </row>
    <row r="13106" spans="6:6" x14ac:dyDescent="0.25">
      <c r="F13106" s="2"/>
    </row>
    <row r="13107" spans="6:6" x14ac:dyDescent="0.25">
      <c r="F13107" s="2"/>
    </row>
    <row r="13108" spans="6:6" x14ac:dyDescent="0.25">
      <c r="F13108" s="2"/>
    </row>
    <row r="13109" spans="6:6" x14ac:dyDescent="0.25">
      <c r="F13109" s="2"/>
    </row>
    <row r="13110" spans="6:6" x14ac:dyDescent="0.25">
      <c r="F13110" s="2"/>
    </row>
    <row r="13111" spans="6:6" x14ac:dyDescent="0.25">
      <c r="F13111" s="2"/>
    </row>
    <row r="13112" spans="6:6" x14ac:dyDescent="0.25">
      <c r="F13112" s="2"/>
    </row>
    <row r="13113" spans="6:6" x14ac:dyDescent="0.25">
      <c r="F13113" s="2"/>
    </row>
    <row r="13114" spans="6:6" x14ac:dyDescent="0.25">
      <c r="F13114" s="2"/>
    </row>
    <row r="13115" spans="6:6" x14ac:dyDescent="0.25">
      <c r="F13115" s="2"/>
    </row>
    <row r="13116" spans="6:6" x14ac:dyDescent="0.25">
      <c r="F13116" s="2"/>
    </row>
    <row r="13117" spans="6:6" x14ac:dyDescent="0.25">
      <c r="F13117" s="2"/>
    </row>
    <row r="13118" spans="6:6" x14ac:dyDescent="0.25">
      <c r="F13118" s="2"/>
    </row>
    <row r="13119" spans="6:6" x14ac:dyDescent="0.25">
      <c r="F13119" s="2"/>
    </row>
    <row r="13120" spans="6:6" x14ac:dyDescent="0.25">
      <c r="F13120" s="2"/>
    </row>
    <row r="13121" spans="6:6" x14ac:dyDescent="0.25">
      <c r="F13121" s="2"/>
    </row>
    <row r="13122" spans="6:6" x14ac:dyDescent="0.25">
      <c r="F13122" s="2"/>
    </row>
    <row r="13123" spans="6:6" x14ac:dyDescent="0.25">
      <c r="F13123" s="2"/>
    </row>
    <row r="13124" spans="6:6" x14ac:dyDescent="0.25">
      <c r="F13124" s="2"/>
    </row>
    <row r="13125" spans="6:6" x14ac:dyDescent="0.25">
      <c r="F13125" s="2"/>
    </row>
    <row r="13126" spans="6:6" x14ac:dyDescent="0.25">
      <c r="F13126" s="2"/>
    </row>
    <row r="13127" spans="6:6" x14ac:dyDescent="0.25">
      <c r="F13127" s="2"/>
    </row>
  </sheetData>
  <mergeCells count="8">
    <mergeCell ref="A2:Q2"/>
    <mergeCell ref="A3:Q3"/>
    <mergeCell ref="O5:P5"/>
    <mergeCell ref="A5:D5"/>
    <mergeCell ref="E5:F5"/>
    <mergeCell ref="G5:I5"/>
    <mergeCell ref="J5:K5"/>
    <mergeCell ref="L5:M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Tablas!$D$3:$D$6</xm:f>
          </x14:formula1>
          <xm:sqref>H7:H126</xm:sqref>
        </x14:dataValidation>
        <x14:dataValidation type="list" allowBlank="1" showInputMessage="1" showErrorMessage="1">
          <x14:formula1>
            <xm:f>HABITACIONES!$A$4:$A$32</xm:f>
          </x14:formula1>
          <xm:sqref>G7:G126</xm:sqref>
        </x14:dataValidation>
        <x14:dataValidation type="list" allowBlank="1" showInputMessage="1" showErrorMessage="1">
          <x14:formula1>
            <xm:f>Tablas!$F$3:$F$8</xm:f>
          </x14:formula1>
          <xm:sqref>O7:O126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A2" workbookViewId="0">
      <selection activeCell="C3" sqref="C3"/>
    </sheetView>
  </sheetViews>
  <sheetFormatPr defaultColWidth="11.42578125" defaultRowHeight="15" x14ac:dyDescent="0.25"/>
  <cols>
    <col min="1" max="1" width="11.42578125" style="9"/>
    <col min="2" max="2" width="21" style="9" bestFit="1" customWidth="1"/>
    <col min="3" max="3" width="73.42578125" style="9" bestFit="1" customWidth="1"/>
    <col min="4" max="4" width="11.42578125" style="9"/>
    <col min="5" max="5" width="22.5703125" style="9" customWidth="1"/>
    <col min="6" max="6" width="13.42578125" style="9" customWidth="1"/>
    <col min="7" max="16384" width="11.42578125" style="9"/>
  </cols>
  <sheetData>
    <row r="1" spans="2:7" ht="18.75" x14ac:dyDescent="0.3">
      <c r="B1" s="46" t="s">
        <v>1036</v>
      </c>
      <c r="C1" s="10"/>
    </row>
    <row r="3" spans="2:7" x14ac:dyDescent="0.25">
      <c r="B3" s="79" t="s">
        <v>393</v>
      </c>
      <c r="C3" s="10" t="s">
        <v>382</v>
      </c>
      <c r="E3" s="47" t="s">
        <v>1033</v>
      </c>
    </row>
    <row r="4" spans="2:7" x14ac:dyDescent="0.25">
      <c r="B4" s="48" t="s">
        <v>60</v>
      </c>
      <c r="C4" s="49" t="str">
        <f>VLOOKUP(Consultas!$C$3,CLIENTE[],2,0)</f>
        <v xml:space="preserve">Franklin Farfan Alfaro </v>
      </c>
      <c r="E4" s="50" t="s">
        <v>400</v>
      </c>
      <c r="F4" s="51" t="str">
        <f>VLOOKUP(C3,CLIENTE[],7,FALSE)</f>
        <v>20</v>
      </c>
    </row>
    <row r="5" spans="2:7" x14ac:dyDescent="0.25">
      <c r="B5" s="48" t="s">
        <v>61</v>
      </c>
      <c r="C5" s="49" t="str">
        <f>VLOOKUP(Consultas!$C$3,CLIENTE[],5,0)</f>
        <v>No</v>
      </c>
      <c r="E5" s="50" t="s">
        <v>402</v>
      </c>
      <c r="F5" s="52" t="str">
        <f>VLOOKUP(F4,HABITACION[],2,FALSE)</f>
        <v>Senior</v>
      </c>
    </row>
    <row r="6" spans="2:7" x14ac:dyDescent="0.25">
      <c r="B6" s="48" t="s">
        <v>394</v>
      </c>
      <c r="C6" s="49" t="e">
        <f>VLOOKUP($C$5,RUCS[],2,FALSE)</f>
        <v>#N/A</v>
      </c>
      <c r="E6" s="50" t="s">
        <v>401</v>
      </c>
      <c r="F6" s="51" t="str">
        <f>VLOOKUP(C3,CLIENTE[],8,FALSE)</f>
        <v>Matrimonial</v>
      </c>
    </row>
    <row r="7" spans="2:7" x14ac:dyDescent="0.25">
      <c r="B7" s="48" t="s">
        <v>395</v>
      </c>
      <c r="C7" s="49" t="e">
        <f>VLOOKUP($C$5,RUCS[],3,FALSE)</f>
        <v>#N/A</v>
      </c>
      <c r="E7" s="50" t="s">
        <v>408</v>
      </c>
      <c r="F7" s="53">
        <f>VLOOKUP(C3,CLIENTE[],9,FALSE)</f>
        <v>140</v>
      </c>
    </row>
    <row r="8" spans="2:7" x14ac:dyDescent="0.25">
      <c r="B8" s="48" t="s">
        <v>1034</v>
      </c>
      <c r="C8" s="49" t="e">
        <f>VLOOKUP($C$5,RUCS[],4,FALSE)</f>
        <v>#N/A</v>
      </c>
    </row>
    <row r="9" spans="2:7" x14ac:dyDescent="0.25">
      <c r="B9" s="48" t="s">
        <v>1035</v>
      </c>
      <c r="C9" s="49" t="e">
        <f>VLOOKUP($C$5,RUCS[],5,FALSE)</f>
        <v>#N/A</v>
      </c>
    </row>
    <row r="10" spans="2:7" x14ac:dyDescent="0.25">
      <c r="B10" s="48" t="s">
        <v>396</v>
      </c>
      <c r="C10" s="49" t="e">
        <f>VLOOKUP($C$5,RUCS[],6,FALSE)</f>
        <v>#N/A</v>
      </c>
      <c r="E10" s="69" t="s">
        <v>1564</v>
      </c>
      <c r="F10" s="73"/>
    </row>
    <row r="11" spans="2:7" ht="18.75" x14ac:dyDescent="0.3">
      <c r="E11" s="77" t="s">
        <v>1479</v>
      </c>
      <c r="F11" s="70">
        <f>ROUND(F13/1.18,2)</f>
        <v>44.92</v>
      </c>
    </row>
    <row r="12" spans="2:7" ht="18.75" x14ac:dyDescent="0.3">
      <c r="E12" s="78" t="s">
        <v>1565</v>
      </c>
      <c r="F12" s="70">
        <f>F13-F11</f>
        <v>8.0799999999999983</v>
      </c>
    </row>
    <row r="13" spans="2:7" ht="18.75" x14ac:dyDescent="0.3">
      <c r="B13" s="46" t="s">
        <v>1037</v>
      </c>
      <c r="E13" s="72" t="s">
        <v>1480</v>
      </c>
      <c r="F13" s="71">
        <v>53</v>
      </c>
    </row>
    <row r="15" spans="2:7" x14ac:dyDescent="0.25">
      <c r="B15" s="79" t="s">
        <v>61</v>
      </c>
      <c r="C15" s="10" t="s">
        <v>68</v>
      </c>
    </row>
    <row r="16" spans="2:7" x14ac:dyDescent="0.25">
      <c r="B16" s="48" t="s">
        <v>394</v>
      </c>
      <c r="C16" s="49" t="e">
        <f>VLOOKUP($C$15,RUCS[],2,FALSE)</f>
        <v>#N/A</v>
      </c>
      <c r="E16" s="69" t="s">
        <v>1566</v>
      </c>
      <c r="F16" s="73"/>
      <c r="G16" s="73"/>
    </row>
    <row r="17" spans="2:7" x14ac:dyDescent="0.25">
      <c r="B17" s="48" t="s">
        <v>395</v>
      </c>
      <c r="C17" s="49" t="e">
        <f>VLOOKUP($C$15,RUCS[],3,FALSE)</f>
        <v>#N/A</v>
      </c>
      <c r="E17" s="80" t="s">
        <v>1567</v>
      </c>
      <c r="F17" s="81">
        <v>260</v>
      </c>
      <c r="G17" s="76"/>
    </row>
    <row r="18" spans="2:7" x14ac:dyDescent="0.25">
      <c r="B18" s="48" t="s">
        <v>1034</v>
      </c>
      <c r="C18" s="49" t="e">
        <f>VLOOKUP($C$15,RUCS[],4,FALSE)</f>
        <v>#N/A</v>
      </c>
      <c r="E18" s="80" t="s">
        <v>1568</v>
      </c>
      <c r="F18" s="81">
        <v>300</v>
      </c>
      <c r="G18" s="76"/>
    </row>
    <row r="19" spans="2:7" x14ac:dyDescent="0.25">
      <c r="B19" s="48" t="s">
        <v>1035</v>
      </c>
      <c r="C19" s="49" t="e">
        <f>VLOOKUP($C$15,RUCS[],5,FALSE)</f>
        <v>#N/A</v>
      </c>
      <c r="E19" s="74" t="s">
        <v>1569</v>
      </c>
      <c r="F19" s="75">
        <f>F18-F17</f>
        <v>40</v>
      </c>
      <c r="G19" s="76"/>
    </row>
    <row r="20" spans="2:7" x14ac:dyDescent="0.25">
      <c r="B20" s="48" t="s">
        <v>396</v>
      </c>
      <c r="C20" s="49" t="e">
        <f>VLOOKUP($C$15,RUCS[],6,FALSE)</f>
        <v>#N/A</v>
      </c>
      <c r="E20" s="74"/>
      <c r="F20" s="82"/>
      <c r="G20" s="76"/>
    </row>
    <row r="21" spans="2:7" ht="18.75" x14ac:dyDescent="0.3">
      <c r="E21" s="90" t="s">
        <v>1570</v>
      </c>
      <c r="F21" s="91">
        <f>F19*0.23</f>
        <v>9.2000000000000011</v>
      </c>
      <c r="G21" s="76"/>
    </row>
    <row r="22" spans="2:7" x14ac:dyDescent="0.25">
      <c r="E22" s="74"/>
      <c r="F22" s="76"/>
      <c r="G22" s="76"/>
    </row>
    <row r="23" spans="2:7" ht="18.75" x14ac:dyDescent="0.3">
      <c r="E23" s="92" t="s">
        <v>1625</v>
      </c>
      <c r="F23" s="93">
        <f>F17+F21</f>
        <v>269.2</v>
      </c>
      <c r="G23" s="76"/>
    </row>
  </sheetData>
  <sheetProtection algorithmName="SHA-512" hashValue="10vrc0mWbSLxQU9EznLksXf78Nje+6ujZmRSdorqaWxmKIMVKQuPzdAQXovtykICJBuJfANIezgP4cUFGHtFgw==" saltValue="NN4x9F0XUHESIgOLpbmHb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2"/>
  <sheetViews>
    <sheetView topLeftCell="D114" zoomScale="118" zoomScaleNormal="118" workbookViewId="0">
      <selection activeCell="L128" sqref="L128"/>
    </sheetView>
  </sheetViews>
  <sheetFormatPr defaultColWidth="11.42578125" defaultRowHeight="15" x14ac:dyDescent="0.25"/>
  <cols>
    <col min="1" max="2" width="11.42578125" style="34"/>
    <col min="3" max="3" width="12.7109375" style="34" bestFit="1" customWidth="1"/>
    <col min="4" max="5" width="11.42578125" style="34"/>
    <col min="6" max="6" width="40.42578125" style="34" customWidth="1"/>
    <col min="7" max="7" width="21.85546875" style="34" customWidth="1"/>
    <col min="8" max="8" width="10.42578125" style="34" hidden="1" customWidth="1"/>
    <col min="9" max="9" width="17.7109375" style="34" customWidth="1"/>
    <col min="10" max="10" width="11.5703125" style="34" customWidth="1"/>
    <col min="11" max="11" width="11.42578125" style="34"/>
    <col min="12" max="12" width="16.5703125" style="34" customWidth="1"/>
    <col min="13" max="16384" width="11.42578125" style="34"/>
  </cols>
  <sheetData>
    <row r="2" spans="1:12" ht="23.25" x14ac:dyDescent="0.35">
      <c r="A2" s="128" t="s">
        <v>1419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</row>
    <row r="4" spans="1:12" x14ac:dyDescent="0.25">
      <c r="A4" s="35"/>
      <c r="B4" s="35"/>
      <c r="C4" s="129" t="s">
        <v>18</v>
      </c>
      <c r="D4" s="130"/>
      <c r="E4" s="131"/>
      <c r="F4" s="35"/>
      <c r="G4" s="68"/>
      <c r="H4" s="68"/>
      <c r="I4" s="35"/>
      <c r="J4" s="129" t="s">
        <v>1420</v>
      </c>
      <c r="K4" s="131"/>
      <c r="L4" s="35"/>
    </row>
    <row r="5" spans="1:12" x14ac:dyDescent="0.25">
      <c r="A5" s="36" t="s">
        <v>1421</v>
      </c>
      <c r="B5" s="36" t="s">
        <v>1422</v>
      </c>
      <c r="C5" s="36" t="s">
        <v>1423</v>
      </c>
      <c r="D5" s="36" t="s">
        <v>1424</v>
      </c>
      <c r="E5" s="36" t="s">
        <v>1425</v>
      </c>
      <c r="F5" s="36" t="s">
        <v>1426</v>
      </c>
      <c r="G5" s="36" t="s">
        <v>1562</v>
      </c>
      <c r="H5" s="36" t="s">
        <v>1538</v>
      </c>
      <c r="I5" s="36" t="s">
        <v>1427</v>
      </c>
      <c r="J5" s="36" t="s">
        <v>1428</v>
      </c>
      <c r="K5" s="36" t="s">
        <v>1429</v>
      </c>
      <c r="L5" s="36" t="s">
        <v>1430</v>
      </c>
    </row>
    <row r="6" spans="1:12" x14ac:dyDescent="0.25">
      <c r="A6" s="37" t="str">
        <f>TEXT(Tabla2291011[[#This Row],[FECHA]],"mm/aaaa")</f>
        <v>04/2016</v>
      </c>
      <c r="B6" s="38">
        <v>42461</v>
      </c>
      <c r="C6" s="39"/>
      <c r="D6" s="39"/>
      <c r="E6" s="39"/>
      <c r="F6" s="34" t="s">
        <v>1431</v>
      </c>
      <c r="H6" s="34" t="str">
        <f>IF(Tabla2291011[[#This Row],[TIPO INGRESO]]="","",VLOOKUP(Tabla2291011[[#This Row],[TIPO INGRESO]],Tablas!$M$3:$N$14,2,FALSE))</f>
        <v/>
      </c>
      <c r="J6" s="40"/>
      <c r="K6" s="40"/>
      <c r="L6" s="41">
        <v>331.2</v>
      </c>
    </row>
    <row r="7" spans="1:12" x14ac:dyDescent="0.25">
      <c r="A7" s="37" t="str">
        <f>TEXT(Tabla2291011[[#This Row],[FECHA]],"mm/aaaa")</f>
        <v>04/2016</v>
      </c>
      <c r="B7" s="38">
        <v>42461</v>
      </c>
      <c r="C7" s="39" t="s">
        <v>53</v>
      </c>
      <c r="D7" s="39" t="s">
        <v>1634</v>
      </c>
      <c r="E7" s="39" t="s">
        <v>1635</v>
      </c>
      <c r="F7" s="34" t="s">
        <v>1636</v>
      </c>
      <c r="G7" s="34" t="s">
        <v>1540</v>
      </c>
      <c r="I7" s="34" t="s">
        <v>1433</v>
      </c>
      <c r="J7" s="40">
        <v>260</v>
      </c>
      <c r="K7" s="40"/>
      <c r="L7" s="42">
        <f>IF(Tabla2291011[[#This Row],[MEDIO DE PAGO]]="EFECTIVO",L6+Tabla2291011[[#This Row],[ENTRADA]]-Tabla2291011[[#This Row],[SALIDA]],IF(Tabla2291011[[#This Row],[MEDIO DE PAGO]]="","¿Medio de pago?",L6))</f>
        <v>331.2</v>
      </c>
    </row>
    <row r="8" spans="1:12" x14ac:dyDescent="0.25">
      <c r="A8" s="37" t="str">
        <f>TEXT(Tabla2291011[[#This Row],[FECHA]],"mm/aaaa")</f>
        <v>04/2016</v>
      </c>
      <c r="B8" s="38">
        <v>42461</v>
      </c>
      <c r="C8" s="39" t="s">
        <v>53</v>
      </c>
      <c r="D8" s="39" t="s">
        <v>1634</v>
      </c>
      <c r="E8" s="39" t="s">
        <v>1637</v>
      </c>
      <c r="F8" s="34" t="s">
        <v>1638</v>
      </c>
      <c r="G8" s="34" t="s">
        <v>1540</v>
      </c>
      <c r="I8" s="34" t="s">
        <v>1433</v>
      </c>
      <c r="J8" s="40">
        <v>60</v>
      </c>
      <c r="K8" s="40"/>
      <c r="L8" s="42">
        <f>IF(Tabla2291011[[#This Row],[MEDIO DE PAGO]]="EFECTIVO",L7+Tabla2291011[[#This Row],[ENTRADA]]-Tabla2291011[[#This Row],[SALIDA]],IF(Tabla2291011[[#This Row],[MEDIO DE PAGO]]="","¿Medio de pago?",L7))</f>
        <v>331.2</v>
      </c>
    </row>
    <row r="9" spans="1:12" x14ac:dyDescent="0.25">
      <c r="A9" s="37" t="str">
        <f>TEXT(Tabla2291011[[#This Row],[FECHA]],"mm/aaaa")</f>
        <v>04/2016</v>
      </c>
      <c r="B9" s="38">
        <v>42461</v>
      </c>
      <c r="C9" s="39" t="s">
        <v>53</v>
      </c>
      <c r="D9" s="39" t="s">
        <v>1634</v>
      </c>
      <c r="E9" s="39" t="s">
        <v>1639</v>
      </c>
      <c r="F9" s="34" t="s">
        <v>1640</v>
      </c>
      <c r="G9" s="34" t="s">
        <v>1540</v>
      </c>
      <c r="I9" s="34" t="s">
        <v>1433</v>
      </c>
      <c r="J9" s="40">
        <v>200</v>
      </c>
      <c r="K9" s="40"/>
      <c r="L9" s="42">
        <f>IF(Tabla2291011[[#This Row],[MEDIO DE PAGO]]="EFECTIVO",L8+Tabla2291011[[#This Row],[ENTRADA]]-Tabla2291011[[#This Row],[SALIDA]],IF(Tabla2291011[[#This Row],[MEDIO DE PAGO]]="","¿Medio de pago?",L8))</f>
        <v>331.2</v>
      </c>
    </row>
    <row r="10" spans="1:12" x14ac:dyDescent="0.25">
      <c r="A10" s="37" t="str">
        <f>TEXT(Tabla2291011[[#This Row],[FECHA]],"mm/aaaa")</f>
        <v>04/2016</v>
      </c>
      <c r="B10" s="38">
        <v>42461</v>
      </c>
      <c r="C10" s="39" t="s">
        <v>53</v>
      </c>
      <c r="D10" s="39" t="s">
        <v>1634</v>
      </c>
      <c r="E10" s="39" t="s">
        <v>1641</v>
      </c>
      <c r="F10" s="34" t="s">
        <v>1638</v>
      </c>
      <c r="G10" s="34" t="s">
        <v>1540</v>
      </c>
      <c r="I10" s="34" t="s">
        <v>1432</v>
      </c>
      <c r="J10" s="40">
        <v>90</v>
      </c>
      <c r="K10" s="40"/>
      <c r="L10" s="42">
        <f>IF(Tabla2291011[[#This Row],[MEDIO DE PAGO]]="EFECTIVO",L9+Tabla2291011[[#This Row],[ENTRADA]]-Tabla2291011[[#This Row],[SALIDA]],IF(Tabla2291011[[#This Row],[MEDIO DE PAGO]]="","¿Medio de pago?",L9))</f>
        <v>421.2</v>
      </c>
    </row>
    <row r="11" spans="1:12" x14ac:dyDescent="0.25">
      <c r="A11" s="37" t="str">
        <f>TEXT(Tabla2291011[[#This Row],[FECHA]],"mm/aaaa")</f>
        <v>04/2016</v>
      </c>
      <c r="B11" s="38">
        <v>42462</v>
      </c>
      <c r="C11" s="39" t="s">
        <v>52</v>
      </c>
      <c r="D11" s="39" t="s">
        <v>1634</v>
      </c>
      <c r="E11" s="39" t="s">
        <v>1655</v>
      </c>
      <c r="F11" s="34" t="s">
        <v>1638</v>
      </c>
      <c r="G11" s="34" t="s">
        <v>1540</v>
      </c>
      <c r="I11" s="34" t="s">
        <v>1432</v>
      </c>
      <c r="J11" s="40">
        <v>120</v>
      </c>
      <c r="K11" s="40"/>
      <c r="L11" s="42">
        <f>IF(Tabla2291011[[#This Row],[MEDIO DE PAGO]]="EFECTIVO",L10+Tabla2291011[[#This Row],[ENTRADA]]-Tabla2291011[[#This Row],[SALIDA]],IF(Tabla2291011[[#This Row],[MEDIO DE PAGO]]="","¿Medio de pago?",L10))</f>
        <v>541.20000000000005</v>
      </c>
    </row>
    <row r="12" spans="1:12" x14ac:dyDescent="0.25">
      <c r="A12" s="37" t="str">
        <f>TEXT(Tabla2291011[[#This Row],[FECHA]],"mm/aaaa")</f>
        <v>04/2016</v>
      </c>
      <c r="B12" s="38">
        <v>42462</v>
      </c>
      <c r="C12" s="39" t="s">
        <v>52</v>
      </c>
      <c r="D12" s="39" t="s">
        <v>1634</v>
      </c>
      <c r="E12" s="39" t="s">
        <v>1655</v>
      </c>
      <c r="F12" s="34" t="s">
        <v>1642</v>
      </c>
      <c r="G12" s="34" t="s">
        <v>1550</v>
      </c>
      <c r="I12" s="34" t="s">
        <v>1432</v>
      </c>
      <c r="J12" s="40">
        <v>45</v>
      </c>
      <c r="K12" s="40"/>
      <c r="L12" s="42">
        <f>IF(Tabla2291011[[#This Row],[MEDIO DE PAGO]]="EFECTIVO",L11+Tabla2291011[[#This Row],[ENTRADA]]-Tabla2291011[[#This Row],[SALIDA]],IF(Tabla2291011[[#This Row],[MEDIO DE PAGO]]="","¿Medio de pago?",L11))</f>
        <v>586.20000000000005</v>
      </c>
    </row>
    <row r="13" spans="1:12" x14ac:dyDescent="0.25">
      <c r="A13" s="43" t="str">
        <f>TEXT(Tabla2291011[[#This Row],[FECHA]],"mm/aaaa")</f>
        <v>04/2016</v>
      </c>
      <c r="B13" s="38">
        <v>42462</v>
      </c>
      <c r="C13" s="39" t="s">
        <v>53</v>
      </c>
      <c r="D13" s="39" t="s">
        <v>1634</v>
      </c>
      <c r="E13" s="39" t="s">
        <v>1662</v>
      </c>
      <c r="F13" s="34" t="s">
        <v>1653</v>
      </c>
      <c r="G13" s="34" t="s">
        <v>1540</v>
      </c>
      <c r="I13" s="34" t="s">
        <v>1432</v>
      </c>
      <c r="J13" s="40">
        <v>90</v>
      </c>
      <c r="K13" s="40"/>
      <c r="L13" s="42">
        <f>IF(Tabla2291011[[#This Row],[MEDIO DE PAGO]]="EFECTIVO",L12+Tabla2291011[[#This Row],[ENTRADA]]-Tabla2291011[[#This Row],[SALIDA]],IF(Tabla2291011[[#This Row],[MEDIO DE PAGO]]="","¿Medio de pago?",L12))</f>
        <v>676.2</v>
      </c>
    </row>
    <row r="14" spans="1:12" x14ac:dyDescent="0.25">
      <c r="A14" s="43" t="str">
        <f>TEXT(Tabla2291011[[#This Row],[FECHA]],"mm/aaaa")</f>
        <v>04/2016</v>
      </c>
      <c r="B14" s="38">
        <v>42462</v>
      </c>
      <c r="C14" s="39" t="s">
        <v>1435</v>
      </c>
      <c r="D14" s="39"/>
      <c r="E14" s="39" t="s">
        <v>1800</v>
      </c>
      <c r="F14" s="34" t="s">
        <v>1652</v>
      </c>
      <c r="I14" s="34" t="s">
        <v>1432</v>
      </c>
      <c r="J14" s="40"/>
      <c r="K14" s="40">
        <v>650</v>
      </c>
      <c r="L14" s="42">
        <f>IF(Tabla2291011[[#This Row],[MEDIO DE PAGO]]="EFECTIVO",L13+Tabla2291011[[#This Row],[ENTRADA]]-Tabla2291011[[#This Row],[SALIDA]],IF(Tabla2291011[[#This Row],[MEDIO DE PAGO]]="","¿Medio de pago?",L13))</f>
        <v>26.200000000000045</v>
      </c>
    </row>
    <row r="15" spans="1:12" x14ac:dyDescent="0.25">
      <c r="A15" s="43" t="str">
        <f>TEXT(Tabla2291011[[#This Row],[FECHA]],"mm/aaaa")</f>
        <v>04/2016</v>
      </c>
      <c r="B15" s="38">
        <v>42463</v>
      </c>
      <c r="C15" s="39" t="s">
        <v>52</v>
      </c>
      <c r="D15" s="39" t="s">
        <v>1634</v>
      </c>
      <c r="E15" s="39" t="s">
        <v>1663</v>
      </c>
      <c r="F15" s="34" t="s">
        <v>1664</v>
      </c>
      <c r="G15" s="34" t="s">
        <v>1540</v>
      </c>
      <c r="I15" s="34" t="s">
        <v>1433</v>
      </c>
      <c r="J15" s="40">
        <v>130</v>
      </c>
      <c r="K15" s="40"/>
      <c r="L15" s="42">
        <f>IF(Tabla2291011[[#This Row],[MEDIO DE PAGO]]="EFECTIVO",L14+Tabla2291011[[#This Row],[ENTRADA]]-Tabla2291011[[#This Row],[SALIDA]],IF(Tabla2291011[[#This Row],[MEDIO DE PAGO]]="","¿Medio de pago?",L14))</f>
        <v>26.200000000000045</v>
      </c>
    </row>
    <row r="16" spans="1:12" x14ac:dyDescent="0.25">
      <c r="A16" s="43" t="str">
        <f>TEXT(Tabla2291011[[#This Row],[FECHA]],"mm/aaaa")</f>
        <v>04/2016</v>
      </c>
      <c r="B16" s="38">
        <v>42464</v>
      </c>
      <c r="C16" s="39" t="s">
        <v>53</v>
      </c>
      <c r="D16" s="39" t="s">
        <v>1666</v>
      </c>
      <c r="E16" s="39" t="s">
        <v>1665</v>
      </c>
      <c r="F16" s="34" t="s">
        <v>1667</v>
      </c>
      <c r="G16" s="34" t="s">
        <v>1546</v>
      </c>
      <c r="I16" s="34" t="s">
        <v>1432</v>
      </c>
      <c r="J16" s="40"/>
      <c r="K16" s="40">
        <v>25.8</v>
      </c>
      <c r="L16" s="42">
        <f>IF(Tabla2291011[[#This Row],[MEDIO DE PAGO]]="EFECTIVO",L15+Tabla2291011[[#This Row],[ENTRADA]]-Tabla2291011[[#This Row],[SALIDA]],IF(Tabla2291011[[#This Row],[MEDIO DE PAGO]]="","¿Medio de pago?",L15))</f>
        <v>0.40000000000004476</v>
      </c>
    </row>
    <row r="17" spans="1:12" x14ac:dyDescent="0.25">
      <c r="A17" s="43" t="str">
        <f>TEXT(Tabla2291011[[#This Row],[FECHA]],"mm/aaaa")</f>
        <v>04/2016</v>
      </c>
      <c r="B17" s="38">
        <v>42465</v>
      </c>
      <c r="C17" s="39" t="s">
        <v>52</v>
      </c>
      <c r="D17" s="39" t="s">
        <v>1634</v>
      </c>
      <c r="E17" s="39" t="s">
        <v>1684</v>
      </c>
      <c r="F17" s="34" t="s">
        <v>1691</v>
      </c>
      <c r="G17" s="34" t="s">
        <v>1540</v>
      </c>
      <c r="I17" s="34" t="s">
        <v>1432</v>
      </c>
      <c r="J17" s="40">
        <v>200.8</v>
      </c>
      <c r="K17" s="40"/>
      <c r="L17" s="42">
        <f>IF(Tabla2291011[[#This Row],[MEDIO DE PAGO]]="EFECTIVO",L16+Tabla2291011[[#This Row],[ENTRADA]]-Tabla2291011[[#This Row],[SALIDA]],IF(Tabla2291011[[#This Row],[MEDIO DE PAGO]]="","¿Medio de pago?",L16))</f>
        <v>201.20000000000005</v>
      </c>
    </row>
    <row r="18" spans="1:12" x14ac:dyDescent="0.25">
      <c r="A18" s="43" t="str">
        <f ca="1">TEXT(Tabla2291011[[#This Row],[FECHA]],"mm/aaaa")</f>
        <v>09/martes</v>
      </c>
      <c r="B18" s="38">
        <f ca="1">TODAY()</f>
        <v>43361</v>
      </c>
      <c r="C18" s="39" t="s">
        <v>52</v>
      </c>
      <c r="D18" s="39" t="s">
        <v>1634</v>
      </c>
      <c r="E18" s="39" t="s">
        <v>1684</v>
      </c>
      <c r="F18" s="34" t="s">
        <v>1692</v>
      </c>
      <c r="G18" s="34" t="s">
        <v>1546</v>
      </c>
      <c r="H18" s="83" t="str">
        <f>IF(Tabla2291011[[#This Row],[TIPO INGRESO]]="","",VLOOKUP(Tabla2291011[[#This Row],[TIPO INGRESO]],Tablas!$M$3:$N$14,2,FALSE))</f>
        <v>704102</v>
      </c>
      <c r="I18" s="34" t="s">
        <v>1432</v>
      </c>
      <c r="J18" s="40">
        <v>21</v>
      </c>
      <c r="K18" s="40"/>
      <c r="L18" s="42">
        <f>IF(Tabla2291011[[#This Row],[MEDIO DE PAGO]]="EFECTIVO",L17+Tabla2291011[[#This Row],[ENTRADA]]-Tabla2291011[[#This Row],[SALIDA]],IF(Tabla2291011[[#This Row],[MEDIO DE PAGO]]="","¿Medio de pago?",L17))</f>
        <v>222.20000000000005</v>
      </c>
    </row>
    <row r="19" spans="1:12" x14ac:dyDescent="0.25">
      <c r="A19" s="43" t="str">
        <f>TEXT(Tabla2291011[[#This Row],[FECHA]],"mm/aaaa")</f>
        <v>04/2016</v>
      </c>
      <c r="B19" s="38">
        <v>42465</v>
      </c>
      <c r="C19" s="39" t="s">
        <v>53</v>
      </c>
      <c r="D19" s="39" t="s">
        <v>1634</v>
      </c>
      <c r="E19" s="39" t="s">
        <v>1685</v>
      </c>
      <c r="F19" s="34" t="s">
        <v>1664</v>
      </c>
      <c r="G19" s="34" t="s">
        <v>1540</v>
      </c>
      <c r="I19" s="34" t="s">
        <v>1432</v>
      </c>
      <c r="J19" s="40">
        <v>60</v>
      </c>
      <c r="K19" s="40"/>
      <c r="L19" s="42">
        <f>IF(Tabla2291011[[#This Row],[MEDIO DE PAGO]]="EFECTIVO",L18+Tabla2291011[[#This Row],[ENTRADA]]-Tabla2291011[[#This Row],[SALIDA]],IF(Tabla2291011[[#This Row],[MEDIO DE PAGO]]="","¿Medio de pago?",L18))</f>
        <v>282.20000000000005</v>
      </c>
    </row>
    <row r="20" spans="1:12" x14ac:dyDescent="0.25">
      <c r="A20" s="43" t="str">
        <f>TEXT(Tabla2291011[[#This Row],[FECHA]],"mm/aaaa")</f>
        <v>04/2016</v>
      </c>
      <c r="B20" s="38">
        <v>42465</v>
      </c>
      <c r="C20" s="39" t="s">
        <v>53</v>
      </c>
      <c r="D20" s="39" t="s">
        <v>1634</v>
      </c>
      <c r="E20" s="39" t="s">
        <v>1686</v>
      </c>
      <c r="F20" s="34" t="s">
        <v>1664</v>
      </c>
      <c r="G20" s="34" t="s">
        <v>1540</v>
      </c>
      <c r="I20" s="34" t="s">
        <v>1432</v>
      </c>
      <c r="J20" s="40">
        <v>60</v>
      </c>
      <c r="K20" s="40"/>
      <c r="L20" s="42">
        <f>IF(Tabla2291011[[#This Row],[MEDIO DE PAGO]]="EFECTIVO",L19+Tabla2291011[[#This Row],[ENTRADA]]-Tabla2291011[[#This Row],[SALIDA]],IF(Tabla2291011[[#This Row],[MEDIO DE PAGO]]="","¿Medio de pago?",L19))</f>
        <v>342.20000000000005</v>
      </c>
    </row>
    <row r="21" spans="1:12" x14ac:dyDescent="0.25">
      <c r="A21" s="43" t="str">
        <f>TEXT(Tabla2291011[[#This Row],[FECHA]],"mm/aaaa")</f>
        <v>04/2016</v>
      </c>
      <c r="B21" s="38">
        <v>42465</v>
      </c>
      <c r="C21" s="39" t="s">
        <v>53</v>
      </c>
      <c r="D21" s="39" t="s">
        <v>1634</v>
      </c>
      <c r="E21" s="39" t="s">
        <v>1687</v>
      </c>
      <c r="F21" s="34" t="s">
        <v>1664</v>
      </c>
      <c r="G21" s="34" t="s">
        <v>1540</v>
      </c>
      <c r="I21" s="34" t="s">
        <v>1433</v>
      </c>
      <c r="J21" s="40">
        <v>100</v>
      </c>
      <c r="K21" s="40"/>
      <c r="L21" s="42">
        <f>IF(Tabla2291011[[#This Row],[MEDIO DE PAGO]]="EFECTIVO",L20+Tabla2291011[[#This Row],[ENTRADA]]-Tabla2291011[[#This Row],[SALIDA]],IF(Tabla2291011[[#This Row],[MEDIO DE PAGO]]="","¿Medio de pago?",L20))</f>
        <v>342.20000000000005</v>
      </c>
    </row>
    <row r="22" spans="1:12" x14ac:dyDescent="0.25">
      <c r="A22" s="43" t="str">
        <f>TEXT(Tabla2291011[[#This Row],[FECHA]],"mm/aaaa")</f>
        <v>04/2016</v>
      </c>
      <c r="B22" s="38">
        <v>42465</v>
      </c>
      <c r="C22" s="39" t="s">
        <v>53</v>
      </c>
      <c r="D22" s="39" t="s">
        <v>1634</v>
      </c>
      <c r="E22" s="39" t="s">
        <v>1688</v>
      </c>
      <c r="F22" s="34" t="s">
        <v>1664</v>
      </c>
      <c r="G22" s="34" t="s">
        <v>1540</v>
      </c>
      <c r="I22" s="34" t="s">
        <v>1433</v>
      </c>
      <c r="J22" s="40">
        <v>100</v>
      </c>
      <c r="K22" s="40"/>
      <c r="L22" s="42">
        <f>IF(Tabla2291011[[#This Row],[MEDIO DE PAGO]]="EFECTIVO",L21+Tabla2291011[[#This Row],[ENTRADA]]-Tabla2291011[[#This Row],[SALIDA]],IF(Tabla2291011[[#This Row],[MEDIO DE PAGO]]="","¿Medio de pago?",L21))</f>
        <v>342.20000000000005</v>
      </c>
    </row>
    <row r="23" spans="1:12" x14ac:dyDescent="0.25">
      <c r="A23" s="43" t="str">
        <f>TEXT(Tabla2291011[[#This Row],[FECHA]],"mm/aaaa")</f>
        <v>04/2016</v>
      </c>
      <c r="B23" s="38">
        <v>42465</v>
      </c>
      <c r="C23" s="39" t="s">
        <v>1435</v>
      </c>
      <c r="D23" s="39"/>
      <c r="E23" s="39" t="s">
        <v>1800</v>
      </c>
      <c r="F23" s="34" t="s">
        <v>1652</v>
      </c>
      <c r="I23" s="34" t="s">
        <v>1432</v>
      </c>
      <c r="J23" s="40"/>
      <c r="K23" s="40">
        <v>300</v>
      </c>
      <c r="L23" s="42">
        <f>IF(Tabla2291011[[#This Row],[MEDIO DE PAGO]]="EFECTIVO",L22+Tabla2291011[[#This Row],[ENTRADA]]-Tabla2291011[[#This Row],[SALIDA]],IF(Tabla2291011[[#This Row],[MEDIO DE PAGO]]="","¿Medio de pago?",L22))</f>
        <v>42.200000000000045</v>
      </c>
    </row>
    <row r="24" spans="1:12" x14ac:dyDescent="0.25">
      <c r="A24" s="43" t="str">
        <f>TEXT(Tabla2291011[[#This Row],[FECHA]],"mm/aaaa")</f>
        <v>04/2016</v>
      </c>
      <c r="B24" s="38">
        <v>42465</v>
      </c>
      <c r="C24" s="39" t="s">
        <v>52</v>
      </c>
      <c r="D24" s="39" t="s">
        <v>1700</v>
      </c>
      <c r="E24" s="39" t="s">
        <v>1701</v>
      </c>
      <c r="F24" s="34" t="s">
        <v>1702</v>
      </c>
      <c r="G24" s="34" t="s">
        <v>1540</v>
      </c>
      <c r="I24" s="34" t="s">
        <v>1437</v>
      </c>
      <c r="J24" s="40">
        <v>270</v>
      </c>
      <c r="K24" s="40"/>
      <c r="L24" s="42">
        <f>IF(Tabla2291011[[#This Row],[MEDIO DE PAGO]]="EFECTIVO",L23+Tabla2291011[[#This Row],[ENTRADA]]-Tabla2291011[[#This Row],[SALIDA]],IF(Tabla2291011[[#This Row],[MEDIO DE PAGO]]="","¿Medio de pago?",L23))</f>
        <v>42.200000000000045</v>
      </c>
    </row>
    <row r="25" spans="1:12" x14ac:dyDescent="0.25">
      <c r="A25" s="43" t="str">
        <f>TEXT(Tabla2291011[[#This Row],[FECHA]],"mm/aaaa")</f>
        <v>04/2016</v>
      </c>
      <c r="B25" s="38">
        <v>42465</v>
      </c>
      <c r="C25" s="39" t="s">
        <v>53</v>
      </c>
      <c r="D25" s="39" t="s">
        <v>1634</v>
      </c>
      <c r="E25" s="39" t="s">
        <v>1708</v>
      </c>
      <c r="F25" s="34" t="s">
        <v>1709</v>
      </c>
      <c r="G25" s="34" t="s">
        <v>1540</v>
      </c>
      <c r="I25" s="34" t="s">
        <v>1432</v>
      </c>
      <c r="J25" s="40">
        <v>68.5</v>
      </c>
      <c r="K25" s="40"/>
      <c r="L25" s="42">
        <f>IF(Tabla2291011[[#This Row],[MEDIO DE PAGO]]="EFECTIVO",L24+Tabla2291011[[#This Row],[ENTRADA]]-Tabla2291011[[#This Row],[SALIDA]],IF(Tabla2291011[[#This Row],[MEDIO DE PAGO]]="","¿Medio de pago?",L24))</f>
        <v>110.70000000000005</v>
      </c>
    </row>
    <row r="26" spans="1:12" x14ac:dyDescent="0.25">
      <c r="A26" s="43" t="str">
        <f>TEXT(Tabla2291011[[#This Row],[FECHA]],"mm/aaaa")</f>
        <v>04/2016</v>
      </c>
      <c r="B26" s="38">
        <v>42466</v>
      </c>
      <c r="C26" s="39" t="s">
        <v>53</v>
      </c>
      <c r="D26" s="39" t="s">
        <v>1634</v>
      </c>
      <c r="E26" s="39" t="s">
        <v>1714</v>
      </c>
      <c r="F26" s="34" t="s">
        <v>1664</v>
      </c>
      <c r="G26" s="34" t="s">
        <v>1540</v>
      </c>
      <c r="I26" s="34" t="s">
        <v>1433</v>
      </c>
      <c r="J26" s="40">
        <v>60</v>
      </c>
      <c r="K26" s="40"/>
      <c r="L26" s="42">
        <f>IF(Tabla2291011[[#This Row],[MEDIO DE PAGO]]="EFECTIVO",L25+Tabla2291011[[#This Row],[ENTRADA]]-Tabla2291011[[#This Row],[SALIDA]],IF(Tabla2291011[[#This Row],[MEDIO DE PAGO]]="","¿Medio de pago?",L25))</f>
        <v>110.70000000000005</v>
      </c>
    </row>
    <row r="27" spans="1:12" x14ac:dyDescent="0.25">
      <c r="A27" s="43" t="str">
        <f>TEXT(Tabla2291011[[#This Row],[FECHA]],"mm/aaaa")</f>
        <v>04/2016</v>
      </c>
      <c r="B27" s="38">
        <v>42466</v>
      </c>
      <c r="C27" s="39" t="s">
        <v>53</v>
      </c>
      <c r="D27" s="39" t="s">
        <v>1735</v>
      </c>
      <c r="E27" s="39" t="s">
        <v>1714</v>
      </c>
      <c r="F27" s="34" t="s">
        <v>1715</v>
      </c>
      <c r="G27" s="34" t="s">
        <v>1544</v>
      </c>
      <c r="I27" s="34" t="s">
        <v>1433</v>
      </c>
      <c r="J27" s="40">
        <v>6</v>
      </c>
      <c r="K27" s="40"/>
      <c r="L27" s="42">
        <f>IF(Tabla2291011[[#This Row],[MEDIO DE PAGO]]="EFECTIVO",L26+Tabla2291011[[#This Row],[ENTRADA]]-Tabla2291011[[#This Row],[SALIDA]],IF(Tabla2291011[[#This Row],[MEDIO DE PAGO]]="","¿Medio de pago?",L26))</f>
        <v>110.70000000000005</v>
      </c>
    </row>
    <row r="28" spans="1:12" x14ac:dyDescent="0.25">
      <c r="A28" s="43" t="str">
        <f>TEXT(Tabla2291011[[#This Row],[FECHA]],"mm/aaaa")</f>
        <v>04/2016</v>
      </c>
      <c r="B28" s="38">
        <v>42466</v>
      </c>
      <c r="C28" s="39" t="s">
        <v>53</v>
      </c>
      <c r="D28" s="39" t="s">
        <v>1634</v>
      </c>
      <c r="E28" s="39" t="s">
        <v>1716</v>
      </c>
      <c r="F28" s="34" t="s">
        <v>1717</v>
      </c>
      <c r="G28" s="34" t="s">
        <v>1545</v>
      </c>
      <c r="I28" s="34" t="s">
        <v>1432</v>
      </c>
      <c r="J28" s="40"/>
      <c r="K28" s="40">
        <v>24</v>
      </c>
      <c r="L28" s="42">
        <f>IF(Tabla2291011[[#This Row],[MEDIO DE PAGO]]="EFECTIVO",L27+Tabla2291011[[#This Row],[ENTRADA]]-Tabla2291011[[#This Row],[SALIDA]],IF(Tabla2291011[[#This Row],[MEDIO DE PAGO]]="","¿Medio de pago?",L27))</f>
        <v>86.700000000000045</v>
      </c>
    </row>
    <row r="29" spans="1:12" x14ac:dyDescent="0.25">
      <c r="A29" s="43" t="str">
        <f>TEXT(Tabla2291011[[#This Row],[FECHA]],"mm/aaaa")</f>
        <v>04/2016</v>
      </c>
      <c r="B29" s="38">
        <v>42467</v>
      </c>
      <c r="C29" s="39" t="s">
        <v>52</v>
      </c>
      <c r="D29" s="39" t="s">
        <v>1634</v>
      </c>
      <c r="E29" s="39" t="s">
        <v>1724</v>
      </c>
      <c r="F29" s="34" t="s">
        <v>1725</v>
      </c>
      <c r="G29" s="34" t="s">
        <v>1540</v>
      </c>
      <c r="I29" s="34" t="s">
        <v>1432</v>
      </c>
      <c r="J29" s="40">
        <v>50</v>
      </c>
      <c r="K29" s="40"/>
      <c r="L29" s="42">
        <f>IF(Tabla2291011[[#This Row],[MEDIO DE PAGO]]="EFECTIVO",L28+Tabla2291011[[#This Row],[ENTRADA]]-Tabla2291011[[#This Row],[SALIDA]],IF(Tabla2291011[[#This Row],[MEDIO DE PAGO]]="","¿Medio de pago?",L28))</f>
        <v>136.70000000000005</v>
      </c>
    </row>
    <row r="30" spans="1:12" x14ac:dyDescent="0.25">
      <c r="A30" s="43" t="str">
        <f>TEXT(Tabla2291011[[#This Row],[FECHA]],"mm/aaaa")</f>
        <v>04/2016</v>
      </c>
      <c r="B30" s="38">
        <v>42467</v>
      </c>
      <c r="C30" s="39" t="s">
        <v>53</v>
      </c>
      <c r="D30" s="39" t="s">
        <v>1634</v>
      </c>
      <c r="E30" s="39" t="s">
        <v>1727</v>
      </c>
      <c r="F30" s="34" t="s">
        <v>1728</v>
      </c>
      <c r="G30" s="34" t="s">
        <v>1540</v>
      </c>
      <c r="I30" s="34" t="s">
        <v>1432</v>
      </c>
      <c r="J30" s="40">
        <v>132.30000000000001</v>
      </c>
      <c r="K30" s="40"/>
      <c r="L30" s="42">
        <f>IF(Tabla2291011[[#This Row],[MEDIO DE PAGO]]="EFECTIVO",L29+Tabla2291011[[#This Row],[ENTRADA]]-Tabla2291011[[#This Row],[SALIDA]],IF(Tabla2291011[[#This Row],[MEDIO DE PAGO]]="","¿Medio de pago?",L29))</f>
        <v>269.00000000000006</v>
      </c>
    </row>
    <row r="31" spans="1:12" x14ac:dyDescent="0.25">
      <c r="A31" s="43" t="str">
        <f>TEXT(Tabla2291011[[#This Row],[FECHA]],"mm/aaaa")</f>
        <v>04/2016</v>
      </c>
      <c r="B31" s="38">
        <v>42467</v>
      </c>
      <c r="C31" s="39" t="s">
        <v>52</v>
      </c>
      <c r="D31" s="39" t="s">
        <v>1634</v>
      </c>
      <c r="E31" s="39" t="s">
        <v>1730</v>
      </c>
      <c r="F31" s="34" t="s">
        <v>1783</v>
      </c>
      <c r="G31" s="34" t="s">
        <v>1540</v>
      </c>
      <c r="I31" s="34" t="s">
        <v>1432</v>
      </c>
      <c r="J31" s="40">
        <v>100</v>
      </c>
      <c r="K31" s="40"/>
      <c r="L31" s="42">
        <f>IF(Tabla2291011[[#This Row],[MEDIO DE PAGO]]="EFECTIVO",L30+Tabla2291011[[#This Row],[ENTRADA]]-Tabla2291011[[#This Row],[SALIDA]],IF(Tabla2291011[[#This Row],[MEDIO DE PAGO]]="","¿Medio de pago?",L30))</f>
        <v>369.00000000000006</v>
      </c>
    </row>
    <row r="32" spans="1:12" x14ac:dyDescent="0.25">
      <c r="A32" s="43" t="str">
        <f>TEXT(Tabla2291011[[#This Row],[FECHA]],"mm/aaaa")</f>
        <v>04/2016</v>
      </c>
      <c r="B32" s="38">
        <v>42467</v>
      </c>
      <c r="C32" s="39" t="s">
        <v>53</v>
      </c>
      <c r="D32" s="39" t="s">
        <v>1634</v>
      </c>
      <c r="E32" s="39" t="s">
        <v>1731</v>
      </c>
      <c r="F32" s="34" t="s">
        <v>1640</v>
      </c>
      <c r="G32" s="34" t="s">
        <v>1540</v>
      </c>
      <c r="I32" s="34" t="s">
        <v>1433</v>
      </c>
      <c r="J32" s="40">
        <v>130</v>
      </c>
      <c r="K32" s="40"/>
      <c r="L32" s="42">
        <f>IF(Tabla2291011[[#This Row],[MEDIO DE PAGO]]="EFECTIVO",L31+Tabla2291011[[#This Row],[ENTRADA]]-Tabla2291011[[#This Row],[SALIDA]],IF(Tabla2291011[[#This Row],[MEDIO DE PAGO]]="","¿Medio de pago?",L31))</f>
        <v>369.00000000000006</v>
      </c>
    </row>
    <row r="33" spans="1:12" x14ac:dyDescent="0.25">
      <c r="A33" s="43" t="str">
        <f>TEXT(Tabla2291011[[#This Row],[FECHA]],"mm/aaaa")</f>
        <v>04/2016</v>
      </c>
      <c r="B33" s="38">
        <v>42467</v>
      </c>
      <c r="C33" s="39" t="s">
        <v>1435</v>
      </c>
      <c r="D33" s="39"/>
      <c r="E33" s="39" t="s">
        <v>1800</v>
      </c>
      <c r="F33" s="34" t="s">
        <v>1652</v>
      </c>
      <c r="I33" s="34" t="s">
        <v>1432</v>
      </c>
      <c r="J33" s="40"/>
      <c r="K33" s="40">
        <v>350</v>
      </c>
      <c r="L33" s="42">
        <f>IF(Tabla2291011[[#This Row],[MEDIO DE PAGO]]="EFECTIVO",L32+Tabla2291011[[#This Row],[ENTRADA]]-Tabla2291011[[#This Row],[SALIDA]],IF(Tabla2291011[[#This Row],[MEDIO DE PAGO]]="","¿Medio de pago?",L32))</f>
        <v>19.000000000000057</v>
      </c>
    </row>
    <row r="34" spans="1:12" x14ac:dyDescent="0.25">
      <c r="A34" s="43" t="str">
        <f>TEXT(Tabla2291011[[#This Row],[FECHA]],"mm/aaaa")</f>
        <v>04/2016</v>
      </c>
      <c r="B34" s="38">
        <v>42467</v>
      </c>
      <c r="C34" s="39" t="s">
        <v>53</v>
      </c>
      <c r="D34" s="39" t="s">
        <v>1634</v>
      </c>
      <c r="E34" s="39" t="s">
        <v>1738</v>
      </c>
      <c r="F34" s="34" t="s">
        <v>1664</v>
      </c>
      <c r="G34" s="34" t="s">
        <v>1540</v>
      </c>
      <c r="I34" s="34" t="s">
        <v>1432</v>
      </c>
      <c r="J34" s="40">
        <v>70</v>
      </c>
      <c r="K34" s="40"/>
      <c r="L34" s="42">
        <f>IF(Tabla2291011[[#This Row],[MEDIO DE PAGO]]="EFECTIVO",L33+Tabla2291011[[#This Row],[ENTRADA]]-Tabla2291011[[#This Row],[SALIDA]],IF(Tabla2291011[[#This Row],[MEDIO DE PAGO]]="","¿Medio de pago?",L33))</f>
        <v>89.000000000000057</v>
      </c>
    </row>
    <row r="35" spans="1:12" x14ac:dyDescent="0.25">
      <c r="A35" s="43" t="str">
        <f>TEXT(Tabla2291011[[#This Row],[FECHA]],"mm/aaaa")</f>
        <v>04/2016</v>
      </c>
      <c r="B35" s="38">
        <v>42468</v>
      </c>
      <c r="C35" s="39" t="s">
        <v>53</v>
      </c>
      <c r="D35" s="39" t="s">
        <v>1634</v>
      </c>
      <c r="E35" s="39" t="s">
        <v>1739</v>
      </c>
      <c r="F35" s="34" t="s">
        <v>1761</v>
      </c>
      <c r="G35" s="34" t="s">
        <v>1540</v>
      </c>
      <c r="I35" s="34" t="s">
        <v>1432</v>
      </c>
      <c r="J35" s="40">
        <v>132.30000000000001</v>
      </c>
      <c r="K35" s="40"/>
      <c r="L35" s="42">
        <f>IF(Tabla2291011[[#This Row],[MEDIO DE PAGO]]="EFECTIVO",L34+Tabla2291011[[#This Row],[ENTRADA]]-Tabla2291011[[#This Row],[SALIDA]],IF(Tabla2291011[[#This Row],[MEDIO DE PAGO]]="","¿Medio de pago?",L34))</f>
        <v>221.30000000000007</v>
      </c>
    </row>
    <row r="36" spans="1:12" x14ac:dyDescent="0.25">
      <c r="A36" s="43" t="str">
        <f>TEXT(Tabla2291011[[#This Row],[FECHA]],"mm/aaaa")</f>
        <v>04/2016</v>
      </c>
      <c r="B36" s="103">
        <v>42468</v>
      </c>
      <c r="C36" s="39" t="s">
        <v>53</v>
      </c>
      <c r="D36" s="39" t="s">
        <v>1634</v>
      </c>
      <c r="E36" s="39" t="s">
        <v>1741</v>
      </c>
      <c r="F36" s="34" t="s">
        <v>1644</v>
      </c>
      <c r="G36" s="34" t="s">
        <v>1540</v>
      </c>
      <c r="I36" s="34" t="s">
        <v>1432</v>
      </c>
      <c r="J36" s="40">
        <v>270</v>
      </c>
      <c r="K36" s="40"/>
      <c r="L36" s="42">
        <f>IF(Tabla2291011[[#This Row],[MEDIO DE PAGO]]="EFECTIVO",L35+Tabla2291011[[#This Row],[ENTRADA]]-Tabla2291011[[#This Row],[SALIDA]],IF(Tabla2291011[[#This Row],[MEDIO DE PAGO]]="","¿Medio de pago?",L35))</f>
        <v>491.30000000000007</v>
      </c>
    </row>
    <row r="37" spans="1:12" x14ac:dyDescent="0.25">
      <c r="A37" s="43" t="str">
        <f>TEXT(Tabla2291011[[#This Row],[FECHA]],"mm/aaaa")</f>
        <v>04/2016</v>
      </c>
      <c r="B37" s="38">
        <v>42468</v>
      </c>
      <c r="C37" s="39" t="s">
        <v>53</v>
      </c>
      <c r="D37" s="39" t="s">
        <v>1634</v>
      </c>
      <c r="E37" s="39" t="s">
        <v>1742</v>
      </c>
      <c r="F37" s="34" t="s">
        <v>1743</v>
      </c>
      <c r="G37" s="34" t="s">
        <v>1540</v>
      </c>
      <c r="I37" s="34" t="s">
        <v>1744</v>
      </c>
      <c r="J37" s="40">
        <v>100</v>
      </c>
      <c r="K37" s="40"/>
      <c r="L37" s="42">
        <f>IF(Tabla2291011[[#This Row],[MEDIO DE PAGO]]="EFECTIVO",L36+Tabla2291011[[#This Row],[ENTRADA]]-Tabla2291011[[#This Row],[SALIDA]],IF(Tabla2291011[[#This Row],[MEDIO DE PAGO]]="","¿Medio de pago?",L36))</f>
        <v>591.30000000000007</v>
      </c>
    </row>
    <row r="38" spans="1:12" x14ac:dyDescent="0.25">
      <c r="A38" s="43" t="str">
        <f>TEXT(Tabla2291011[[#This Row],[FECHA]],"mm/aaaa")</f>
        <v>04/2016</v>
      </c>
      <c r="B38" s="38">
        <v>42468</v>
      </c>
      <c r="C38" s="39" t="s">
        <v>52</v>
      </c>
      <c r="D38" s="39" t="s">
        <v>1634</v>
      </c>
      <c r="E38" s="39" t="s">
        <v>1746</v>
      </c>
      <c r="F38" s="34" t="s">
        <v>1747</v>
      </c>
      <c r="I38" s="34" t="s">
        <v>1432</v>
      </c>
      <c r="J38" s="40"/>
      <c r="K38" s="40">
        <v>10</v>
      </c>
      <c r="L38" s="42">
        <f>IF(Tabla2291011[[#This Row],[MEDIO DE PAGO]]="EFECTIVO",L37+Tabla2291011[[#This Row],[ENTRADA]]-Tabla2291011[[#This Row],[SALIDA]],IF(Tabla2291011[[#This Row],[MEDIO DE PAGO]]="","¿Medio de pago?",L37))</f>
        <v>581.30000000000007</v>
      </c>
    </row>
    <row r="39" spans="1:12" x14ac:dyDescent="0.25">
      <c r="A39" s="43" t="str">
        <f>TEXT(Tabla2291011[[#This Row],[FECHA]],"mm/aaaa")</f>
        <v>04/2016</v>
      </c>
      <c r="B39" s="38">
        <v>42468</v>
      </c>
      <c r="C39" s="39" t="s">
        <v>52</v>
      </c>
      <c r="D39" s="39" t="s">
        <v>1634</v>
      </c>
      <c r="E39" s="39" t="s">
        <v>1754</v>
      </c>
      <c r="F39" s="34" t="s">
        <v>1664</v>
      </c>
      <c r="G39" s="34" t="s">
        <v>1540</v>
      </c>
      <c r="I39" s="34" t="s">
        <v>1432</v>
      </c>
      <c r="J39" s="40">
        <v>65</v>
      </c>
      <c r="K39" s="40"/>
      <c r="L39" s="42">
        <f>IF(Tabla2291011[[#This Row],[MEDIO DE PAGO]]="EFECTIVO",L38+Tabla2291011[[#This Row],[ENTRADA]]-Tabla2291011[[#This Row],[SALIDA]],IF(Tabla2291011[[#This Row],[MEDIO DE PAGO]]="","¿Medio de pago?",L38))</f>
        <v>646.30000000000007</v>
      </c>
    </row>
    <row r="40" spans="1:12" x14ac:dyDescent="0.25">
      <c r="A40" s="43" t="str">
        <f>TEXT(Tabla2291011[[#This Row],[FECHA]],"mm/aaaa")</f>
        <v>04/2016</v>
      </c>
      <c r="B40" s="38">
        <v>42468</v>
      </c>
      <c r="C40" s="39" t="s">
        <v>53</v>
      </c>
      <c r="D40" s="39" t="s">
        <v>1634</v>
      </c>
      <c r="E40" s="39" t="s">
        <v>1756</v>
      </c>
      <c r="F40" s="34" t="s">
        <v>1757</v>
      </c>
      <c r="G40" s="34" t="s">
        <v>1540</v>
      </c>
      <c r="I40" s="34" t="s">
        <v>1433</v>
      </c>
      <c r="J40" s="40">
        <v>295</v>
      </c>
      <c r="K40" s="40"/>
      <c r="L40" s="42">
        <f>IF(Tabla2291011[[#This Row],[MEDIO DE PAGO]]="EFECTIVO",L39+Tabla2291011[[#This Row],[ENTRADA]]-Tabla2291011[[#This Row],[SALIDA]],IF(Tabla2291011[[#This Row],[MEDIO DE PAGO]]="","¿Medio de pago?",L39))</f>
        <v>646.30000000000007</v>
      </c>
    </row>
    <row r="41" spans="1:12" x14ac:dyDescent="0.25">
      <c r="A41" s="43" t="str">
        <f>TEXT(Tabla2291011[[#This Row],[FECHA]],"mm/aaaa")</f>
        <v>04/2016</v>
      </c>
      <c r="B41" s="38">
        <v>42469</v>
      </c>
      <c r="C41" s="39" t="s">
        <v>53</v>
      </c>
      <c r="D41" s="39" t="s">
        <v>1634</v>
      </c>
      <c r="E41" s="39" t="s">
        <v>1762</v>
      </c>
      <c r="F41" s="34" t="s">
        <v>1664</v>
      </c>
      <c r="G41" s="34" t="s">
        <v>1540</v>
      </c>
      <c r="I41" s="34" t="s">
        <v>1433</v>
      </c>
      <c r="J41" s="40">
        <v>130</v>
      </c>
      <c r="K41" s="40"/>
      <c r="L41" s="42">
        <f>IF(Tabla2291011[[#This Row],[MEDIO DE PAGO]]="EFECTIVO",L40+Tabla2291011[[#This Row],[ENTRADA]]-Tabla2291011[[#This Row],[SALIDA]],IF(Tabla2291011[[#This Row],[MEDIO DE PAGO]]="","¿Medio de pago?",L40))</f>
        <v>646.30000000000007</v>
      </c>
    </row>
    <row r="42" spans="1:12" x14ac:dyDescent="0.25">
      <c r="A42" s="43" t="str">
        <f>TEXT(Tabla2291011[[#This Row],[FECHA]],"mm/aaaa")</f>
        <v>04/2016</v>
      </c>
      <c r="B42" s="38">
        <v>42469</v>
      </c>
      <c r="C42" s="39" t="s">
        <v>1435</v>
      </c>
      <c r="D42" s="39"/>
      <c r="E42" s="39" t="s">
        <v>1800</v>
      </c>
      <c r="F42" s="34" t="s">
        <v>1652</v>
      </c>
      <c r="I42" s="34" t="s">
        <v>1432</v>
      </c>
      <c r="J42" s="40"/>
      <c r="K42" s="40">
        <v>600</v>
      </c>
      <c r="L42" s="42">
        <f>IF(Tabla2291011[[#This Row],[MEDIO DE PAGO]]="EFECTIVO",L41+Tabla2291011[[#This Row],[ENTRADA]]-Tabla2291011[[#This Row],[SALIDA]],IF(Tabla2291011[[#This Row],[MEDIO DE PAGO]]="","¿Medio de pago?",L41))</f>
        <v>46.300000000000068</v>
      </c>
    </row>
    <row r="43" spans="1:12" x14ac:dyDescent="0.25">
      <c r="A43" s="43" t="str">
        <f>TEXT(Tabla2291011[[#This Row],[FECHA]],"mm/aaaa")</f>
        <v>04/2016</v>
      </c>
      <c r="B43" s="38">
        <v>42469</v>
      </c>
      <c r="C43" s="39" t="s">
        <v>52</v>
      </c>
      <c r="D43" s="39" t="s">
        <v>1634</v>
      </c>
      <c r="E43" s="39" t="s">
        <v>1771</v>
      </c>
      <c r="F43" s="34" t="s">
        <v>1664</v>
      </c>
      <c r="G43" s="34" t="s">
        <v>1540</v>
      </c>
      <c r="I43" s="34" t="s">
        <v>1432</v>
      </c>
      <c r="J43" s="40">
        <v>105</v>
      </c>
      <c r="K43" s="40"/>
      <c r="L43" s="42">
        <f>IF(Tabla2291011[[#This Row],[MEDIO DE PAGO]]="EFECTIVO",L42+Tabla2291011[[#This Row],[ENTRADA]]-Tabla2291011[[#This Row],[SALIDA]],IF(Tabla2291011[[#This Row],[MEDIO DE PAGO]]="","¿Medio de pago?",L42))</f>
        <v>151.30000000000007</v>
      </c>
    </row>
    <row r="44" spans="1:12" x14ac:dyDescent="0.25">
      <c r="A44" s="43" t="str">
        <f>TEXT(Tabla2291011[[#This Row],[FECHA]],"mm/aaaa")</f>
        <v>04/2016</v>
      </c>
      <c r="B44" s="38">
        <v>42469</v>
      </c>
      <c r="C44" s="39" t="s">
        <v>53</v>
      </c>
      <c r="D44" s="39" t="s">
        <v>1634</v>
      </c>
      <c r="E44" s="39" t="s">
        <v>1775</v>
      </c>
      <c r="F44" s="34" t="s">
        <v>1774</v>
      </c>
      <c r="G44" s="34" t="s">
        <v>1540</v>
      </c>
      <c r="I44" s="34" t="s">
        <v>1433</v>
      </c>
      <c r="J44" s="40">
        <v>130</v>
      </c>
      <c r="K44" s="40"/>
      <c r="L44" s="42">
        <f>IF(Tabla2291011[[#This Row],[MEDIO DE PAGO]]="EFECTIVO",L43+Tabla2291011[[#This Row],[ENTRADA]]-Tabla2291011[[#This Row],[SALIDA]],IF(Tabla2291011[[#This Row],[MEDIO DE PAGO]]="","¿Medio de pago?",L43))</f>
        <v>151.30000000000007</v>
      </c>
    </row>
    <row r="45" spans="1:12" x14ac:dyDescent="0.25">
      <c r="A45" s="43" t="str">
        <f>TEXT(Tabla2291011[[#This Row],[FECHA]],"mm/aaaa")</f>
        <v>04/2016</v>
      </c>
      <c r="B45" s="38">
        <v>42469</v>
      </c>
      <c r="C45" s="39" t="s">
        <v>53</v>
      </c>
      <c r="D45" s="39" t="s">
        <v>1634</v>
      </c>
      <c r="E45" s="39" t="s">
        <v>1773</v>
      </c>
      <c r="F45" s="34" t="s">
        <v>1664</v>
      </c>
      <c r="G45" s="34" t="s">
        <v>1540</v>
      </c>
      <c r="I45" s="34" t="s">
        <v>1432</v>
      </c>
      <c r="J45" s="40">
        <v>90</v>
      </c>
      <c r="K45" s="40"/>
      <c r="L45" s="42">
        <f>IF(Tabla2291011[[#This Row],[MEDIO DE PAGO]]="EFECTIVO",L44+Tabla2291011[[#This Row],[ENTRADA]]-Tabla2291011[[#This Row],[SALIDA]],IF(Tabla2291011[[#This Row],[MEDIO DE PAGO]]="","¿Medio de pago?",L44))</f>
        <v>241.30000000000007</v>
      </c>
    </row>
    <row r="46" spans="1:12" x14ac:dyDescent="0.25">
      <c r="A46" s="43" t="str">
        <f>TEXT(Tabla2291011[[#This Row],[FECHA]],"mm/aaaa")</f>
        <v>04/2016</v>
      </c>
      <c r="B46" s="38">
        <v>42470</v>
      </c>
      <c r="C46" s="39" t="s">
        <v>52</v>
      </c>
      <c r="D46" s="39" t="s">
        <v>1634</v>
      </c>
      <c r="E46" s="39" t="s">
        <v>1779</v>
      </c>
      <c r="F46" s="34" t="s">
        <v>1664</v>
      </c>
      <c r="G46" s="34" t="s">
        <v>1540</v>
      </c>
      <c r="I46" s="34" t="s">
        <v>1432</v>
      </c>
      <c r="J46" s="40">
        <v>80</v>
      </c>
      <c r="K46" s="40"/>
      <c r="L46" s="42">
        <f>IF(Tabla2291011[[#This Row],[MEDIO DE PAGO]]="EFECTIVO",L45+Tabla2291011[[#This Row],[ENTRADA]]-Tabla2291011[[#This Row],[SALIDA]],IF(Tabla2291011[[#This Row],[MEDIO DE PAGO]]="","¿Medio de pago?",L45))</f>
        <v>321.30000000000007</v>
      </c>
    </row>
    <row r="47" spans="1:12" x14ac:dyDescent="0.25">
      <c r="A47" s="43" t="str">
        <f>TEXT(Tabla2291011[[#This Row],[FECHA]],"mm/aaaa")</f>
        <v>04/2016</v>
      </c>
      <c r="B47" s="38">
        <v>42470</v>
      </c>
      <c r="C47" s="39" t="s">
        <v>52</v>
      </c>
      <c r="D47" s="39" t="s">
        <v>1634</v>
      </c>
      <c r="E47" s="39" t="s">
        <v>1779</v>
      </c>
      <c r="F47" s="34" t="s">
        <v>1782</v>
      </c>
      <c r="G47" s="34" t="s">
        <v>1540</v>
      </c>
      <c r="I47" s="34" t="s">
        <v>1432</v>
      </c>
      <c r="J47" s="40">
        <v>9.5</v>
      </c>
      <c r="K47" s="40"/>
      <c r="L47" s="42">
        <f>IF(Tabla2291011[[#This Row],[MEDIO DE PAGO]]="EFECTIVO",L46+Tabla2291011[[#This Row],[ENTRADA]]-Tabla2291011[[#This Row],[SALIDA]],IF(Tabla2291011[[#This Row],[MEDIO DE PAGO]]="","¿Medio de pago?",L46))</f>
        <v>330.80000000000007</v>
      </c>
    </row>
    <row r="48" spans="1:12" x14ac:dyDescent="0.25">
      <c r="A48" s="43" t="str">
        <f>TEXT(Tabla2291011[[#This Row],[FECHA]],"mm/aaaa")</f>
        <v>04/2016</v>
      </c>
      <c r="B48" s="38">
        <v>42470</v>
      </c>
      <c r="C48" s="39" t="s">
        <v>52</v>
      </c>
      <c r="D48" s="39" t="s">
        <v>1634</v>
      </c>
      <c r="E48" s="39" t="s">
        <v>1781</v>
      </c>
      <c r="F48" s="34" t="s">
        <v>1664</v>
      </c>
      <c r="G48" s="34" t="s">
        <v>1540</v>
      </c>
      <c r="I48" s="34" t="s">
        <v>1432</v>
      </c>
      <c r="J48" s="40">
        <v>85</v>
      </c>
      <c r="K48" s="40"/>
      <c r="L48" s="42">
        <f>IF(Tabla2291011[[#This Row],[MEDIO DE PAGO]]="EFECTIVO",L47+Tabla2291011[[#This Row],[ENTRADA]]-Tabla2291011[[#This Row],[SALIDA]],IF(Tabla2291011[[#This Row],[MEDIO DE PAGO]]="","¿Medio de pago?",L47))</f>
        <v>415.80000000000007</v>
      </c>
    </row>
    <row r="49" spans="1:12" x14ac:dyDescent="0.25">
      <c r="A49" s="43" t="str">
        <f>TEXT(Tabla2291011[[#This Row],[FECHA]],"mm/aaaa")</f>
        <v>04/2016</v>
      </c>
      <c r="B49" s="38">
        <v>42470</v>
      </c>
      <c r="C49" s="39" t="s">
        <v>1435</v>
      </c>
      <c r="D49" s="39"/>
      <c r="E49" s="39" t="s">
        <v>1800</v>
      </c>
      <c r="F49" s="34" t="s">
        <v>1652</v>
      </c>
      <c r="I49" s="34" t="s">
        <v>1432</v>
      </c>
      <c r="J49" s="40"/>
      <c r="K49" s="40">
        <v>350</v>
      </c>
      <c r="L49" s="42">
        <f>IF(Tabla2291011[[#This Row],[MEDIO DE PAGO]]="EFECTIVO",L48+Tabla2291011[[#This Row],[ENTRADA]]-Tabla2291011[[#This Row],[SALIDA]],IF(Tabla2291011[[#This Row],[MEDIO DE PAGO]]="","¿Medio de pago?",L48))</f>
        <v>65.800000000000068</v>
      </c>
    </row>
    <row r="50" spans="1:12" x14ac:dyDescent="0.25">
      <c r="A50" s="43" t="str">
        <f>TEXT(Tabla2291011[[#This Row],[FECHA]],"mm/aaaa")</f>
        <v>04/2016</v>
      </c>
      <c r="B50" s="38">
        <v>42470</v>
      </c>
      <c r="C50" s="39" t="s">
        <v>53</v>
      </c>
      <c r="D50" s="39" t="s">
        <v>1634</v>
      </c>
      <c r="E50" s="39" t="s">
        <v>1787</v>
      </c>
      <c r="F50" s="34" t="s">
        <v>1788</v>
      </c>
      <c r="G50" s="34" t="s">
        <v>1540</v>
      </c>
      <c r="I50" s="34" t="s">
        <v>1432</v>
      </c>
      <c r="J50" s="40">
        <v>140</v>
      </c>
      <c r="K50" s="40"/>
      <c r="L50" s="42">
        <f>IF(Tabla2291011[[#This Row],[MEDIO DE PAGO]]="EFECTIVO",L49+Tabla2291011[[#This Row],[ENTRADA]]-Tabla2291011[[#This Row],[SALIDA]],IF(Tabla2291011[[#This Row],[MEDIO DE PAGO]]="","¿Medio de pago?",L49))</f>
        <v>205.80000000000007</v>
      </c>
    </row>
    <row r="51" spans="1:12" x14ac:dyDescent="0.25">
      <c r="A51" s="43" t="str">
        <f>TEXT(Tabla2291011[[#This Row],[FECHA]],"mm/aaaa")</f>
        <v>04/2016</v>
      </c>
      <c r="B51" s="38">
        <v>42471</v>
      </c>
      <c r="C51" s="39" t="s">
        <v>52</v>
      </c>
      <c r="D51" s="39" t="s">
        <v>1634</v>
      </c>
      <c r="E51" s="39" t="s">
        <v>1794</v>
      </c>
      <c r="F51" s="34" t="s">
        <v>1792</v>
      </c>
      <c r="G51" s="34" t="s">
        <v>1540</v>
      </c>
      <c r="I51" s="34" t="s">
        <v>1433</v>
      </c>
      <c r="J51" s="40">
        <v>90</v>
      </c>
      <c r="K51" s="40"/>
      <c r="L51" s="42">
        <f>IF(Tabla2291011[[#This Row],[MEDIO DE PAGO]]="EFECTIVO",L50+Tabla2291011[[#This Row],[ENTRADA]]-Tabla2291011[[#This Row],[SALIDA]],IF(Tabla2291011[[#This Row],[MEDIO DE PAGO]]="","¿Medio de pago?",L50))</f>
        <v>205.80000000000007</v>
      </c>
    </row>
    <row r="52" spans="1:12" x14ac:dyDescent="0.25">
      <c r="A52" s="43" t="str">
        <f>TEXT(Tabla2291011[[#This Row],[FECHA]],"mm/aaaa")</f>
        <v>04/2016</v>
      </c>
      <c r="B52" s="38">
        <v>42472</v>
      </c>
      <c r="C52" s="39" t="s">
        <v>53</v>
      </c>
      <c r="D52" s="39" t="s">
        <v>1634</v>
      </c>
      <c r="E52" s="39" t="s">
        <v>1803</v>
      </c>
      <c r="F52" s="34" t="s">
        <v>1664</v>
      </c>
      <c r="G52" s="34" t="s">
        <v>1540</v>
      </c>
      <c r="I52" s="34" t="s">
        <v>1433</v>
      </c>
      <c r="J52" s="40">
        <v>65</v>
      </c>
      <c r="K52" s="40"/>
      <c r="L52" s="42">
        <f>IF(Tabla2291011[[#This Row],[MEDIO DE PAGO]]="EFECTIVO",L51+Tabla2291011[[#This Row],[ENTRADA]]-Tabla2291011[[#This Row],[SALIDA]],IF(Tabla2291011[[#This Row],[MEDIO DE PAGO]]="","¿Medio de pago?",L51))</f>
        <v>205.80000000000007</v>
      </c>
    </row>
    <row r="53" spans="1:12" x14ac:dyDescent="0.25">
      <c r="A53" s="43" t="str">
        <f>TEXT(Tabla2291011[[#This Row],[FECHA]],"mm/aaaa")</f>
        <v>04/2016</v>
      </c>
      <c r="B53" s="38">
        <v>42472</v>
      </c>
      <c r="C53" s="39" t="s">
        <v>53</v>
      </c>
      <c r="D53" s="39" t="s">
        <v>1804</v>
      </c>
      <c r="E53" s="39" t="s">
        <v>1805</v>
      </c>
      <c r="F53" s="34" t="s">
        <v>1806</v>
      </c>
      <c r="G53" s="34" t="s">
        <v>1550</v>
      </c>
      <c r="I53" s="34" t="s">
        <v>1432</v>
      </c>
      <c r="J53" s="40"/>
      <c r="K53" s="40">
        <v>60</v>
      </c>
      <c r="L53" s="42">
        <f>IF(Tabla2291011[[#This Row],[MEDIO DE PAGO]]="EFECTIVO",L52+Tabla2291011[[#This Row],[ENTRADA]]-Tabla2291011[[#This Row],[SALIDA]],IF(Tabla2291011[[#This Row],[MEDIO DE PAGO]]="","¿Medio de pago?",L52))</f>
        <v>145.80000000000007</v>
      </c>
    </row>
    <row r="54" spans="1:12" x14ac:dyDescent="0.25">
      <c r="A54" s="43" t="str">
        <f>TEXT(Tabla2291011[[#This Row],[FECHA]],"mm/aaaa")</f>
        <v>04/2016</v>
      </c>
      <c r="B54" s="38">
        <v>42474</v>
      </c>
      <c r="C54" s="39" t="s">
        <v>53</v>
      </c>
      <c r="D54" s="39" t="s">
        <v>1634</v>
      </c>
      <c r="E54" s="39" t="s">
        <v>1818</v>
      </c>
      <c r="F54" s="34" t="s">
        <v>1640</v>
      </c>
      <c r="G54" s="34" t="s">
        <v>1540</v>
      </c>
      <c r="I54" s="34" t="s">
        <v>1432</v>
      </c>
      <c r="J54" s="40">
        <v>120</v>
      </c>
      <c r="K54" s="40"/>
      <c r="L54" s="42">
        <f>IF(Tabla2291011[[#This Row],[MEDIO DE PAGO]]="EFECTIVO",L53+Tabla2291011[[#This Row],[ENTRADA]]-Tabla2291011[[#This Row],[SALIDA]],IF(Tabla2291011[[#This Row],[MEDIO DE PAGO]]="","¿Medio de pago?",L53))</f>
        <v>265.80000000000007</v>
      </c>
    </row>
    <row r="55" spans="1:12" x14ac:dyDescent="0.25">
      <c r="A55" s="43" t="str">
        <f>TEXT(Tabla2291011[[#This Row],[FECHA]],"mm/aaaa")</f>
        <v>04/2016</v>
      </c>
      <c r="B55" s="38">
        <v>42474</v>
      </c>
      <c r="C55" s="39" t="s">
        <v>52</v>
      </c>
      <c r="D55" s="39" t="s">
        <v>1634</v>
      </c>
      <c r="E55" s="39" t="s">
        <v>1820</v>
      </c>
      <c r="F55" s="34" t="s">
        <v>1819</v>
      </c>
      <c r="G55" s="34" t="s">
        <v>1546</v>
      </c>
      <c r="I55" s="34" t="s">
        <v>1432</v>
      </c>
      <c r="J55" s="40">
        <v>7</v>
      </c>
      <c r="K55" s="40"/>
      <c r="L55" s="42">
        <f>IF(Tabla2291011[[#This Row],[MEDIO DE PAGO]]="EFECTIVO",L54+Tabla2291011[[#This Row],[ENTRADA]]-Tabla2291011[[#This Row],[SALIDA]],IF(Tabla2291011[[#This Row],[MEDIO DE PAGO]]="","¿Medio de pago?",L54))</f>
        <v>272.80000000000007</v>
      </c>
    </row>
    <row r="56" spans="1:12" x14ac:dyDescent="0.25">
      <c r="A56" s="43" t="str">
        <f>TEXT(Tabla2291011[[#This Row],[FECHA]],"mm/aaaa")</f>
        <v>04/2016</v>
      </c>
      <c r="B56" s="38">
        <v>42474</v>
      </c>
      <c r="C56" s="39" t="s">
        <v>53</v>
      </c>
      <c r="D56" s="39" t="s">
        <v>1634</v>
      </c>
      <c r="E56" s="39" t="s">
        <v>1821</v>
      </c>
      <c r="F56" s="34" t="s">
        <v>1664</v>
      </c>
      <c r="G56" s="34" t="s">
        <v>1540</v>
      </c>
      <c r="I56" s="34" t="s">
        <v>1432</v>
      </c>
      <c r="J56" s="40">
        <v>100</v>
      </c>
      <c r="K56" s="40"/>
      <c r="L56" s="42">
        <f>IF(Tabla2291011[[#This Row],[MEDIO DE PAGO]]="EFECTIVO",L55+Tabla2291011[[#This Row],[ENTRADA]]-Tabla2291011[[#This Row],[SALIDA]],IF(Tabla2291011[[#This Row],[MEDIO DE PAGO]]="","¿Medio de pago?",L55))</f>
        <v>372.80000000000007</v>
      </c>
    </row>
    <row r="57" spans="1:12" x14ac:dyDescent="0.25">
      <c r="A57" s="43" t="str">
        <f>TEXT(Tabla2291011[[#This Row],[FECHA]],"mm/aaaa")</f>
        <v>04/2016</v>
      </c>
      <c r="B57" s="38">
        <v>42474</v>
      </c>
      <c r="C57" s="39" t="s">
        <v>53</v>
      </c>
      <c r="D57" s="39" t="s">
        <v>1634</v>
      </c>
      <c r="E57" s="39" t="s">
        <v>1823</v>
      </c>
      <c r="F57" s="34" t="s">
        <v>1824</v>
      </c>
      <c r="G57" s="34" t="s">
        <v>1540</v>
      </c>
      <c r="I57" s="34" t="s">
        <v>1432</v>
      </c>
      <c r="J57" s="40">
        <v>230</v>
      </c>
      <c r="K57" s="40"/>
      <c r="L57" s="42">
        <f>IF(Tabla2291011[[#This Row],[MEDIO DE PAGO]]="EFECTIVO",L56+Tabla2291011[[#This Row],[ENTRADA]]-Tabla2291011[[#This Row],[SALIDA]],IF(Tabla2291011[[#This Row],[MEDIO DE PAGO]]="","¿Medio de pago?",L56))</f>
        <v>602.80000000000007</v>
      </c>
    </row>
    <row r="58" spans="1:12" x14ac:dyDescent="0.25">
      <c r="A58" s="43" t="str">
        <f>TEXT(Tabla2291011[[#This Row],[FECHA]],"mm/aaaa")</f>
        <v>04/2016</v>
      </c>
      <c r="B58" s="38">
        <v>42474</v>
      </c>
      <c r="C58" s="39" t="s">
        <v>53</v>
      </c>
      <c r="D58" s="39" t="s">
        <v>1634</v>
      </c>
      <c r="E58" s="39" t="s">
        <v>1825</v>
      </c>
      <c r="F58" s="34" t="s">
        <v>1702</v>
      </c>
      <c r="G58" s="34" t="s">
        <v>1540</v>
      </c>
      <c r="I58" s="34" t="s">
        <v>1433</v>
      </c>
      <c r="J58" s="40">
        <v>285</v>
      </c>
      <c r="K58" s="40"/>
      <c r="L58" s="42">
        <f>IF(Tabla2291011[[#This Row],[MEDIO DE PAGO]]="EFECTIVO",L57+Tabla2291011[[#This Row],[ENTRADA]]-Tabla2291011[[#This Row],[SALIDA]],IF(Tabla2291011[[#This Row],[MEDIO DE PAGO]]="","¿Medio de pago?",L57))</f>
        <v>602.80000000000007</v>
      </c>
    </row>
    <row r="59" spans="1:12" x14ac:dyDescent="0.25">
      <c r="A59" s="43" t="str">
        <f>TEXT(Tabla2291011[[#This Row],[FECHA]],"mm/aaaa")</f>
        <v>04/2016</v>
      </c>
      <c r="B59" s="38">
        <v>42474</v>
      </c>
      <c r="C59" s="39" t="s">
        <v>53</v>
      </c>
      <c r="D59" s="39" t="s">
        <v>1634</v>
      </c>
      <c r="E59" s="39" t="s">
        <v>1825</v>
      </c>
      <c r="F59" s="34" t="s">
        <v>1826</v>
      </c>
      <c r="G59" s="34" t="s">
        <v>1549</v>
      </c>
      <c r="I59" s="34" t="s">
        <v>1433</v>
      </c>
      <c r="J59" s="40">
        <v>17.5</v>
      </c>
      <c r="K59" s="40"/>
      <c r="L59" s="42">
        <f>IF(Tabla2291011[[#This Row],[MEDIO DE PAGO]]="EFECTIVO",L58+Tabla2291011[[#This Row],[ENTRADA]]-Tabla2291011[[#This Row],[SALIDA]],IF(Tabla2291011[[#This Row],[MEDIO DE PAGO]]="","¿Medio de pago?",L58))</f>
        <v>602.80000000000007</v>
      </c>
    </row>
    <row r="60" spans="1:12" x14ac:dyDescent="0.25">
      <c r="A60" s="43" t="str">
        <f>TEXT(Tabla2291011[[#This Row],[FECHA]],"mm/aaaa")</f>
        <v>04/2016</v>
      </c>
      <c r="B60" s="38">
        <v>42474</v>
      </c>
      <c r="C60" s="39" t="s">
        <v>53</v>
      </c>
      <c r="D60" s="39" t="s">
        <v>1634</v>
      </c>
      <c r="E60" s="39" t="s">
        <v>1825</v>
      </c>
      <c r="F60" s="34" t="s">
        <v>1827</v>
      </c>
      <c r="G60" s="34" t="s">
        <v>1549</v>
      </c>
      <c r="I60" s="34" t="s">
        <v>1433</v>
      </c>
      <c r="J60" s="40">
        <v>27.6</v>
      </c>
      <c r="K60" s="40"/>
      <c r="L60" s="42">
        <f>IF(Tabla2291011[[#This Row],[MEDIO DE PAGO]]="EFECTIVO",L59+Tabla2291011[[#This Row],[ENTRADA]]-Tabla2291011[[#This Row],[SALIDA]],IF(Tabla2291011[[#This Row],[MEDIO DE PAGO]]="","¿Medio de pago?",L59))</f>
        <v>602.80000000000007</v>
      </c>
    </row>
    <row r="61" spans="1:12" x14ac:dyDescent="0.25">
      <c r="A61" s="43" t="str">
        <f>TEXT(Tabla2291011[[#This Row],[FECHA]],"mm/aaaa")</f>
        <v>04/2016</v>
      </c>
      <c r="B61" s="38">
        <v>42474</v>
      </c>
      <c r="C61" s="39" t="s">
        <v>53</v>
      </c>
      <c r="D61" s="39" t="s">
        <v>1634</v>
      </c>
      <c r="E61" s="39" t="s">
        <v>1829</v>
      </c>
      <c r="F61" s="34" t="s">
        <v>1644</v>
      </c>
      <c r="G61" s="34" t="s">
        <v>1540</v>
      </c>
      <c r="I61" s="34" t="s">
        <v>1432</v>
      </c>
      <c r="J61" s="40">
        <v>450</v>
      </c>
      <c r="K61" s="40"/>
      <c r="L61" s="42">
        <f>IF(Tabla2291011[[#This Row],[MEDIO DE PAGO]]="EFECTIVO",L60+Tabla2291011[[#This Row],[ENTRADA]]-Tabla2291011[[#This Row],[SALIDA]],IF(Tabla2291011[[#This Row],[MEDIO DE PAGO]]="","¿Medio de pago?",L60))</f>
        <v>1052.8000000000002</v>
      </c>
    </row>
    <row r="62" spans="1:12" x14ac:dyDescent="0.25">
      <c r="A62" s="43" t="str">
        <f>TEXT(Tabla2291011[[#This Row],[FECHA]],"mm/aaaa")</f>
        <v>04/2016</v>
      </c>
      <c r="B62" s="38">
        <v>42474</v>
      </c>
      <c r="C62" s="39" t="s">
        <v>1435</v>
      </c>
      <c r="D62" s="39"/>
      <c r="E62" s="39"/>
      <c r="F62" s="34" t="s">
        <v>1652</v>
      </c>
      <c r="I62" s="34" t="s">
        <v>1432</v>
      </c>
      <c r="J62" s="40"/>
      <c r="K62" s="40">
        <v>900</v>
      </c>
      <c r="L62" s="42">
        <f>IF(Tabla2291011[[#This Row],[MEDIO DE PAGO]]="EFECTIVO",L61+Tabla2291011[[#This Row],[ENTRADA]]-Tabla2291011[[#This Row],[SALIDA]],IF(Tabla2291011[[#This Row],[MEDIO DE PAGO]]="","¿Medio de pago?",L61))</f>
        <v>152.80000000000018</v>
      </c>
    </row>
    <row r="63" spans="1:12" x14ac:dyDescent="0.25">
      <c r="A63" s="43" t="str">
        <f>TEXT(Tabla2291011[[#This Row],[FECHA]],"mm/aaaa")</f>
        <v>04/2016</v>
      </c>
      <c r="B63" s="38">
        <v>42474</v>
      </c>
      <c r="C63" s="39" t="s">
        <v>53</v>
      </c>
      <c r="D63" s="39" t="s">
        <v>1634</v>
      </c>
      <c r="E63" s="39" t="s">
        <v>1842</v>
      </c>
      <c r="F63" s="34" t="s">
        <v>1839</v>
      </c>
      <c r="G63" s="34" t="s">
        <v>1540</v>
      </c>
      <c r="I63" s="34" t="s">
        <v>1432</v>
      </c>
      <c r="J63" s="40">
        <v>70</v>
      </c>
      <c r="K63" s="40"/>
      <c r="L63" s="42">
        <f>IF(Tabla2291011[[#This Row],[MEDIO DE PAGO]]="EFECTIVO",L62+Tabla2291011[[#This Row],[ENTRADA]]-Tabla2291011[[#This Row],[SALIDA]],IF(Tabla2291011[[#This Row],[MEDIO DE PAGO]]="","¿Medio de pago?",L62))</f>
        <v>222.80000000000018</v>
      </c>
    </row>
    <row r="64" spans="1:12" x14ac:dyDescent="0.25">
      <c r="A64" s="43" t="str">
        <f>TEXT(Tabla2291011[[#This Row],[FECHA]],"mm/aaaa")</f>
        <v>04/2016</v>
      </c>
      <c r="B64" s="38">
        <v>42474</v>
      </c>
      <c r="C64" s="39" t="s">
        <v>53</v>
      </c>
      <c r="D64" s="39" t="s">
        <v>1634</v>
      </c>
      <c r="E64" s="39" t="s">
        <v>1843</v>
      </c>
      <c r="F64" s="34" t="s">
        <v>1839</v>
      </c>
      <c r="G64" s="34" t="s">
        <v>1540</v>
      </c>
      <c r="I64" s="34" t="s">
        <v>1432</v>
      </c>
      <c r="J64" s="40">
        <v>65</v>
      </c>
      <c r="K64" s="40"/>
      <c r="L64" s="42">
        <f>IF(Tabla2291011[[#This Row],[MEDIO DE PAGO]]="EFECTIVO",L63+Tabla2291011[[#This Row],[ENTRADA]]-Tabla2291011[[#This Row],[SALIDA]],IF(Tabla2291011[[#This Row],[MEDIO DE PAGO]]="","¿Medio de pago?",L63))</f>
        <v>287.80000000000018</v>
      </c>
    </row>
    <row r="65" spans="1:12" x14ac:dyDescent="0.25">
      <c r="A65" s="43" t="str">
        <f>TEXT(Tabla2291011[[#This Row],[FECHA]],"mm/aaaa")</f>
        <v>04/2016</v>
      </c>
      <c r="B65" s="38">
        <v>42475</v>
      </c>
      <c r="C65" s="39" t="s">
        <v>53</v>
      </c>
      <c r="D65" s="39" t="s">
        <v>1634</v>
      </c>
      <c r="E65" s="39" t="s">
        <v>1846</v>
      </c>
      <c r="F65" s="34" t="s">
        <v>1664</v>
      </c>
      <c r="G65" s="34" t="s">
        <v>1540</v>
      </c>
      <c r="I65" s="34" t="s">
        <v>1433</v>
      </c>
      <c r="J65" s="40">
        <v>65</v>
      </c>
      <c r="K65" s="40"/>
      <c r="L65" s="42">
        <f>IF(Tabla2291011[[#This Row],[MEDIO DE PAGO]]="EFECTIVO",L64+Tabla2291011[[#This Row],[ENTRADA]]-Tabla2291011[[#This Row],[SALIDA]],IF(Tabla2291011[[#This Row],[MEDIO DE PAGO]]="","¿Medio de pago?",L64))</f>
        <v>287.80000000000018</v>
      </c>
    </row>
    <row r="66" spans="1:12" x14ac:dyDescent="0.25">
      <c r="A66" s="43" t="str">
        <f>TEXT(Tabla2291011[[#This Row],[FECHA]],"mm/aaaa")</f>
        <v>04/2016</v>
      </c>
      <c r="B66" s="38">
        <v>42475</v>
      </c>
      <c r="C66" s="39" t="s">
        <v>53</v>
      </c>
      <c r="D66" s="39"/>
      <c r="E66" s="39" t="s">
        <v>1847</v>
      </c>
      <c r="F66" s="34" t="s">
        <v>1848</v>
      </c>
      <c r="G66" s="34" t="s">
        <v>1544</v>
      </c>
      <c r="I66" s="34" t="s">
        <v>1432</v>
      </c>
      <c r="J66" s="40"/>
      <c r="K66" s="40">
        <v>30.8</v>
      </c>
      <c r="L66" s="42">
        <f>IF(Tabla2291011[[#This Row],[MEDIO DE PAGO]]="EFECTIVO",L65+Tabla2291011[[#This Row],[ENTRADA]]-Tabla2291011[[#This Row],[SALIDA]],IF(Tabla2291011[[#This Row],[MEDIO DE PAGO]]="","¿Medio de pago?",L65))</f>
        <v>257.00000000000017</v>
      </c>
    </row>
    <row r="67" spans="1:12" x14ac:dyDescent="0.25">
      <c r="A67" s="43" t="str">
        <f>TEXT(Tabla2291011[[#This Row],[FECHA]],"mm/aaaa")</f>
        <v>04/2016</v>
      </c>
      <c r="B67" s="38">
        <v>42475</v>
      </c>
      <c r="C67" s="39" t="s">
        <v>53</v>
      </c>
      <c r="D67" s="39" t="s">
        <v>1634</v>
      </c>
      <c r="E67" s="39" t="s">
        <v>1849</v>
      </c>
      <c r="F67" s="34" t="s">
        <v>1850</v>
      </c>
      <c r="G67" s="34" t="s">
        <v>1540</v>
      </c>
      <c r="I67" s="34" t="s">
        <v>1433</v>
      </c>
      <c r="J67" s="40">
        <v>130</v>
      </c>
      <c r="K67" s="40"/>
      <c r="L67" s="42">
        <f>IF(Tabla2291011[[#This Row],[MEDIO DE PAGO]]="EFECTIVO",L66+Tabla2291011[[#This Row],[ENTRADA]]-Tabla2291011[[#This Row],[SALIDA]],IF(Tabla2291011[[#This Row],[MEDIO DE PAGO]]="","¿Medio de pago?",L66))</f>
        <v>257.00000000000017</v>
      </c>
    </row>
    <row r="68" spans="1:12" x14ac:dyDescent="0.25">
      <c r="A68" s="43" t="str">
        <f>TEXT(Tabla2291011[[#This Row],[FECHA]],"mm/aaaa")</f>
        <v>04/2016</v>
      </c>
      <c r="B68" s="38">
        <v>42475</v>
      </c>
      <c r="C68" s="39" t="s">
        <v>53</v>
      </c>
      <c r="D68" s="39" t="s">
        <v>1634</v>
      </c>
      <c r="E68" s="39" t="s">
        <v>1849</v>
      </c>
      <c r="F68" s="34" t="s">
        <v>1851</v>
      </c>
      <c r="G68" s="34" t="s">
        <v>1544</v>
      </c>
      <c r="I68" s="34" t="s">
        <v>1433</v>
      </c>
      <c r="J68" s="40">
        <v>5</v>
      </c>
      <c r="K68" s="40"/>
      <c r="L68" s="42">
        <f>IF(Tabla2291011[[#This Row],[MEDIO DE PAGO]]="EFECTIVO",L67+Tabla2291011[[#This Row],[ENTRADA]]-Tabla2291011[[#This Row],[SALIDA]],IF(Tabla2291011[[#This Row],[MEDIO DE PAGO]]="","¿Medio de pago?",L67))</f>
        <v>257.00000000000017</v>
      </c>
    </row>
    <row r="69" spans="1:12" x14ac:dyDescent="0.25">
      <c r="A69" s="43" t="str">
        <f>TEXT(Tabla2291011[[#This Row],[FECHA]],"mm/aaaa")</f>
        <v>04/2016</v>
      </c>
      <c r="B69" s="38">
        <v>42475</v>
      </c>
      <c r="C69" s="39" t="s">
        <v>53</v>
      </c>
      <c r="D69" s="39" t="s">
        <v>1634</v>
      </c>
      <c r="E69" s="39" t="s">
        <v>1854</v>
      </c>
      <c r="F69" s="34" t="s">
        <v>1644</v>
      </c>
      <c r="G69" s="34" t="s">
        <v>1540</v>
      </c>
      <c r="I69" s="34" t="s">
        <v>1439</v>
      </c>
      <c r="J69" s="40">
        <v>195</v>
      </c>
      <c r="K69" s="40"/>
      <c r="L69" s="42">
        <f>IF(Tabla2291011[[#This Row],[MEDIO DE PAGO]]="EFECTIVO",L68+Tabla2291011[[#This Row],[ENTRADA]]-Tabla2291011[[#This Row],[SALIDA]],IF(Tabla2291011[[#This Row],[MEDIO DE PAGO]]="","¿Medio de pago?",L68))</f>
        <v>257.00000000000017</v>
      </c>
    </row>
    <row r="70" spans="1:12" x14ac:dyDescent="0.25">
      <c r="A70" s="43" t="str">
        <f>TEXT(Tabla2291011[[#This Row],[FECHA]],"mm/aaaa")</f>
        <v>04/2016</v>
      </c>
      <c r="B70" s="38">
        <v>42475</v>
      </c>
      <c r="C70" s="39" t="s">
        <v>53</v>
      </c>
      <c r="D70" s="39" t="s">
        <v>1634</v>
      </c>
      <c r="E70" s="39" t="s">
        <v>1868</v>
      </c>
      <c r="F70" s="34" t="s">
        <v>1867</v>
      </c>
      <c r="G70" s="34" t="s">
        <v>1540</v>
      </c>
      <c r="I70" s="34" t="s">
        <v>1432</v>
      </c>
      <c r="J70" s="40">
        <v>140</v>
      </c>
      <c r="K70" s="40"/>
      <c r="L70" s="42">
        <f>IF(Tabla2291011[[#This Row],[MEDIO DE PAGO]]="EFECTIVO",L69+Tabla2291011[[#This Row],[ENTRADA]]-Tabla2291011[[#This Row],[SALIDA]],IF(Tabla2291011[[#This Row],[MEDIO DE PAGO]]="","¿Medio de pago?",L69))</f>
        <v>397.00000000000017</v>
      </c>
    </row>
    <row r="71" spans="1:12" x14ac:dyDescent="0.25">
      <c r="A71" s="43" t="str">
        <f>TEXT(Tabla2291011[[#This Row],[FECHA]],"mm/aaaa")</f>
        <v>04/2016</v>
      </c>
      <c r="B71" s="38">
        <v>42476</v>
      </c>
      <c r="C71" s="39" t="s">
        <v>52</v>
      </c>
      <c r="D71" s="39" t="s">
        <v>1634</v>
      </c>
      <c r="E71" s="39" t="s">
        <v>1869</v>
      </c>
      <c r="F71" s="34" t="s">
        <v>1867</v>
      </c>
      <c r="G71" s="34" t="s">
        <v>1540</v>
      </c>
      <c r="I71" s="34" t="s">
        <v>1433</v>
      </c>
      <c r="J71" s="40">
        <v>160</v>
      </c>
      <c r="K71" s="40"/>
      <c r="L71" s="42">
        <f>IF(Tabla2291011[[#This Row],[MEDIO DE PAGO]]="EFECTIVO",L70+Tabla2291011[[#This Row],[ENTRADA]]-Tabla2291011[[#This Row],[SALIDA]],IF(Tabla2291011[[#This Row],[MEDIO DE PAGO]]="","¿Medio de pago?",L70))</f>
        <v>397.00000000000017</v>
      </c>
    </row>
    <row r="72" spans="1:12" x14ac:dyDescent="0.25">
      <c r="A72" s="43" t="str">
        <f>TEXT(Tabla2291011[[#This Row],[FECHA]],"mm/aaaa")</f>
        <v>04/2016</v>
      </c>
      <c r="B72" s="38">
        <v>42476</v>
      </c>
      <c r="C72" s="39"/>
      <c r="D72" s="39"/>
      <c r="E72" s="39"/>
      <c r="F72" s="34" t="s">
        <v>1870</v>
      </c>
      <c r="G72" s="34" t="s">
        <v>1550</v>
      </c>
      <c r="I72" s="34" t="s">
        <v>1432</v>
      </c>
      <c r="J72" s="40"/>
      <c r="K72" s="40">
        <v>100</v>
      </c>
      <c r="L72" s="42">
        <f>IF(Tabla2291011[[#This Row],[MEDIO DE PAGO]]="EFECTIVO",L71+Tabla2291011[[#This Row],[ENTRADA]]-Tabla2291011[[#This Row],[SALIDA]],IF(Tabla2291011[[#This Row],[MEDIO DE PAGO]]="","¿Medio de pago?",L71))</f>
        <v>297.00000000000017</v>
      </c>
    </row>
    <row r="73" spans="1:12" x14ac:dyDescent="0.25">
      <c r="A73" s="43" t="str">
        <f>TEXT(Tabla2291011[[#This Row],[FECHA]],"mm/aaaa")</f>
        <v>04/2016</v>
      </c>
      <c r="B73" s="38">
        <v>42476</v>
      </c>
      <c r="C73" s="39" t="s">
        <v>1435</v>
      </c>
      <c r="D73" s="39"/>
      <c r="E73" s="39"/>
      <c r="F73" s="34" t="s">
        <v>1652</v>
      </c>
      <c r="I73" s="34" t="s">
        <v>1432</v>
      </c>
      <c r="J73" s="40"/>
      <c r="K73" s="40">
        <v>250</v>
      </c>
      <c r="L73" s="42">
        <f>IF(Tabla2291011[[#This Row],[MEDIO DE PAGO]]="EFECTIVO",L72+Tabla2291011[[#This Row],[ENTRADA]]-Tabla2291011[[#This Row],[SALIDA]],IF(Tabla2291011[[#This Row],[MEDIO DE PAGO]]="","¿Medio de pago?",L72))</f>
        <v>47.000000000000171</v>
      </c>
    </row>
    <row r="74" spans="1:12" x14ac:dyDescent="0.25">
      <c r="A74" s="43" t="str">
        <f>TEXT(Tabla2291011[[#This Row],[FECHA]],"mm/aaaa")</f>
        <v>04/2016</v>
      </c>
      <c r="B74" s="38">
        <v>42477</v>
      </c>
      <c r="C74" s="39" t="s">
        <v>53</v>
      </c>
      <c r="D74" s="39" t="s">
        <v>1634</v>
      </c>
      <c r="E74" s="39" t="s">
        <v>1875</v>
      </c>
      <c r="F74" s="34" t="s">
        <v>1876</v>
      </c>
      <c r="G74" s="34" t="s">
        <v>1540</v>
      </c>
      <c r="I74" s="34" t="s">
        <v>1432</v>
      </c>
      <c r="J74" s="40">
        <v>54.6</v>
      </c>
      <c r="K74" s="40"/>
      <c r="L74" s="42">
        <f>IF(Tabla2291011[[#This Row],[MEDIO DE PAGO]]="EFECTIVO",L73+Tabla2291011[[#This Row],[ENTRADA]]-Tabla2291011[[#This Row],[SALIDA]],IF(Tabla2291011[[#This Row],[MEDIO DE PAGO]]="","¿Medio de pago?",L73))</f>
        <v>101.60000000000016</v>
      </c>
    </row>
    <row r="75" spans="1:12" x14ac:dyDescent="0.25">
      <c r="A75" s="43" t="str">
        <f>TEXT(Tabla2291011[[#This Row],[FECHA]],"mm/aaaa")</f>
        <v>04/2016</v>
      </c>
      <c r="B75" s="38">
        <v>42477</v>
      </c>
      <c r="C75" s="39" t="s">
        <v>53</v>
      </c>
      <c r="D75" s="39" t="s">
        <v>1634</v>
      </c>
      <c r="E75" s="39" t="s">
        <v>1885</v>
      </c>
      <c r="F75" s="34" t="s">
        <v>1886</v>
      </c>
      <c r="G75" s="34" t="s">
        <v>1540</v>
      </c>
      <c r="I75" s="34" t="s">
        <v>1433</v>
      </c>
      <c r="J75" s="40">
        <v>80</v>
      </c>
      <c r="K75" s="40"/>
      <c r="L75" s="42">
        <f>IF(Tabla2291011[[#This Row],[MEDIO DE PAGO]]="EFECTIVO",L74+Tabla2291011[[#This Row],[ENTRADA]]-Tabla2291011[[#This Row],[SALIDA]],IF(Tabla2291011[[#This Row],[MEDIO DE PAGO]]="","¿Medio de pago?",L74))</f>
        <v>101.60000000000016</v>
      </c>
    </row>
    <row r="76" spans="1:12" x14ac:dyDescent="0.25">
      <c r="A76" s="43" t="str">
        <f>TEXT(Tabla2291011[[#This Row],[FECHA]],"mm/aaaa")</f>
        <v>04/2016</v>
      </c>
      <c r="B76" s="38">
        <v>42478</v>
      </c>
      <c r="C76" s="39" t="s">
        <v>53</v>
      </c>
      <c r="D76" s="39" t="s">
        <v>1634</v>
      </c>
      <c r="E76" s="39" t="s">
        <v>1887</v>
      </c>
      <c r="F76" s="34" t="s">
        <v>1888</v>
      </c>
      <c r="G76" s="34" t="s">
        <v>1548</v>
      </c>
      <c r="I76" s="34" t="s">
        <v>1432</v>
      </c>
      <c r="J76" s="40"/>
      <c r="K76" s="40">
        <v>22</v>
      </c>
      <c r="L76" s="42">
        <f>IF(Tabla2291011[[#This Row],[MEDIO DE PAGO]]="EFECTIVO",L75+Tabla2291011[[#This Row],[ENTRADA]]-Tabla2291011[[#This Row],[SALIDA]],IF(Tabla2291011[[#This Row],[MEDIO DE PAGO]]="","¿Medio de pago?",L75))</f>
        <v>79.600000000000165</v>
      </c>
    </row>
    <row r="77" spans="1:12" x14ac:dyDescent="0.25">
      <c r="A77" s="43" t="str">
        <f>TEXT(Tabla2291011[[#This Row],[FECHA]],"mm/aaaa")</f>
        <v>04/2016</v>
      </c>
      <c r="B77" s="38">
        <v>42479</v>
      </c>
      <c r="C77" s="39" t="s">
        <v>53</v>
      </c>
      <c r="D77" s="39" t="s">
        <v>1634</v>
      </c>
      <c r="E77" s="39" t="s">
        <v>1891</v>
      </c>
      <c r="F77" s="34" t="s">
        <v>1664</v>
      </c>
      <c r="G77" s="34" t="s">
        <v>1540</v>
      </c>
      <c r="I77" s="34" t="s">
        <v>1432</v>
      </c>
      <c r="J77" s="40">
        <v>90</v>
      </c>
      <c r="K77" s="40"/>
      <c r="L77" s="42">
        <f>IF(Tabla2291011[[#This Row],[MEDIO DE PAGO]]="EFECTIVO",L76+Tabla2291011[[#This Row],[ENTRADA]]-Tabla2291011[[#This Row],[SALIDA]],IF(Tabla2291011[[#This Row],[MEDIO DE PAGO]]="","¿Medio de pago?",L76))</f>
        <v>169.60000000000016</v>
      </c>
    </row>
    <row r="78" spans="1:12" x14ac:dyDescent="0.25">
      <c r="A78" s="43" t="str">
        <f>TEXT(Tabla2291011[[#This Row],[FECHA]],"mm/aaaa")</f>
        <v>04/2016</v>
      </c>
      <c r="B78" s="38">
        <v>42479</v>
      </c>
      <c r="C78" s="39" t="s">
        <v>52</v>
      </c>
      <c r="D78" s="39" t="s">
        <v>1634</v>
      </c>
      <c r="E78" s="39" t="s">
        <v>1894</v>
      </c>
      <c r="F78" s="34" t="s">
        <v>1867</v>
      </c>
      <c r="G78" s="34" t="s">
        <v>1540</v>
      </c>
      <c r="I78" s="34" t="s">
        <v>1432</v>
      </c>
      <c r="J78" s="40">
        <v>185</v>
      </c>
      <c r="K78" s="40"/>
      <c r="L78" s="42">
        <f>IF(Tabla2291011[[#This Row],[MEDIO DE PAGO]]="EFECTIVO",L77+Tabla2291011[[#This Row],[ENTRADA]]-Tabla2291011[[#This Row],[SALIDA]],IF(Tabla2291011[[#This Row],[MEDIO DE PAGO]]="","¿Medio de pago?",L77))</f>
        <v>354.60000000000014</v>
      </c>
    </row>
    <row r="79" spans="1:12" x14ac:dyDescent="0.25">
      <c r="A79" s="43" t="str">
        <f>TEXT(Tabla2291011[[#This Row],[FECHA]],"mm/aaaa")</f>
        <v>04/2016</v>
      </c>
      <c r="B79" s="38">
        <v>42479</v>
      </c>
      <c r="C79" s="39" t="s">
        <v>53</v>
      </c>
      <c r="D79" s="39" t="s">
        <v>1634</v>
      </c>
      <c r="E79" s="39" t="s">
        <v>1901</v>
      </c>
      <c r="F79" s="34" t="s">
        <v>1664</v>
      </c>
      <c r="G79" s="34" t="s">
        <v>1540</v>
      </c>
      <c r="I79" s="34" t="s">
        <v>1432</v>
      </c>
      <c r="J79" s="40">
        <v>95</v>
      </c>
      <c r="K79" s="40"/>
      <c r="L79" s="42">
        <f>IF(Tabla2291011[[#This Row],[MEDIO DE PAGO]]="EFECTIVO",L78+Tabla2291011[[#This Row],[ENTRADA]]-Tabla2291011[[#This Row],[SALIDA]],IF(Tabla2291011[[#This Row],[MEDIO DE PAGO]]="","¿Medio de pago?",L78))</f>
        <v>449.60000000000014</v>
      </c>
    </row>
    <row r="80" spans="1:12" x14ac:dyDescent="0.25">
      <c r="A80" s="43" t="str">
        <f>TEXT(Tabla2291011[[#This Row],[FECHA]],"mm/aaaa")</f>
        <v>04/2016</v>
      </c>
      <c r="B80" s="38">
        <v>42479</v>
      </c>
      <c r="C80" s="39" t="s">
        <v>53</v>
      </c>
      <c r="D80" s="39" t="s">
        <v>1634</v>
      </c>
      <c r="E80" s="39" t="s">
        <v>1901</v>
      </c>
      <c r="F80" s="34" t="s">
        <v>1902</v>
      </c>
      <c r="G80" s="34" t="s">
        <v>1549</v>
      </c>
      <c r="I80" s="34" t="s">
        <v>1432</v>
      </c>
      <c r="J80" s="40">
        <v>8.1</v>
      </c>
      <c r="K80" s="40"/>
      <c r="L80" s="42">
        <f>IF(Tabla2291011[[#This Row],[MEDIO DE PAGO]]="EFECTIVO",L79+Tabla2291011[[#This Row],[ENTRADA]]-Tabla2291011[[#This Row],[SALIDA]],IF(Tabla2291011[[#This Row],[MEDIO DE PAGO]]="","¿Medio de pago?",L79))</f>
        <v>457.70000000000016</v>
      </c>
    </row>
    <row r="81" spans="1:12" x14ac:dyDescent="0.25">
      <c r="A81" s="43" t="str">
        <f>TEXT(Tabla2291011[[#This Row],[FECHA]],"mm/aaaa")</f>
        <v>04/2016</v>
      </c>
      <c r="B81" s="38">
        <v>42479</v>
      </c>
      <c r="C81" s="39" t="s">
        <v>53</v>
      </c>
      <c r="D81" s="39" t="s">
        <v>1634</v>
      </c>
      <c r="E81" s="39" t="s">
        <v>1903</v>
      </c>
      <c r="F81" s="34" t="s">
        <v>1664</v>
      </c>
      <c r="G81" s="34" t="s">
        <v>1540</v>
      </c>
      <c r="I81" s="34" t="s">
        <v>1432</v>
      </c>
      <c r="J81" s="40">
        <v>95</v>
      </c>
      <c r="K81" s="40"/>
      <c r="L81" s="42">
        <f>IF(Tabla2291011[[#This Row],[MEDIO DE PAGO]]="EFECTIVO",L80+Tabla2291011[[#This Row],[ENTRADA]]-Tabla2291011[[#This Row],[SALIDA]],IF(Tabla2291011[[#This Row],[MEDIO DE PAGO]]="","¿Medio de pago?",L80))</f>
        <v>552.70000000000016</v>
      </c>
    </row>
    <row r="82" spans="1:12" x14ac:dyDescent="0.25">
      <c r="A82" s="43" t="str">
        <f>TEXT(Tabla2291011[[#This Row],[FECHA]],"mm/aaaa")</f>
        <v>04/2016</v>
      </c>
      <c r="B82" s="38">
        <v>42479</v>
      </c>
      <c r="C82" s="39" t="s">
        <v>53</v>
      </c>
      <c r="D82" s="39" t="s">
        <v>1634</v>
      </c>
      <c r="E82" s="39" t="s">
        <v>1903</v>
      </c>
      <c r="F82" s="34" t="s">
        <v>1904</v>
      </c>
      <c r="G82" s="34" t="s">
        <v>1549</v>
      </c>
      <c r="I82" s="34" t="s">
        <v>1432</v>
      </c>
      <c r="J82" s="40">
        <v>8.1</v>
      </c>
      <c r="K82" s="40"/>
      <c r="L82" s="42">
        <f>IF(Tabla2291011[[#This Row],[MEDIO DE PAGO]]="EFECTIVO",L81+Tabla2291011[[#This Row],[ENTRADA]]-Tabla2291011[[#This Row],[SALIDA]],IF(Tabla2291011[[#This Row],[MEDIO DE PAGO]]="","¿Medio de pago?",L81))</f>
        <v>560.80000000000018</v>
      </c>
    </row>
    <row r="83" spans="1:12" x14ac:dyDescent="0.25">
      <c r="A83" s="43" t="str">
        <f>TEXT(Tabla2291011[[#This Row],[FECHA]],"mm/aaaa")</f>
        <v>04/2016</v>
      </c>
      <c r="B83" s="38">
        <v>42479</v>
      </c>
      <c r="C83" s="39" t="s">
        <v>1435</v>
      </c>
      <c r="D83" s="39"/>
      <c r="E83" s="39"/>
      <c r="F83" s="34" t="s">
        <v>1652</v>
      </c>
      <c r="I83" s="34" t="s">
        <v>1432</v>
      </c>
      <c r="J83" s="40"/>
      <c r="K83" s="40">
        <v>500</v>
      </c>
      <c r="L83" s="42">
        <f>IF(Tabla2291011[[#This Row],[MEDIO DE PAGO]]="EFECTIVO",L82+Tabla2291011[[#This Row],[ENTRADA]]-Tabla2291011[[#This Row],[SALIDA]],IF(Tabla2291011[[#This Row],[MEDIO DE PAGO]]="","¿Medio de pago?",L82))</f>
        <v>60.800000000000182</v>
      </c>
    </row>
    <row r="84" spans="1:12" x14ac:dyDescent="0.25">
      <c r="A84" s="43" t="str">
        <f>TEXT(Tabla2291011[[#This Row],[FECHA]],"mm/aaaa")</f>
        <v>04/2016</v>
      </c>
      <c r="B84" s="38">
        <v>42480</v>
      </c>
      <c r="C84" s="39" t="s">
        <v>52</v>
      </c>
      <c r="D84" s="39" t="s">
        <v>1634</v>
      </c>
      <c r="E84" s="39" t="s">
        <v>1911</v>
      </c>
      <c r="F84" s="34" t="s">
        <v>1912</v>
      </c>
      <c r="G84" s="34" t="s">
        <v>1540</v>
      </c>
      <c r="I84" s="34" t="s">
        <v>1432</v>
      </c>
      <c r="J84" s="40">
        <v>123</v>
      </c>
      <c r="K84" s="40"/>
      <c r="L84" s="42">
        <f>IF(Tabla2291011[[#This Row],[MEDIO DE PAGO]]="EFECTIVO",L83+Tabla2291011[[#This Row],[ENTRADA]]-Tabla2291011[[#This Row],[SALIDA]],IF(Tabla2291011[[#This Row],[MEDIO DE PAGO]]="","¿Medio de pago?",L83))</f>
        <v>183.80000000000018</v>
      </c>
    </row>
    <row r="85" spans="1:12" x14ac:dyDescent="0.25">
      <c r="A85" s="43" t="str">
        <f>TEXT(Tabla2291011[[#This Row],[FECHA]],"mm/aaaa")</f>
        <v>04/2016</v>
      </c>
      <c r="B85" s="38">
        <v>42480</v>
      </c>
      <c r="C85" s="39" t="s">
        <v>53</v>
      </c>
      <c r="D85" s="39" t="s">
        <v>1634</v>
      </c>
      <c r="E85" s="39" t="s">
        <v>1913</v>
      </c>
      <c r="F85" s="34" t="s">
        <v>1914</v>
      </c>
      <c r="G85" s="34" t="s">
        <v>1540</v>
      </c>
      <c r="I85" s="34" t="s">
        <v>1437</v>
      </c>
      <c r="J85" s="40">
        <v>60</v>
      </c>
      <c r="K85" s="40"/>
      <c r="L85" s="42">
        <f>IF(Tabla2291011[[#This Row],[MEDIO DE PAGO]]="EFECTIVO",L84+Tabla2291011[[#This Row],[ENTRADA]]-Tabla2291011[[#This Row],[SALIDA]],IF(Tabla2291011[[#This Row],[MEDIO DE PAGO]]="","¿Medio de pago?",L84))</f>
        <v>183.80000000000018</v>
      </c>
    </row>
    <row r="86" spans="1:12" x14ac:dyDescent="0.25">
      <c r="A86" s="43" t="str">
        <f>TEXT(Tabla2291011[[#This Row],[FECHA]],"mm/aaaa")</f>
        <v>04/2016</v>
      </c>
      <c r="B86" s="38">
        <v>42480</v>
      </c>
      <c r="C86" s="39" t="s">
        <v>53</v>
      </c>
      <c r="D86" s="39" t="s">
        <v>1634</v>
      </c>
      <c r="E86" s="39" t="s">
        <v>1915</v>
      </c>
      <c r="F86" s="34" t="s">
        <v>1916</v>
      </c>
      <c r="G86" s="34" t="s">
        <v>1540</v>
      </c>
      <c r="I86" s="34" t="s">
        <v>1439</v>
      </c>
      <c r="J86" s="40">
        <v>130</v>
      </c>
      <c r="K86" s="40"/>
      <c r="L86" s="42">
        <f>IF(Tabla2291011[[#This Row],[MEDIO DE PAGO]]="EFECTIVO",L85+Tabla2291011[[#This Row],[ENTRADA]]-Tabla2291011[[#This Row],[SALIDA]],IF(Tabla2291011[[#This Row],[MEDIO DE PAGO]]="","¿Medio de pago?",L85))</f>
        <v>183.80000000000018</v>
      </c>
    </row>
    <row r="87" spans="1:12" x14ac:dyDescent="0.25">
      <c r="A87" s="43" t="str">
        <f>TEXT(Tabla2291011[[#This Row],[FECHA]],"mm/aaaa")</f>
        <v>04/2016</v>
      </c>
      <c r="B87" s="38">
        <v>42480</v>
      </c>
      <c r="C87" s="39" t="s">
        <v>53</v>
      </c>
      <c r="D87" s="39" t="s">
        <v>1634</v>
      </c>
      <c r="E87" s="39" t="s">
        <v>1922</v>
      </c>
      <c r="F87" s="34" t="s">
        <v>1923</v>
      </c>
      <c r="G87" s="34" t="s">
        <v>1540</v>
      </c>
      <c r="I87" s="34" t="s">
        <v>1432</v>
      </c>
      <c r="J87" s="40">
        <v>65</v>
      </c>
      <c r="K87" s="40"/>
      <c r="L87" s="42">
        <f>IF(Tabla2291011[[#This Row],[MEDIO DE PAGO]]="EFECTIVO",L86+Tabla2291011[[#This Row],[ENTRADA]]-Tabla2291011[[#This Row],[SALIDA]],IF(Tabla2291011[[#This Row],[MEDIO DE PAGO]]="","¿Medio de pago?",L86))</f>
        <v>248.80000000000018</v>
      </c>
    </row>
    <row r="88" spans="1:12" x14ac:dyDescent="0.25">
      <c r="A88" s="43" t="str">
        <f>TEXT(Tabla2291011[[#This Row],[FECHA]],"mm/aaaa")</f>
        <v>04/2016</v>
      </c>
      <c r="B88" s="38">
        <v>42480</v>
      </c>
      <c r="C88" s="39" t="s">
        <v>53</v>
      </c>
      <c r="D88" s="39" t="s">
        <v>1634</v>
      </c>
      <c r="E88" s="39" t="s">
        <v>1924</v>
      </c>
      <c r="F88" s="34" t="s">
        <v>1923</v>
      </c>
      <c r="G88" s="34" t="s">
        <v>1540</v>
      </c>
      <c r="I88" s="34" t="s">
        <v>1437</v>
      </c>
      <c r="J88" s="40">
        <v>65</v>
      </c>
      <c r="K88" s="40"/>
      <c r="L88" s="42">
        <f>IF(Tabla2291011[[#This Row],[MEDIO DE PAGO]]="EFECTIVO",L87+Tabla2291011[[#This Row],[ENTRADA]]-Tabla2291011[[#This Row],[SALIDA]],IF(Tabla2291011[[#This Row],[MEDIO DE PAGO]]="","¿Medio de pago?",L87))</f>
        <v>248.80000000000018</v>
      </c>
    </row>
    <row r="89" spans="1:12" x14ac:dyDescent="0.25">
      <c r="A89" s="43" t="str">
        <f>TEXT(Tabla2291011[[#This Row],[FECHA]],"mm/aaaa")</f>
        <v>04/2016</v>
      </c>
      <c r="B89" s="38">
        <v>42480</v>
      </c>
      <c r="C89" s="39" t="s">
        <v>53</v>
      </c>
      <c r="D89" s="39" t="s">
        <v>1634</v>
      </c>
      <c r="E89" s="39" t="s">
        <v>1926</v>
      </c>
      <c r="F89" s="34" t="s">
        <v>1927</v>
      </c>
      <c r="G89" s="34" t="s">
        <v>1540</v>
      </c>
      <c r="I89" s="34" t="s">
        <v>1432</v>
      </c>
      <c r="J89" s="40">
        <v>304.5</v>
      </c>
      <c r="K89" s="40"/>
      <c r="L89" s="42">
        <f>IF(Tabla2291011[[#This Row],[MEDIO DE PAGO]]="EFECTIVO",L88+Tabla2291011[[#This Row],[ENTRADA]]-Tabla2291011[[#This Row],[SALIDA]],IF(Tabla2291011[[#This Row],[MEDIO DE PAGO]]="","¿Medio de pago?",L88))</f>
        <v>553.30000000000018</v>
      </c>
    </row>
    <row r="90" spans="1:12" x14ac:dyDescent="0.25">
      <c r="A90" s="43" t="str">
        <f>TEXT(Tabla2291011[[#This Row],[FECHA]],"mm/aaaa")</f>
        <v>04/2016</v>
      </c>
      <c r="B90" s="38">
        <v>42480</v>
      </c>
      <c r="C90" s="39" t="s">
        <v>1435</v>
      </c>
      <c r="D90" s="39"/>
      <c r="E90" s="39"/>
      <c r="F90" s="34" t="s">
        <v>1652</v>
      </c>
      <c r="I90" s="34" t="s">
        <v>1432</v>
      </c>
      <c r="J90" s="40"/>
      <c r="K90" s="40">
        <v>500</v>
      </c>
      <c r="L90" s="42">
        <f>IF(Tabla2291011[[#This Row],[MEDIO DE PAGO]]="EFECTIVO",L89+Tabla2291011[[#This Row],[ENTRADA]]-Tabla2291011[[#This Row],[SALIDA]],IF(Tabla2291011[[#This Row],[MEDIO DE PAGO]]="","¿Medio de pago?",L89))</f>
        <v>53.300000000000182</v>
      </c>
    </row>
    <row r="91" spans="1:12" x14ac:dyDescent="0.25">
      <c r="A91" s="43" t="str">
        <f>TEXT(Tabla2291011[[#This Row],[FECHA]],"mm/aaaa")</f>
        <v>04/2016</v>
      </c>
      <c r="B91" s="38">
        <v>42481</v>
      </c>
      <c r="C91" s="39" t="s">
        <v>52</v>
      </c>
      <c r="D91" s="39"/>
      <c r="E91" s="39" t="s">
        <v>1938</v>
      </c>
      <c r="F91" s="34" t="s">
        <v>1888</v>
      </c>
      <c r="G91" s="34" t="s">
        <v>1548</v>
      </c>
      <c r="I91" s="34" t="s">
        <v>1432</v>
      </c>
      <c r="J91" s="40">
        <v>12</v>
      </c>
      <c r="K91" s="40"/>
      <c r="L91" s="42">
        <f>IF(Tabla2291011[[#This Row],[MEDIO DE PAGO]]="EFECTIVO",L90+Tabla2291011[[#This Row],[ENTRADA]]-Tabla2291011[[#This Row],[SALIDA]],IF(Tabla2291011[[#This Row],[MEDIO DE PAGO]]="","¿Medio de pago?",L90))</f>
        <v>65.300000000000182</v>
      </c>
    </row>
    <row r="92" spans="1:12" x14ac:dyDescent="0.25">
      <c r="A92" s="43" t="str">
        <f>TEXT(Tabla2291011[[#This Row],[FECHA]],"mm/aaaa")</f>
        <v>04/2016</v>
      </c>
      <c r="B92" s="38">
        <v>42481</v>
      </c>
      <c r="C92" s="39" t="s">
        <v>53</v>
      </c>
      <c r="D92" s="39" t="s">
        <v>1634</v>
      </c>
      <c r="E92" s="39" t="s">
        <v>1945</v>
      </c>
      <c r="F92" s="34" t="s">
        <v>1946</v>
      </c>
      <c r="G92" s="34" t="s">
        <v>1540</v>
      </c>
      <c r="I92" s="34" t="s">
        <v>1433</v>
      </c>
      <c r="J92" s="40">
        <v>438</v>
      </c>
      <c r="K92" s="40"/>
      <c r="L92" s="42">
        <f>IF(Tabla2291011[[#This Row],[MEDIO DE PAGO]]="EFECTIVO",L91+Tabla2291011[[#This Row],[ENTRADA]]-Tabla2291011[[#This Row],[SALIDA]],IF(Tabla2291011[[#This Row],[MEDIO DE PAGO]]="","¿Medio de pago?",L91))</f>
        <v>65.300000000000182</v>
      </c>
    </row>
    <row r="93" spans="1:12" x14ac:dyDescent="0.25">
      <c r="A93" s="43" t="str">
        <f>TEXT(Tabla2291011[[#This Row],[FECHA]],"mm/aaaa")</f>
        <v>04/2016</v>
      </c>
      <c r="B93" s="38">
        <v>42481</v>
      </c>
      <c r="C93" s="39" t="s">
        <v>52</v>
      </c>
      <c r="D93" s="39" t="s">
        <v>1634</v>
      </c>
      <c r="E93" s="39" t="s">
        <v>1950</v>
      </c>
      <c r="F93" s="34" t="s">
        <v>1937</v>
      </c>
      <c r="G93" s="34" t="s">
        <v>1540</v>
      </c>
      <c r="I93" s="34" t="s">
        <v>1433</v>
      </c>
      <c r="J93" s="40">
        <v>750</v>
      </c>
      <c r="K93" s="40"/>
      <c r="L93" s="42">
        <f>IF(Tabla2291011[[#This Row],[MEDIO DE PAGO]]="EFECTIVO",L92+Tabla2291011[[#This Row],[ENTRADA]]-Tabla2291011[[#This Row],[SALIDA]],IF(Tabla2291011[[#This Row],[MEDIO DE PAGO]]="","¿Medio de pago?",L92))</f>
        <v>65.300000000000182</v>
      </c>
    </row>
    <row r="94" spans="1:12" x14ac:dyDescent="0.25">
      <c r="A94" s="43" t="str">
        <f>TEXT(Tabla2291011[[#This Row],[FECHA]],"mm/aaaa")</f>
        <v>04/2016</v>
      </c>
      <c r="B94" s="38">
        <v>42481</v>
      </c>
      <c r="C94" s="39" t="s">
        <v>53</v>
      </c>
      <c r="D94" s="39" t="s">
        <v>1634</v>
      </c>
      <c r="E94" s="39" t="s">
        <v>1948</v>
      </c>
      <c r="F94" s="34" t="s">
        <v>1949</v>
      </c>
      <c r="I94" s="34" t="s">
        <v>1432</v>
      </c>
      <c r="J94" s="40">
        <v>193.2</v>
      </c>
      <c r="K94" s="40"/>
      <c r="L94" s="42">
        <f>IF(Tabla2291011[[#This Row],[MEDIO DE PAGO]]="EFECTIVO",L93+Tabla2291011[[#This Row],[ENTRADA]]-Tabla2291011[[#This Row],[SALIDA]],IF(Tabla2291011[[#This Row],[MEDIO DE PAGO]]="","¿Medio de pago?",L93))</f>
        <v>258.50000000000017</v>
      </c>
    </row>
    <row r="95" spans="1:12" x14ac:dyDescent="0.25">
      <c r="A95" s="43" t="str">
        <f>TEXT(Tabla2291011[[#This Row],[FECHA]],"mm/aaaa")</f>
        <v>04/2016</v>
      </c>
      <c r="B95" s="38">
        <v>42481</v>
      </c>
      <c r="C95" s="39" t="s">
        <v>53</v>
      </c>
      <c r="D95" s="39" t="s">
        <v>1634</v>
      </c>
      <c r="E95" s="39" t="s">
        <v>1951</v>
      </c>
      <c r="F95" s="34" t="s">
        <v>1952</v>
      </c>
      <c r="G95" s="34" t="s">
        <v>1540</v>
      </c>
      <c r="I95" s="34" t="s">
        <v>1432</v>
      </c>
      <c r="J95" s="40">
        <v>223</v>
      </c>
      <c r="K95" s="40"/>
      <c r="L95" s="42">
        <f>IF(Tabla2291011[[#This Row],[MEDIO DE PAGO]]="EFECTIVO",L94+Tabla2291011[[#This Row],[ENTRADA]]-Tabla2291011[[#This Row],[SALIDA]],IF(Tabla2291011[[#This Row],[MEDIO DE PAGO]]="","¿Medio de pago?",L94))</f>
        <v>481.50000000000017</v>
      </c>
    </row>
    <row r="96" spans="1:12" x14ac:dyDescent="0.25">
      <c r="A96" s="43" t="str">
        <f>TEXT(Tabla2291011[[#This Row],[FECHA]],"mm/aaaa")</f>
        <v>04/2016</v>
      </c>
      <c r="B96" s="38">
        <v>42481</v>
      </c>
      <c r="C96" s="39" t="s">
        <v>53</v>
      </c>
      <c r="D96" s="39" t="s">
        <v>1634</v>
      </c>
      <c r="E96" s="39" t="s">
        <v>1954</v>
      </c>
      <c r="F96" s="34" t="s">
        <v>1955</v>
      </c>
      <c r="G96" s="34" t="s">
        <v>1540</v>
      </c>
      <c r="I96" s="34" t="s">
        <v>1433</v>
      </c>
      <c r="J96" s="40">
        <v>117</v>
      </c>
      <c r="K96" s="40"/>
      <c r="L96" s="42">
        <f>IF(Tabla2291011[[#This Row],[MEDIO DE PAGO]]="EFECTIVO",L95+Tabla2291011[[#This Row],[ENTRADA]]-Tabla2291011[[#This Row],[SALIDA]],IF(Tabla2291011[[#This Row],[MEDIO DE PAGO]]="","¿Medio de pago?",L95))</f>
        <v>481.50000000000017</v>
      </c>
    </row>
    <row r="97" spans="1:12" x14ac:dyDescent="0.25">
      <c r="A97" s="43" t="str">
        <f>TEXT(Tabla2291011[[#This Row],[FECHA]],"mm/aaaa")</f>
        <v>04/2016</v>
      </c>
      <c r="B97" s="38">
        <v>42482</v>
      </c>
      <c r="C97" s="39" t="s">
        <v>53</v>
      </c>
      <c r="D97" s="39" t="s">
        <v>1634</v>
      </c>
      <c r="E97" s="39" t="s">
        <v>1959</v>
      </c>
      <c r="F97" s="34" t="s">
        <v>1960</v>
      </c>
      <c r="G97" s="34" t="s">
        <v>1540</v>
      </c>
      <c r="I97" s="34" t="s">
        <v>1432</v>
      </c>
      <c r="J97" s="40">
        <v>70</v>
      </c>
      <c r="K97" s="40"/>
      <c r="L97" s="42">
        <f>IF(Tabla2291011[[#This Row],[MEDIO DE PAGO]]="EFECTIVO",L96+Tabla2291011[[#This Row],[ENTRADA]]-Tabla2291011[[#This Row],[SALIDA]],IF(Tabla2291011[[#This Row],[MEDIO DE PAGO]]="","¿Medio de pago?",L96))</f>
        <v>551.50000000000023</v>
      </c>
    </row>
    <row r="98" spans="1:12" x14ac:dyDescent="0.25">
      <c r="A98" s="43" t="str">
        <f>TEXT(Tabla2291011[[#This Row],[FECHA]],"mm/aaaa")</f>
        <v>04/2016</v>
      </c>
      <c r="B98" s="38">
        <v>42482</v>
      </c>
      <c r="C98" s="39" t="s">
        <v>53</v>
      </c>
      <c r="D98" s="39" t="s">
        <v>1634</v>
      </c>
      <c r="E98" s="39" t="s">
        <v>1961</v>
      </c>
      <c r="F98" s="34" t="s">
        <v>1839</v>
      </c>
      <c r="G98" s="34" t="s">
        <v>1540</v>
      </c>
      <c r="I98" s="34" t="s">
        <v>1433</v>
      </c>
      <c r="J98" s="40">
        <v>60</v>
      </c>
      <c r="K98" s="40"/>
      <c r="L98" s="42">
        <f>IF(Tabla2291011[[#This Row],[MEDIO DE PAGO]]="EFECTIVO",L97+Tabla2291011[[#This Row],[ENTRADA]]-Tabla2291011[[#This Row],[SALIDA]],IF(Tabla2291011[[#This Row],[MEDIO DE PAGO]]="","¿Medio de pago?",L97))</f>
        <v>551.50000000000023</v>
      </c>
    </row>
    <row r="99" spans="1:12" x14ac:dyDescent="0.25">
      <c r="A99" s="43" t="str">
        <f>TEXT(Tabla2291011[[#This Row],[FECHA]],"mm/aaaa")</f>
        <v>04/2016</v>
      </c>
      <c r="B99" s="38">
        <v>42482</v>
      </c>
      <c r="C99" s="39" t="s">
        <v>53</v>
      </c>
      <c r="D99" s="39" t="s">
        <v>1634</v>
      </c>
      <c r="E99" s="39" t="s">
        <v>1963</v>
      </c>
      <c r="F99" s="34" t="s">
        <v>1964</v>
      </c>
      <c r="G99" s="34" t="s">
        <v>1540</v>
      </c>
      <c r="I99" s="34" t="s">
        <v>1432</v>
      </c>
      <c r="J99" s="40">
        <v>100</v>
      </c>
      <c r="K99" s="40"/>
      <c r="L99" s="42">
        <f>IF(Tabla2291011[[#This Row],[MEDIO DE PAGO]]="EFECTIVO",L98+Tabla2291011[[#This Row],[ENTRADA]]-Tabla2291011[[#This Row],[SALIDA]],IF(Tabla2291011[[#This Row],[MEDIO DE PAGO]]="","¿Medio de pago?",L98))</f>
        <v>651.50000000000023</v>
      </c>
    </row>
    <row r="100" spans="1:12" x14ac:dyDescent="0.25">
      <c r="A100" s="43" t="str">
        <f>TEXT(Tabla2291011[[#This Row],[FECHA]],"mm/aaaa")</f>
        <v>04/2016</v>
      </c>
      <c r="B100" s="38">
        <v>42482</v>
      </c>
      <c r="C100" s="39" t="s">
        <v>53</v>
      </c>
      <c r="D100" s="39" t="s">
        <v>1634</v>
      </c>
      <c r="E100" s="39" t="s">
        <v>1965</v>
      </c>
      <c r="F100" s="34" t="s">
        <v>1966</v>
      </c>
      <c r="G100" s="34" t="s">
        <v>1540</v>
      </c>
      <c r="I100" s="34" t="s">
        <v>1433</v>
      </c>
      <c r="J100" s="40">
        <v>100</v>
      </c>
      <c r="K100" s="40"/>
      <c r="L100" s="42">
        <f>IF(Tabla2291011[[#This Row],[MEDIO DE PAGO]]="EFECTIVO",L99+Tabla2291011[[#This Row],[ENTRADA]]-Tabla2291011[[#This Row],[SALIDA]],IF(Tabla2291011[[#This Row],[MEDIO DE PAGO]]="","¿Medio de pago?",L99))</f>
        <v>651.50000000000023</v>
      </c>
    </row>
    <row r="101" spans="1:12" x14ac:dyDescent="0.25">
      <c r="A101" s="43" t="str">
        <f>TEXT(Tabla2291011[[#This Row],[FECHA]],"mm/aaaa")</f>
        <v>04/2016</v>
      </c>
      <c r="B101" s="38">
        <v>42482</v>
      </c>
      <c r="C101" s="39" t="s">
        <v>52</v>
      </c>
      <c r="D101" s="39"/>
      <c r="E101" s="39" t="s">
        <v>1985</v>
      </c>
      <c r="F101" s="34" t="s">
        <v>1888</v>
      </c>
      <c r="G101" s="34" t="s">
        <v>1548</v>
      </c>
      <c r="I101" s="34" t="s">
        <v>1432</v>
      </c>
      <c r="J101" s="40">
        <v>12</v>
      </c>
      <c r="K101" s="40"/>
      <c r="L101" s="42">
        <f>IF(Tabla2291011[[#This Row],[MEDIO DE PAGO]]="EFECTIVO",L100+Tabla2291011[[#This Row],[ENTRADA]]-Tabla2291011[[#This Row],[SALIDA]],IF(Tabla2291011[[#This Row],[MEDIO DE PAGO]]="","¿Medio de pago?",L100))</f>
        <v>663.50000000000023</v>
      </c>
    </row>
    <row r="102" spans="1:12" x14ac:dyDescent="0.25">
      <c r="A102" s="43" t="str">
        <f>TEXT(Tabla2291011[[#This Row],[FECHA]],"mm/aaaa")</f>
        <v>04/2016</v>
      </c>
      <c r="B102" s="38">
        <v>42482</v>
      </c>
      <c r="C102" s="39" t="s">
        <v>53</v>
      </c>
      <c r="D102" s="39" t="s">
        <v>1634</v>
      </c>
      <c r="E102" s="39" t="s">
        <v>1975</v>
      </c>
      <c r="F102" s="34" t="s">
        <v>1974</v>
      </c>
      <c r="G102" s="34" t="s">
        <v>1540</v>
      </c>
      <c r="I102" s="34" t="s">
        <v>1432</v>
      </c>
      <c r="J102" s="40">
        <v>269.8</v>
      </c>
      <c r="K102" s="40"/>
      <c r="L102" s="42">
        <f>IF(Tabla2291011[[#This Row],[MEDIO DE PAGO]]="EFECTIVO",L101+Tabla2291011[[#This Row],[ENTRADA]]-Tabla2291011[[#This Row],[SALIDA]],IF(Tabla2291011[[#This Row],[MEDIO DE PAGO]]="","¿Medio de pago?",L101))</f>
        <v>933.30000000000018</v>
      </c>
    </row>
    <row r="103" spans="1:12" x14ac:dyDescent="0.25">
      <c r="A103" s="43" t="str">
        <f>TEXT(Tabla2291011[[#This Row],[FECHA]],"mm/aaaa")</f>
        <v>04/2016</v>
      </c>
      <c r="B103" s="38">
        <v>42483</v>
      </c>
      <c r="C103" s="39" t="s">
        <v>53</v>
      </c>
      <c r="D103" s="39" t="s">
        <v>1634</v>
      </c>
      <c r="E103" s="39" t="s">
        <v>1979</v>
      </c>
      <c r="F103" s="34" t="s">
        <v>1980</v>
      </c>
      <c r="G103" s="34" t="s">
        <v>1540</v>
      </c>
      <c r="I103" s="34" t="s">
        <v>1962</v>
      </c>
      <c r="J103" s="40">
        <v>65</v>
      </c>
      <c r="K103" s="40"/>
      <c r="L103" s="42">
        <f>IF(Tabla2291011[[#This Row],[MEDIO DE PAGO]]="EFECTIVO",L102+Tabla2291011[[#This Row],[ENTRADA]]-Tabla2291011[[#This Row],[SALIDA]],IF(Tabla2291011[[#This Row],[MEDIO DE PAGO]]="","¿Medio de pago?",L102))</f>
        <v>933.30000000000018</v>
      </c>
    </row>
    <row r="104" spans="1:12" x14ac:dyDescent="0.25">
      <c r="A104" s="43" t="str">
        <f>TEXT(Tabla2291011[[#This Row],[FECHA]],"mm/aaaa")</f>
        <v>04/2016</v>
      </c>
      <c r="B104" s="38">
        <v>42483</v>
      </c>
      <c r="C104" s="39" t="s">
        <v>53</v>
      </c>
      <c r="D104" s="39" t="s">
        <v>1634</v>
      </c>
      <c r="E104" s="39" t="s">
        <v>1981</v>
      </c>
      <c r="F104" s="34" t="s">
        <v>1982</v>
      </c>
      <c r="G104" s="34" t="s">
        <v>1540</v>
      </c>
      <c r="I104" s="34" t="s">
        <v>1432</v>
      </c>
      <c r="J104" s="40">
        <v>140</v>
      </c>
      <c r="K104" s="40"/>
      <c r="L104" s="42">
        <f>IF(Tabla2291011[[#This Row],[MEDIO DE PAGO]]="EFECTIVO",L103+Tabla2291011[[#This Row],[ENTRADA]]-Tabla2291011[[#This Row],[SALIDA]],IF(Tabla2291011[[#This Row],[MEDIO DE PAGO]]="","¿Medio de pago?",L103))</f>
        <v>1073.3000000000002</v>
      </c>
    </row>
    <row r="105" spans="1:12" x14ac:dyDescent="0.25">
      <c r="A105" s="43" t="str">
        <f>TEXT(Tabla2291011[[#This Row],[FECHA]],"mm/aaaa")</f>
        <v>04/2016</v>
      </c>
      <c r="B105" s="38">
        <v>42484</v>
      </c>
      <c r="C105" s="39" t="s">
        <v>53</v>
      </c>
      <c r="D105" s="39" t="s">
        <v>1634</v>
      </c>
      <c r="E105" s="39" t="s">
        <v>1983</v>
      </c>
      <c r="F105" s="34" t="s">
        <v>1664</v>
      </c>
      <c r="G105" s="34" t="s">
        <v>1540</v>
      </c>
      <c r="I105" s="34" t="s">
        <v>1432</v>
      </c>
      <c r="J105" s="40">
        <v>90</v>
      </c>
      <c r="K105" s="40"/>
      <c r="L105" s="42">
        <f>IF(Tabla2291011[[#This Row],[MEDIO DE PAGO]]="EFECTIVO",L104+Tabla2291011[[#This Row],[ENTRADA]]-Tabla2291011[[#This Row],[SALIDA]],IF(Tabla2291011[[#This Row],[MEDIO DE PAGO]]="","¿Medio de pago?",L104))</f>
        <v>1163.3000000000002</v>
      </c>
    </row>
    <row r="106" spans="1:12" x14ac:dyDescent="0.25">
      <c r="A106" s="43" t="str">
        <f>TEXT(Tabla2291011[[#This Row],[FECHA]],"mm/aaaa")</f>
        <v>04/2016</v>
      </c>
      <c r="B106" s="38">
        <v>42484</v>
      </c>
      <c r="C106" s="39" t="s">
        <v>1435</v>
      </c>
      <c r="D106" s="39"/>
      <c r="E106" s="39" t="s">
        <v>2026</v>
      </c>
      <c r="F106" s="34" t="s">
        <v>1652</v>
      </c>
      <c r="I106" s="34" t="s">
        <v>1432</v>
      </c>
      <c r="J106" s="40"/>
      <c r="K106" s="40">
        <v>1150</v>
      </c>
      <c r="L106" s="42">
        <f>IF(Tabla2291011[[#This Row],[MEDIO DE PAGO]]="EFECTIVO",L105+Tabla2291011[[#This Row],[ENTRADA]]-Tabla2291011[[#This Row],[SALIDA]],IF(Tabla2291011[[#This Row],[MEDIO DE PAGO]]="","¿Medio de pago?",L105))</f>
        <v>13.300000000000182</v>
      </c>
    </row>
    <row r="107" spans="1:12" x14ac:dyDescent="0.25">
      <c r="A107" s="43" t="str">
        <f>TEXT(Tabla2291011[[#This Row],[FECHA]],"mm/aaaa")</f>
        <v>04/2016</v>
      </c>
      <c r="B107" s="38">
        <v>42485</v>
      </c>
      <c r="C107" s="39" t="s">
        <v>52</v>
      </c>
      <c r="D107" s="39" t="s">
        <v>1634</v>
      </c>
      <c r="E107" s="39" t="s">
        <v>1986</v>
      </c>
      <c r="F107" s="34" t="s">
        <v>1987</v>
      </c>
      <c r="G107" s="34" t="s">
        <v>1544</v>
      </c>
      <c r="I107" s="34" t="s">
        <v>1433</v>
      </c>
      <c r="J107" s="40">
        <v>31</v>
      </c>
      <c r="K107" s="40"/>
      <c r="L107" s="42">
        <f>IF(Tabla2291011[[#This Row],[MEDIO DE PAGO]]="EFECTIVO",L106+Tabla2291011[[#This Row],[ENTRADA]]-Tabla2291011[[#This Row],[SALIDA]],IF(Tabla2291011[[#This Row],[MEDIO DE PAGO]]="","¿Medio de pago?",L106))</f>
        <v>13.300000000000182</v>
      </c>
    </row>
    <row r="108" spans="1:12" x14ac:dyDescent="0.25">
      <c r="A108" s="43" t="str">
        <f>TEXT(Tabla2291011[[#This Row],[FECHA]],"mm/aaaa")</f>
        <v>04/2016</v>
      </c>
      <c r="B108" s="38">
        <v>42486</v>
      </c>
      <c r="C108" s="39" t="s">
        <v>52</v>
      </c>
      <c r="D108" s="39" t="s">
        <v>1634</v>
      </c>
      <c r="E108" s="39" t="s">
        <v>1994</v>
      </c>
      <c r="F108" s="34" t="s">
        <v>1995</v>
      </c>
      <c r="G108" s="34" t="s">
        <v>1548</v>
      </c>
      <c r="I108" s="34" t="s">
        <v>1432</v>
      </c>
      <c r="J108" s="40">
        <v>17</v>
      </c>
      <c r="K108" s="40"/>
      <c r="L108" s="42">
        <f>IF(Tabla2291011[[#This Row],[MEDIO DE PAGO]]="EFECTIVO",L107+Tabla2291011[[#This Row],[ENTRADA]]-Tabla2291011[[#This Row],[SALIDA]],IF(Tabla2291011[[#This Row],[MEDIO DE PAGO]]="","¿Medio de pago?",L107))</f>
        <v>30.300000000000182</v>
      </c>
    </row>
    <row r="109" spans="1:12" x14ac:dyDescent="0.25">
      <c r="A109" s="43" t="str">
        <f>TEXT(Tabla2291011[[#This Row],[FECHA]],"mm/aaaa")</f>
        <v>04/2016</v>
      </c>
      <c r="B109" s="38">
        <v>42486</v>
      </c>
      <c r="C109" s="39" t="s">
        <v>53</v>
      </c>
      <c r="D109" s="39" t="s">
        <v>1634</v>
      </c>
      <c r="E109" s="39" t="s">
        <v>1997</v>
      </c>
      <c r="F109" s="34" t="s">
        <v>1998</v>
      </c>
      <c r="G109" s="34" t="s">
        <v>1540</v>
      </c>
      <c r="I109" s="34" t="s">
        <v>1433</v>
      </c>
      <c r="J109" s="40">
        <v>70</v>
      </c>
      <c r="K109" s="40"/>
      <c r="L109" s="42">
        <f>IF(Tabla2291011[[#This Row],[MEDIO DE PAGO]]="EFECTIVO",L108+Tabla2291011[[#This Row],[ENTRADA]]-Tabla2291011[[#This Row],[SALIDA]],IF(Tabla2291011[[#This Row],[MEDIO DE PAGO]]="","¿Medio de pago?",L108))</f>
        <v>30.300000000000182</v>
      </c>
    </row>
    <row r="110" spans="1:12" x14ac:dyDescent="0.25">
      <c r="A110" s="43" t="str">
        <f>TEXT(Tabla2291011[[#This Row],[FECHA]],"mm/aaaa")</f>
        <v>04/2016</v>
      </c>
      <c r="B110" s="38">
        <v>42487</v>
      </c>
      <c r="C110" s="39" t="s">
        <v>53</v>
      </c>
      <c r="D110" s="39" t="s">
        <v>1634</v>
      </c>
      <c r="E110" s="39" t="s">
        <v>2014</v>
      </c>
      <c r="F110" s="34" t="s">
        <v>2015</v>
      </c>
      <c r="G110" s="34" t="s">
        <v>1540</v>
      </c>
      <c r="I110" s="34" t="s">
        <v>1433</v>
      </c>
      <c r="J110" s="40">
        <v>60</v>
      </c>
      <c r="K110" s="40"/>
      <c r="L110" s="42">
        <f>IF(Tabla2291011[[#This Row],[MEDIO DE PAGO]]="EFECTIVO",L109+Tabla2291011[[#This Row],[ENTRADA]]-Tabla2291011[[#This Row],[SALIDA]],IF(Tabla2291011[[#This Row],[MEDIO DE PAGO]]="","¿Medio de pago?",L109))</f>
        <v>30.300000000000182</v>
      </c>
    </row>
    <row r="111" spans="1:12" x14ac:dyDescent="0.25">
      <c r="A111" s="43" t="str">
        <f>TEXT(Tabla2291011[[#This Row],[FECHA]],"mm/aaaa")</f>
        <v>04/2016</v>
      </c>
      <c r="B111" s="38">
        <v>42487</v>
      </c>
      <c r="C111" s="39" t="s">
        <v>53</v>
      </c>
      <c r="D111" s="39" t="s">
        <v>1634</v>
      </c>
      <c r="E111" s="39" t="s">
        <v>2016</v>
      </c>
      <c r="F111" s="34" t="s">
        <v>1774</v>
      </c>
      <c r="G111" s="34" t="s">
        <v>1540</v>
      </c>
      <c r="I111" s="34" t="s">
        <v>1432</v>
      </c>
      <c r="J111" s="40">
        <v>150</v>
      </c>
      <c r="K111" s="40"/>
      <c r="L111" s="42">
        <f>IF(Tabla2291011[[#This Row],[MEDIO DE PAGO]]="EFECTIVO",L110+Tabla2291011[[#This Row],[ENTRADA]]-Tabla2291011[[#This Row],[SALIDA]],IF(Tabla2291011[[#This Row],[MEDIO DE PAGO]]="","¿Medio de pago?",L110))</f>
        <v>180.30000000000018</v>
      </c>
    </row>
    <row r="112" spans="1:12" x14ac:dyDescent="0.25">
      <c r="A112" s="43" t="str">
        <f>TEXT(Tabla2291011[[#This Row],[FECHA]],"mm/aaaa")</f>
        <v>04/2016</v>
      </c>
      <c r="B112" s="38">
        <v>42487</v>
      </c>
      <c r="C112" s="39" t="s">
        <v>53</v>
      </c>
      <c r="D112" s="39" t="s">
        <v>1634</v>
      </c>
      <c r="E112" s="39" t="s">
        <v>2021</v>
      </c>
      <c r="F112" s="34" t="s">
        <v>1888</v>
      </c>
      <c r="G112" s="34" t="s">
        <v>1548</v>
      </c>
      <c r="I112" s="34" t="s">
        <v>1432</v>
      </c>
      <c r="J112" s="40"/>
      <c r="K112" s="40">
        <v>41</v>
      </c>
      <c r="L112" s="42">
        <f>IF(Tabla2291011[[#This Row],[MEDIO DE PAGO]]="EFECTIVO",L111+Tabla2291011[[#This Row],[ENTRADA]]-Tabla2291011[[#This Row],[SALIDA]],IF(Tabla2291011[[#This Row],[MEDIO DE PAGO]]="","¿Medio de pago?",L111))</f>
        <v>139.30000000000018</v>
      </c>
    </row>
    <row r="113" spans="1:12" x14ac:dyDescent="0.25">
      <c r="A113" s="43" t="str">
        <f>TEXT(Tabla2291011[[#This Row],[FECHA]],"mm/aaaa")</f>
        <v>04/2016</v>
      </c>
      <c r="B113" s="38">
        <v>42487</v>
      </c>
      <c r="C113" s="39" t="s">
        <v>53</v>
      </c>
      <c r="D113" s="39" t="s">
        <v>1634</v>
      </c>
      <c r="E113" s="39" t="s">
        <v>2031</v>
      </c>
      <c r="F113" s="34" t="s">
        <v>1640</v>
      </c>
      <c r="G113" s="34" t="s">
        <v>1540</v>
      </c>
      <c r="I113" s="34" t="s">
        <v>1432</v>
      </c>
      <c r="J113" s="40">
        <v>191.6</v>
      </c>
      <c r="K113" s="40"/>
      <c r="L113" s="42">
        <f>IF(Tabla2291011[[#This Row],[MEDIO DE PAGO]]="EFECTIVO",L112+Tabla2291011[[#This Row],[ENTRADA]]-Tabla2291011[[#This Row],[SALIDA]],IF(Tabla2291011[[#This Row],[MEDIO DE PAGO]]="","¿Medio de pago?",L112))</f>
        <v>330.9000000000002</v>
      </c>
    </row>
    <row r="114" spans="1:12" x14ac:dyDescent="0.25">
      <c r="A114" s="43" t="str">
        <f>TEXT(Tabla2291011[[#This Row],[FECHA]],"mm/aaaa")</f>
        <v>04/2016</v>
      </c>
      <c r="B114" s="38">
        <v>42487</v>
      </c>
      <c r="C114" s="39" t="s">
        <v>53</v>
      </c>
      <c r="D114" s="39" t="s">
        <v>1634</v>
      </c>
      <c r="E114" s="39" t="s">
        <v>2023</v>
      </c>
      <c r="F114" s="34" t="s">
        <v>2024</v>
      </c>
      <c r="G114" s="34" t="s">
        <v>1548</v>
      </c>
      <c r="I114" s="34" t="s">
        <v>1432</v>
      </c>
      <c r="J114" s="40">
        <v>12</v>
      </c>
      <c r="K114" s="40"/>
      <c r="L114" s="42">
        <f>IF(Tabla2291011[[#This Row],[MEDIO DE PAGO]]="EFECTIVO",L113+Tabla2291011[[#This Row],[ENTRADA]]-Tabla2291011[[#This Row],[SALIDA]],IF(Tabla2291011[[#This Row],[MEDIO DE PAGO]]="","¿Medio de pago?",L113))</f>
        <v>342.9000000000002</v>
      </c>
    </row>
    <row r="115" spans="1:12" x14ac:dyDescent="0.25">
      <c r="A115" s="43" t="str">
        <f>TEXT(Tabla2291011[[#This Row],[FECHA]],"mm/aaaa")</f>
        <v>04/2016</v>
      </c>
      <c r="B115" s="38">
        <v>42487</v>
      </c>
      <c r="C115" s="39" t="s">
        <v>53</v>
      </c>
      <c r="D115" s="39" t="s">
        <v>1634</v>
      </c>
      <c r="E115" s="39" t="s">
        <v>2029</v>
      </c>
      <c r="F115" s="34" t="s">
        <v>1664</v>
      </c>
      <c r="G115" s="34" t="s">
        <v>1540</v>
      </c>
      <c r="I115" s="34" t="s">
        <v>1433</v>
      </c>
      <c r="J115" s="40">
        <v>80</v>
      </c>
      <c r="K115" s="40"/>
      <c r="L115" s="42">
        <f>IF(Tabla2291011[[#This Row],[MEDIO DE PAGO]]="EFECTIVO",L114+Tabla2291011[[#This Row],[ENTRADA]]-Tabla2291011[[#This Row],[SALIDA]],IF(Tabla2291011[[#This Row],[MEDIO DE PAGO]]="","¿Medio de pago?",L114))</f>
        <v>342.9000000000002</v>
      </c>
    </row>
    <row r="116" spans="1:12" x14ac:dyDescent="0.25">
      <c r="A116" s="43" t="str">
        <f>TEXT(Tabla2291011[[#This Row],[FECHA]],"mm/aaaa")</f>
        <v>04/2016</v>
      </c>
      <c r="B116" s="38">
        <v>42487</v>
      </c>
      <c r="C116" s="39" t="s">
        <v>53</v>
      </c>
      <c r="D116" s="39" t="s">
        <v>1634</v>
      </c>
      <c r="E116" s="39" t="s">
        <v>2029</v>
      </c>
      <c r="F116" s="34" t="s">
        <v>2030</v>
      </c>
      <c r="G116" s="34" t="s">
        <v>1544</v>
      </c>
      <c r="I116" s="34" t="s">
        <v>1433</v>
      </c>
      <c r="J116" s="40">
        <v>10</v>
      </c>
      <c r="K116" s="40"/>
      <c r="L116" s="42">
        <f>IF(Tabla2291011[[#This Row],[MEDIO DE PAGO]]="EFECTIVO",L115+Tabla2291011[[#This Row],[ENTRADA]]-Tabla2291011[[#This Row],[SALIDA]],IF(Tabla2291011[[#This Row],[MEDIO DE PAGO]]="","¿Medio de pago?",L115))</f>
        <v>342.9000000000002</v>
      </c>
    </row>
    <row r="117" spans="1:12" x14ac:dyDescent="0.25">
      <c r="A117" s="43" t="str">
        <f>TEXT(Tabla2291011[[#This Row],[FECHA]],"mm/aaaa")</f>
        <v>04/2016</v>
      </c>
      <c r="B117" s="38">
        <v>42487</v>
      </c>
      <c r="C117" s="39" t="s">
        <v>1436</v>
      </c>
      <c r="D117" s="39" t="s">
        <v>1938</v>
      </c>
      <c r="E117" s="39" t="s">
        <v>2042</v>
      </c>
      <c r="F117" s="34" t="s">
        <v>2043</v>
      </c>
      <c r="H117" s="83" t="str">
        <f>IF(Tabla2291011[[#This Row],[TIPO INGRESO]]="","",VLOOKUP(Tabla2291011[[#This Row],[TIPO INGRESO]],Tablas!$M$3:$N$14,2,FALSE))</f>
        <v/>
      </c>
      <c r="I117" s="34" t="s">
        <v>1432</v>
      </c>
      <c r="J117" s="40"/>
      <c r="K117" s="40">
        <v>528.1</v>
      </c>
      <c r="L117" s="42">
        <f>IF(Tabla2291011[[#This Row],[MEDIO DE PAGO]]="EFECTIVO",L116+Tabla2291011[[#This Row],[ENTRADA]]-Tabla2291011[[#This Row],[SALIDA]],IF(Tabla2291011[[#This Row],[MEDIO DE PAGO]]="","¿Medio de pago?",L116))</f>
        <v>-185.19999999999982</v>
      </c>
    </row>
    <row r="118" spans="1:12" x14ac:dyDescent="0.25">
      <c r="A118" s="43" t="str">
        <f>TEXT(Tabla2291011[[#This Row],[FECHA]],"mm/aaaa")</f>
        <v>04/2016</v>
      </c>
      <c r="B118" s="38">
        <v>42488</v>
      </c>
      <c r="C118" s="39" t="s">
        <v>53</v>
      </c>
      <c r="D118" s="39" t="s">
        <v>1634</v>
      </c>
      <c r="E118" s="39" t="s">
        <v>2037</v>
      </c>
      <c r="F118" s="34" t="s">
        <v>2038</v>
      </c>
      <c r="G118" s="34" t="s">
        <v>1540</v>
      </c>
      <c r="I118" s="34" t="s">
        <v>1438</v>
      </c>
      <c r="J118" s="40">
        <v>70</v>
      </c>
      <c r="K118" s="40"/>
      <c r="L118" s="42">
        <f>IF(Tabla2291011[[#This Row],[MEDIO DE PAGO]]="EFECTIVO",L117+Tabla2291011[[#This Row],[ENTRADA]]-Tabla2291011[[#This Row],[SALIDA]],IF(Tabla2291011[[#This Row],[MEDIO DE PAGO]]="","¿Medio de pago?",L117))</f>
        <v>-185.19999999999982</v>
      </c>
    </row>
    <row r="119" spans="1:12" x14ac:dyDescent="0.25">
      <c r="A119" s="43" t="str">
        <f>TEXT(Tabla2291011[[#This Row],[FECHA]],"mm/aaaa")</f>
        <v>04/2016</v>
      </c>
      <c r="B119" s="38">
        <v>42488</v>
      </c>
      <c r="C119" s="39" t="s">
        <v>52</v>
      </c>
      <c r="D119" s="39" t="s">
        <v>1634</v>
      </c>
      <c r="E119" s="39" t="s">
        <v>2040</v>
      </c>
      <c r="F119" s="34" t="s">
        <v>2041</v>
      </c>
      <c r="G119" s="34" t="s">
        <v>1540</v>
      </c>
      <c r="H119" s="83"/>
      <c r="I119" s="34" t="s">
        <v>1432</v>
      </c>
      <c r="J119" s="40">
        <v>515</v>
      </c>
      <c r="K119" s="40"/>
      <c r="L119" s="42">
        <f>IF(Tabla2291011[[#This Row],[MEDIO DE PAGO]]="EFECTIVO",L118+Tabla2291011[[#This Row],[ENTRADA]]-Tabla2291011[[#This Row],[SALIDA]],IF(Tabla2291011[[#This Row],[MEDIO DE PAGO]]="","¿Medio de pago?",L118))</f>
        <v>329.80000000000018</v>
      </c>
    </row>
    <row r="120" spans="1:12" x14ac:dyDescent="0.25">
      <c r="A120" s="43" t="str">
        <f>TEXT(Tabla2291011[[#This Row],[FECHA]],"mm/aaaa")</f>
        <v>04/2016</v>
      </c>
      <c r="B120" s="38">
        <v>42489</v>
      </c>
      <c r="C120" s="39" t="s">
        <v>53</v>
      </c>
      <c r="D120" s="39" t="s">
        <v>1634</v>
      </c>
      <c r="E120" s="39" t="s">
        <v>2045</v>
      </c>
      <c r="F120" s="34" t="s">
        <v>2049</v>
      </c>
      <c r="G120" s="34" t="s">
        <v>1540</v>
      </c>
      <c r="H120" s="83" t="str">
        <f>IF(Tabla2291011[[#This Row],[TIPO INGRESO]]="","",VLOOKUP(Tabla2291011[[#This Row],[TIPO INGRESO]],Tablas!$M$3:$N$14,2,FALSE))</f>
        <v>704101</v>
      </c>
      <c r="I120" s="34" t="s">
        <v>1432</v>
      </c>
      <c r="J120" s="40">
        <v>95</v>
      </c>
      <c r="K120" s="40"/>
      <c r="L120" s="42">
        <f>IF(Tabla2291011[[#This Row],[MEDIO DE PAGO]]="EFECTIVO",L119+Tabla2291011[[#This Row],[ENTRADA]]-Tabla2291011[[#This Row],[SALIDA]],IF(Tabla2291011[[#This Row],[MEDIO DE PAGO]]="","¿Medio de pago?",L119))</f>
        <v>424.80000000000018</v>
      </c>
    </row>
    <row r="121" spans="1:12" x14ac:dyDescent="0.25">
      <c r="A121" s="43" t="str">
        <f ca="1">TEXT(Tabla2291011[[#This Row],[FECHA]],"mm/aaaa")</f>
        <v>09/martes</v>
      </c>
      <c r="B121" s="38">
        <f ca="1">TODAY()</f>
        <v>43361</v>
      </c>
      <c r="C121" s="39" t="s">
        <v>53</v>
      </c>
      <c r="D121" s="39" t="s">
        <v>1634</v>
      </c>
      <c r="E121" s="39" t="s">
        <v>2045</v>
      </c>
      <c r="F121" s="34" t="s">
        <v>1715</v>
      </c>
      <c r="G121" s="34" t="s">
        <v>1544</v>
      </c>
      <c r="H121" s="83" t="str">
        <f>IF(Tabla2291011[[#This Row],[TIPO INGRESO]]="","",VLOOKUP(Tabla2291011[[#This Row],[TIPO INGRESO]],Tablas!$M$3:$N$14,2,FALSE))</f>
        <v>701102</v>
      </c>
      <c r="I121" s="34" t="s">
        <v>1432</v>
      </c>
      <c r="J121" s="40">
        <v>3</v>
      </c>
      <c r="K121" s="40"/>
      <c r="L121" s="42">
        <f>IF(Tabla2291011[[#This Row],[MEDIO DE PAGO]]="EFECTIVO",L120+Tabla2291011[[#This Row],[ENTRADA]]-Tabla2291011[[#This Row],[SALIDA]],IF(Tabla2291011[[#This Row],[MEDIO DE PAGO]]="","¿Medio de pago?",L120))</f>
        <v>427.80000000000018</v>
      </c>
    </row>
    <row r="122" spans="1:12" x14ac:dyDescent="0.25">
      <c r="A122" s="43" t="str">
        <f>TEXT(Tabla2291011[[#This Row],[FECHA]],"mm/aaaa")</f>
        <v>04/2016</v>
      </c>
      <c r="B122" s="38">
        <v>42489</v>
      </c>
      <c r="C122" s="39" t="s">
        <v>53</v>
      </c>
      <c r="D122" s="39" t="s">
        <v>1634</v>
      </c>
      <c r="E122" s="39" t="s">
        <v>2047</v>
      </c>
      <c r="F122" s="34" t="s">
        <v>2048</v>
      </c>
      <c r="G122" s="34" t="s">
        <v>1540</v>
      </c>
      <c r="H122" s="83" t="str">
        <f>IF(Tabla2291011[[#This Row],[TIPO INGRESO]]="","",VLOOKUP(Tabla2291011[[#This Row],[TIPO INGRESO]],Tablas!$M$3:$N$14,2,FALSE))</f>
        <v>704101</v>
      </c>
      <c r="I122" s="34" t="s">
        <v>1433</v>
      </c>
      <c r="J122" s="40">
        <v>130</v>
      </c>
      <c r="K122" s="40"/>
      <c r="L122" s="42">
        <f>IF(Tabla2291011[[#This Row],[MEDIO DE PAGO]]="EFECTIVO",L121+Tabla2291011[[#This Row],[ENTRADA]]-Tabla2291011[[#This Row],[SALIDA]],IF(Tabla2291011[[#This Row],[MEDIO DE PAGO]]="","¿Medio de pago?",L121))</f>
        <v>427.80000000000018</v>
      </c>
    </row>
    <row r="123" spans="1:12" x14ac:dyDescent="0.25">
      <c r="A123" s="43" t="str">
        <f ca="1">TEXT(Tabla2291011[[#This Row],[FECHA]],"mm/aaaa")</f>
        <v>09/martes</v>
      </c>
      <c r="B123" s="38">
        <f ca="1">TODAY()</f>
        <v>43361</v>
      </c>
      <c r="C123" s="39" t="s">
        <v>53</v>
      </c>
      <c r="D123" s="39" t="s">
        <v>1634</v>
      </c>
      <c r="E123" s="39" t="s">
        <v>2047</v>
      </c>
      <c r="F123" s="34" t="s">
        <v>2057</v>
      </c>
      <c r="G123" s="34" t="s">
        <v>1544</v>
      </c>
      <c r="H123" s="83" t="str">
        <f>IF(Tabla2291011[[#This Row],[TIPO INGRESO]]="","",VLOOKUP(Tabla2291011[[#This Row],[TIPO INGRESO]],Tablas!$M$3:$N$14,2,FALSE))</f>
        <v>701102</v>
      </c>
      <c r="I123" s="34" t="s">
        <v>1433</v>
      </c>
      <c r="J123" s="40">
        <v>11</v>
      </c>
      <c r="K123" s="40"/>
      <c r="L123" s="42">
        <f>IF(Tabla2291011[[#This Row],[MEDIO DE PAGO]]="EFECTIVO",L122+Tabla2291011[[#This Row],[ENTRADA]]-Tabla2291011[[#This Row],[SALIDA]],IF(Tabla2291011[[#This Row],[MEDIO DE PAGO]]="","¿Medio de pago?",L122))</f>
        <v>427.80000000000018</v>
      </c>
    </row>
    <row r="124" spans="1:12" x14ac:dyDescent="0.25">
      <c r="A124" s="43" t="str">
        <f ca="1">TEXT(Tabla2291011[[#This Row],[FECHA]],"mm/aaaa")</f>
        <v>09/martes</v>
      </c>
      <c r="B124" s="38">
        <f ca="1">TODAY()</f>
        <v>43361</v>
      </c>
      <c r="C124" s="39" t="s">
        <v>53</v>
      </c>
      <c r="D124" s="39" t="s">
        <v>1634</v>
      </c>
      <c r="E124" s="39" t="s">
        <v>2053</v>
      </c>
      <c r="F124" s="34" t="s">
        <v>2054</v>
      </c>
      <c r="G124" s="34" t="s">
        <v>1540</v>
      </c>
      <c r="H124" s="83" t="str">
        <f>IF(Tabla2291011[[#This Row],[TIPO INGRESO]]="","",VLOOKUP(Tabla2291011[[#This Row],[TIPO INGRESO]],Tablas!$M$3:$N$14,2,FALSE))</f>
        <v>704101</v>
      </c>
      <c r="I124" s="34" t="s">
        <v>1433</v>
      </c>
      <c r="J124" s="40">
        <v>255</v>
      </c>
      <c r="K124" s="40"/>
      <c r="L124" s="42">
        <f>IF(Tabla2291011[[#This Row],[MEDIO DE PAGO]]="EFECTIVO",L123+Tabla2291011[[#This Row],[ENTRADA]]-Tabla2291011[[#This Row],[SALIDA]],IF(Tabla2291011[[#This Row],[MEDIO DE PAGO]]="","¿Medio de pago?",L123))</f>
        <v>427.80000000000018</v>
      </c>
    </row>
    <row r="125" spans="1:12" x14ac:dyDescent="0.25">
      <c r="A125" s="43" t="str">
        <f ca="1">TEXT(Tabla2291011[[#This Row],[FECHA]],"mm/aaaa")</f>
        <v>09/martes</v>
      </c>
      <c r="B125" s="38">
        <f ca="1">TODAY()</f>
        <v>43361</v>
      </c>
      <c r="C125" s="39" t="s">
        <v>53</v>
      </c>
      <c r="D125" s="39" t="s">
        <v>1634</v>
      </c>
      <c r="E125" s="39" t="s">
        <v>2052</v>
      </c>
      <c r="F125" s="34" t="s">
        <v>2055</v>
      </c>
      <c r="G125" s="34" t="s">
        <v>1540</v>
      </c>
      <c r="H125" s="83" t="str">
        <f>IF(Tabla2291011[[#This Row],[TIPO INGRESO]]="","",VLOOKUP(Tabla2291011[[#This Row],[TIPO INGRESO]],Tablas!$M$3:$N$14,2,FALSE))</f>
        <v>704101</v>
      </c>
      <c r="I125" s="34" t="s">
        <v>1433</v>
      </c>
      <c r="J125" s="40">
        <v>260</v>
      </c>
      <c r="K125" s="40"/>
      <c r="L125" s="42">
        <f>IF(Tabla2291011[[#This Row],[MEDIO DE PAGO]]="EFECTIVO",L124+Tabla2291011[[#This Row],[ENTRADA]]-Tabla2291011[[#This Row],[SALIDA]],IF(Tabla2291011[[#This Row],[MEDIO DE PAGO]]="","¿Medio de pago?",L124))</f>
        <v>427.80000000000018</v>
      </c>
    </row>
    <row r="126" spans="1:12" x14ac:dyDescent="0.25">
      <c r="A126" s="43" t="str">
        <f>TEXT(Tabla2291011[[#This Row],[FECHA]],"mm/aaaa")</f>
        <v>04/2016</v>
      </c>
      <c r="B126" s="38">
        <v>42489</v>
      </c>
      <c r="C126" s="39" t="s">
        <v>53</v>
      </c>
      <c r="D126" s="39" t="s">
        <v>1634</v>
      </c>
      <c r="E126" s="39" t="s">
        <v>2052</v>
      </c>
      <c r="F126" s="34" t="s">
        <v>2056</v>
      </c>
      <c r="G126" s="34" t="s">
        <v>1549</v>
      </c>
      <c r="H126" s="83" t="str">
        <f>IF(Tabla2291011[[#This Row],[TIPO INGRESO]]="","",VLOOKUP(Tabla2291011[[#This Row],[TIPO INGRESO]],Tablas!$M$3:$N$14,2,FALSE))</f>
        <v>759901</v>
      </c>
      <c r="I126" s="34" t="s">
        <v>1433</v>
      </c>
      <c r="J126" s="40">
        <v>9.1999999999999993</v>
      </c>
      <c r="K126" s="40"/>
      <c r="L126" s="42">
        <f>IF(Tabla2291011[[#This Row],[MEDIO DE PAGO]]="EFECTIVO",L125+Tabla2291011[[#This Row],[ENTRADA]]-Tabla2291011[[#This Row],[SALIDA]],IF(Tabla2291011[[#This Row],[MEDIO DE PAGO]]="","¿Medio de pago?",L125))</f>
        <v>427.80000000000018</v>
      </c>
    </row>
    <row r="127" spans="1:12" x14ac:dyDescent="0.25">
      <c r="A127" s="43" t="str">
        <f>TEXT(Tabla2291011[[#This Row],[FECHA]],"mm/aaaa")</f>
        <v>04/2016</v>
      </c>
      <c r="B127" s="38">
        <v>42489</v>
      </c>
      <c r="C127" s="39" t="s">
        <v>1435</v>
      </c>
      <c r="D127" s="39"/>
      <c r="E127" s="39"/>
      <c r="F127" s="34" t="s">
        <v>1652</v>
      </c>
      <c r="H127" s="83" t="str">
        <f>IF(Tabla2291011[[#This Row],[TIPO INGRESO]]="","",VLOOKUP(Tabla2291011[[#This Row],[TIPO INGRESO]],Tablas!$M$3:$N$14,2,FALSE))</f>
        <v/>
      </c>
      <c r="I127" s="34" t="s">
        <v>1432</v>
      </c>
      <c r="J127" s="40"/>
      <c r="K127" s="40">
        <v>400</v>
      </c>
      <c r="L127" s="42">
        <f>IF(Tabla2291011[[#This Row],[MEDIO DE PAGO]]="EFECTIVO",L126+Tabla2291011[[#This Row],[ENTRADA]]-Tabla2291011[[#This Row],[SALIDA]],IF(Tabla2291011[[#This Row],[MEDIO DE PAGO]]="","¿Medio de pago?",L126))</f>
        <v>27.800000000000182</v>
      </c>
    </row>
    <row r="128" spans="1:12" x14ac:dyDescent="0.25">
      <c r="A128" s="43" t="str">
        <f>TEXT(Tabla2291011[[#This Row],[FECHA]],"mm/aaaa")</f>
        <v>04/2016</v>
      </c>
      <c r="B128" s="38">
        <v>42489</v>
      </c>
      <c r="C128" s="39" t="s">
        <v>53</v>
      </c>
      <c r="D128" s="39" t="s">
        <v>1634</v>
      </c>
      <c r="E128" s="39" t="s">
        <v>2060</v>
      </c>
      <c r="F128" s="34" t="s">
        <v>2061</v>
      </c>
      <c r="G128" s="34" t="s">
        <v>1544</v>
      </c>
      <c r="H128" s="83" t="str">
        <f>IF(Tabla2291011[[#This Row],[TIPO INGRESO]]="","",VLOOKUP(Tabla2291011[[#This Row],[TIPO INGRESO]],Tablas!$M$3:$N$14,2,FALSE))</f>
        <v>701102</v>
      </c>
      <c r="I128" s="34" t="s">
        <v>1433</v>
      </c>
      <c r="J128" s="40">
        <v>53</v>
      </c>
      <c r="K128" s="40"/>
      <c r="L128" s="42">
        <f>IF(Tabla2291011[[#This Row],[MEDIO DE PAGO]]="EFECTIVO",L127+Tabla2291011[[#This Row],[ENTRADA]]-Tabla2291011[[#This Row],[SALIDA]],IF(Tabla2291011[[#This Row],[MEDIO DE PAGO]]="","¿Medio de pago?",L127))</f>
        <v>27.800000000000182</v>
      </c>
    </row>
    <row r="129" spans="1:12" x14ac:dyDescent="0.25">
      <c r="A129" s="43" t="str">
        <f>TEXT(Tabla2291011[[#This Row],[FECHA]],"mm/aaaa")</f>
        <v>01/1900</v>
      </c>
      <c r="B129" s="38"/>
      <c r="C129" s="39"/>
      <c r="D129" s="39"/>
      <c r="E129" s="39"/>
      <c r="H129" s="83" t="str">
        <f>IF(Tabla2291011[[#This Row],[TIPO INGRESO]]="","",VLOOKUP(Tabla2291011[[#This Row],[TIPO INGRESO]],Tablas!$M$3:$N$14,2,FALSE))</f>
        <v/>
      </c>
      <c r="J129" s="40"/>
      <c r="K129" s="40"/>
      <c r="L129" s="42" t="str">
        <f>IF(Tabla2291011[[#This Row],[MEDIO DE PAGO]]="EFECTIVO",L128+Tabla2291011[[#This Row],[ENTRADA]]-Tabla2291011[[#This Row],[SALIDA]],IF(Tabla2291011[[#This Row],[MEDIO DE PAGO]]="","¿Medio de pago?",L128))</f>
        <v>¿Medio de pago?</v>
      </c>
    </row>
    <row r="130" spans="1:12" x14ac:dyDescent="0.25">
      <c r="A130" s="43" t="str">
        <f>TEXT(Tabla2291011[[#This Row],[FECHA]],"mm/aaaa")</f>
        <v>01/1900</v>
      </c>
      <c r="B130" s="38"/>
      <c r="C130" s="39"/>
      <c r="D130" s="39"/>
      <c r="E130" s="39"/>
      <c r="H130" s="83" t="str">
        <f>IF(Tabla2291011[[#This Row],[TIPO INGRESO]]="","",VLOOKUP(Tabla2291011[[#This Row],[TIPO INGRESO]],Tablas!$M$3:$N$14,2,FALSE))</f>
        <v/>
      </c>
      <c r="J130" s="40"/>
      <c r="K130" s="40"/>
      <c r="L130" s="42" t="str">
        <f>IF(Tabla2291011[[#This Row],[MEDIO DE PAGO]]="EFECTIVO",L129+Tabla2291011[[#This Row],[ENTRADA]]-Tabla2291011[[#This Row],[SALIDA]],IF(Tabla2291011[[#This Row],[MEDIO DE PAGO]]="","¿Medio de pago?",L129))</f>
        <v>¿Medio de pago?</v>
      </c>
    </row>
    <row r="131" spans="1:12" x14ac:dyDescent="0.25">
      <c r="A131" s="43" t="str">
        <f>TEXT(Tabla2291011[[#This Row],[FECHA]],"mm/aaaa")</f>
        <v>01/1900</v>
      </c>
      <c r="B131" s="38"/>
      <c r="C131" s="39"/>
      <c r="D131" s="39"/>
      <c r="E131" s="39"/>
      <c r="H131" s="83" t="str">
        <f>IF(Tabla2291011[[#This Row],[TIPO INGRESO]]="","",VLOOKUP(Tabla2291011[[#This Row],[TIPO INGRESO]],Tablas!$M$3:$N$14,2,FALSE))</f>
        <v/>
      </c>
      <c r="J131" s="40"/>
      <c r="K131" s="40"/>
      <c r="L131" s="42" t="str">
        <f>IF(Tabla2291011[[#This Row],[MEDIO DE PAGO]]="EFECTIVO",L130+Tabla2291011[[#This Row],[ENTRADA]]-Tabla2291011[[#This Row],[SALIDA]],IF(Tabla2291011[[#This Row],[MEDIO DE PAGO]]="","¿Medio de pago?",L130))</f>
        <v>¿Medio de pago?</v>
      </c>
    </row>
    <row r="132" spans="1:12" x14ac:dyDescent="0.25">
      <c r="A132" s="43" t="str">
        <f>TEXT(Tabla2291011[[#This Row],[FECHA]],"mm/aaaa")</f>
        <v>01/1900</v>
      </c>
      <c r="B132" s="38"/>
      <c r="C132" s="39"/>
      <c r="D132" s="39"/>
      <c r="E132" s="39"/>
      <c r="H132" s="83" t="str">
        <f>IF(Tabla2291011[[#This Row],[TIPO INGRESO]]="","",VLOOKUP(Tabla2291011[[#This Row],[TIPO INGRESO]],Tablas!$M$3:$N$14,2,FALSE))</f>
        <v/>
      </c>
      <c r="J132" s="40"/>
      <c r="K132" s="40"/>
      <c r="L132" s="42" t="str">
        <f>IF(Tabla2291011[[#This Row],[MEDIO DE PAGO]]="EFECTIVO",L131+Tabla2291011[[#This Row],[ENTRADA]]-Tabla2291011[[#This Row],[SALIDA]],IF(Tabla2291011[[#This Row],[MEDIO DE PAGO]]="","¿Medio de pago?",L131))</f>
        <v>¿Medio de pago?</v>
      </c>
    </row>
  </sheetData>
  <mergeCells count="3">
    <mergeCell ref="A2:L2"/>
    <mergeCell ref="C4:E4"/>
    <mergeCell ref="J4:K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Tablas!$F$3:$F$8</xm:f>
          </x14:formula1>
          <xm:sqref>C6:C92 C94:C119</xm:sqref>
        </x14:dataValidation>
        <x14:dataValidation type="list" allowBlank="1" showInputMessage="1" showErrorMessage="1">
          <x14:formula1>
            <xm:f>Tablas!$H$3:$H$9</xm:f>
          </x14:formula1>
          <xm:sqref>I6:I132</xm:sqref>
        </x14:dataValidation>
        <x14:dataValidation type="list" allowBlank="1" showInputMessage="1" showErrorMessage="1">
          <x14:formula1>
            <xm:f>Tablas!$M$3:$M$14</xm:f>
          </x14:formula1>
          <xm:sqref>G6:G132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8"/>
  <sheetViews>
    <sheetView topLeftCell="A152" zoomScale="130" zoomScaleNormal="130" workbookViewId="0">
      <selection activeCell="C159" sqref="C159"/>
    </sheetView>
  </sheetViews>
  <sheetFormatPr defaultColWidth="11.42578125" defaultRowHeight="15" x14ac:dyDescent="0.25"/>
  <cols>
    <col min="1" max="2" width="11.42578125" style="34"/>
    <col min="3" max="3" width="40.42578125" style="34" customWidth="1"/>
    <col min="4" max="4" width="22.28515625" style="34" customWidth="1"/>
    <col min="5" max="5" width="14.140625" style="34" hidden="1" customWidth="1"/>
    <col min="6" max="6" width="17.7109375" style="34" customWidth="1"/>
    <col min="7" max="7" width="11.5703125" style="34" customWidth="1"/>
    <col min="8" max="8" width="11.42578125" style="34"/>
    <col min="9" max="9" width="16.5703125" style="34" customWidth="1"/>
    <col min="10" max="16384" width="11.42578125" style="34"/>
  </cols>
  <sheetData>
    <row r="2" spans="1:10" ht="23.25" x14ac:dyDescent="0.35">
      <c r="A2" s="128" t="s">
        <v>1443</v>
      </c>
      <c r="B2" s="128"/>
      <c r="C2" s="128"/>
      <c r="D2" s="128"/>
      <c r="E2" s="128"/>
      <c r="F2" s="128"/>
      <c r="G2" s="128"/>
      <c r="H2" s="128"/>
      <c r="I2" s="128"/>
    </row>
    <row r="4" spans="1:10" x14ac:dyDescent="0.25">
      <c r="A4" s="35"/>
      <c r="B4" s="35"/>
      <c r="C4" s="35"/>
      <c r="D4" s="68"/>
      <c r="E4" s="68"/>
      <c r="F4" s="35"/>
      <c r="G4" s="129" t="s">
        <v>1420</v>
      </c>
      <c r="H4" s="131"/>
      <c r="I4" s="35"/>
    </row>
    <row r="5" spans="1:10" x14ac:dyDescent="0.25">
      <c r="A5" s="36" t="s">
        <v>1421</v>
      </c>
      <c r="B5" s="36" t="s">
        <v>1422</v>
      </c>
      <c r="C5" s="36" t="s">
        <v>1426</v>
      </c>
      <c r="D5" s="36" t="s">
        <v>1562</v>
      </c>
      <c r="E5" s="36" t="s">
        <v>1538</v>
      </c>
      <c r="F5" s="36" t="s">
        <v>1427</v>
      </c>
      <c r="G5" s="36" t="s">
        <v>1428</v>
      </c>
      <c r="H5" s="36" t="s">
        <v>1429</v>
      </c>
      <c r="I5" s="36" t="s">
        <v>1430</v>
      </c>
      <c r="J5" s="112" t="s">
        <v>1722</v>
      </c>
    </row>
    <row r="6" spans="1:10" x14ac:dyDescent="0.25">
      <c r="A6" s="43" t="str">
        <f>TEXT(Tabla22910117[[#This Row],[FECHA]],"mm/aaaa")</f>
        <v>04/2016</v>
      </c>
      <c r="B6" s="38">
        <v>42461</v>
      </c>
      <c r="C6" s="34" t="s">
        <v>1431</v>
      </c>
      <c r="E6" s="34" t="str">
        <f>IF(Tabla22910117[[#This Row],[TIPO INGRESO]]="","",VLOOKUP(Tabla22910117[[#This Row],[TIPO INGRESO]],Tablas!$M$3:$N$14,2,FALSE))</f>
        <v/>
      </c>
      <c r="G6" s="40"/>
      <c r="H6" s="40"/>
      <c r="I6" s="41">
        <v>169.1</v>
      </c>
    </row>
    <row r="7" spans="1:10" x14ac:dyDescent="0.25">
      <c r="A7" s="43" t="str">
        <f>TEXT(Tabla22910117[[#This Row],[FECHA]],"mm/aaaa")</f>
        <v>04/2016</v>
      </c>
      <c r="B7" s="38">
        <v>42461</v>
      </c>
      <c r="C7" t="s">
        <v>1643</v>
      </c>
      <c r="D7" s="34" t="s">
        <v>1546</v>
      </c>
      <c r="F7" s="34" t="s">
        <v>1432</v>
      </c>
      <c r="G7" s="40"/>
      <c r="H7" s="40">
        <v>1</v>
      </c>
      <c r="I7" s="42">
        <f>IF(Tabla22910117[[#This Row],[MEDIO DE PAGO]]="EFECTIVO",I6+Tabla22910117[[#This Row],[ENTRADA]]-Tabla22910117[[#This Row],[SALIDA]],IF(Tabla22910117[[#This Row],[MEDIO DE PAGO]]="","¿Medio de pago?",I6))</f>
        <v>168.1</v>
      </c>
    </row>
    <row r="8" spans="1:10" x14ac:dyDescent="0.25">
      <c r="A8" s="43" t="str">
        <f>TEXT(Tabla22910117[[#This Row],[FECHA]],"mm/aaaa")</f>
        <v>04/2016</v>
      </c>
      <c r="B8" s="38">
        <v>42461</v>
      </c>
      <c r="C8" t="s">
        <v>1644</v>
      </c>
      <c r="D8" s="34" t="s">
        <v>1540</v>
      </c>
      <c r="F8" s="34" t="s">
        <v>1432</v>
      </c>
      <c r="G8" s="40">
        <v>120</v>
      </c>
      <c r="H8" s="40"/>
      <c r="I8" s="42">
        <f>IF(Tabla22910117[[#This Row],[MEDIO DE PAGO]]="EFECTIVO",I7+Tabla22910117[[#This Row],[ENTRADA]]-Tabla22910117[[#This Row],[SALIDA]],IF(Tabla22910117[[#This Row],[MEDIO DE PAGO]]="","¿Medio de pago?",I7))</f>
        <v>288.10000000000002</v>
      </c>
    </row>
    <row r="9" spans="1:10" x14ac:dyDescent="0.25">
      <c r="A9" s="43" t="str">
        <f>TEXT(Tabla22910117[[#This Row],[FECHA]],"mm/aaaa")</f>
        <v>04/2016</v>
      </c>
      <c r="B9" s="38">
        <v>42461</v>
      </c>
      <c r="C9" s="34" t="s">
        <v>1645</v>
      </c>
      <c r="D9" s="34" t="s">
        <v>1546</v>
      </c>
      <c r="F9" s="34" t="s">
        <v>1432</v>
      </c>
      <c r="G9" s="40"/>
      <c r="H9" s="40">
        <v>5</v>
      </c>
      <c r="I9" s="42">
        <f>IF(Tabla22910117[[#This Row],[MEDIO DE PAGO]]="EFECTIVO",I8+Tabla22910117[[#This Row],[ENTRADA]]-Tabla22910117[[#This Row],[SALIDA]],IF(Tabla22910117[[#This Row],[MEDIO DE PAGO]]="","¿Medio de pago?",I8))</f>
        <v>283.10000000000002</v>
      </c>
    </row>
    <row r="10" spans="1:10" x14ac:dyDescent="0.25">
      <c r="A10" s="43" t="str">
        <f>TEXT(Tabla22910117[[#This Row],[FECHA]],"mm/aaaa")</f>
        <v>04/2016</v>
      </c>
      <c r="B10" s="38">
        <v>42461</v>
      </c>
      <c r="C10" s="34" t="s">
        <v>1646</v>
      </c>
      <c r="D10" s="34" t="s">
        <v>1544</v>
      </c>
      <c r="F10" s="34" t="s">
        <v>1432</v>
      </c>
      <c r="G10" s="40">
        <v>2.5</v>
      </c>
      <c r="H10" s="40"/>
      <c r="I10" s="42">
        <f>IF(Tabla22910117[[#This Row],[MEDIO DE PAGO]]="EFECTIVO",I9+Tabla22910117[[#This Row],[ENTRADA]]-Tabla22910117[[#This Row],[SALIDA]],IF(Tabla22910117[[#This Row],[MEDIO DE PAGO]]="","¿Medio de pago?",I9))</f>
        <v>285.60000000000002</v>
      </c>
    </row>
    <row r="11" spans="1:10" x14ac:dyDescent="0.25">
      <c r="A11" s="43" t="str">
        <f>TEXT(Tabla22910117[[#This Row],[FECHA]],"mm/aaaa")</f>
        <v>04/2016</v>
      </c>
      <c r="B11" s="38">
        <v>42462</v>
      </c>
      <c r="C11" s="34" t="s">
        <v>1647</v>
      </c>
      <c r="D11" s="34" t="s">
        <v>1546</v>
      </c>
      <c r="F11" s="34" t="s">
        <v>1432</v>
      </c>
      <c r="G11" s="40"/>
      <c r="H11" s="40">
        <v>2</v>
      </c>
      <c r="I11" s="42">
        <f>IF(Tabla22910117[[#This Row],[MEDIO DE PAGO]]="EFECTIVO",I10+Tabla22910117[[#This Row],[ENTRADA]]-Tabla22910117[[#This Row],[SALIDA]],IF(Tabla22910117[[#This Row],[MEDIO DE PAGO]]="","¿Medio de pago?",I10))</f>
        <v>283.60000000000002</v>
      </c>
    </row>
    <row r="12" spans="1:10" x14ac:dyDescent="0.25">
      <c r="A12" s="43" t="str">
        <f>TEXT(Tabla22910117[[#This Row],[FECHA]],"mm/aaaa")</f>
        <v>04/2016</v>
      </c>
      <c r="B12" s="38">
        <v>42462</v>
      </c>
      <c r="C12" s="34" t="s">
        <v>1648</v>
      </c>
      <c r="D12" s="34" t="s">
        <v>1544</v>
      </c>
      <c r="F12" s="34" t="s">
        <v>1432</v>
      </c>
      <c r="G12" s="40">
        <v>6</v>
      </c>
      <c r="H12" s="40"/>
      <c r="I12" s="42">
        <f>IF(Tabla22910117[[#This Row],[MEDIO DE PAGO]]="EFECTIVO",I11+Tabla22910117[[#This Row],[ENTRADA]]-Tabla22910117[[#This Row],[SALIDA]],IF(Tabla22910117[[#This Row],[MEDIO DE PAGO]]="","¿Medio de pago?",I11))</f>
        <v>289.60000000000002</v>
      </c>
    </row>
    <row r="13" spans="1:10" x14ac:dyDescent="0.25">
      <c r="A13" s="43" t="str">
        <f>TEXT(Tabla22910117[[#This Row],[FECHA]],"mm/aaaa")</f>
        <v>04/2016</v>
      </c>
      <c r="B13" s="38">
        <v>42462</v>
      </c>
      <c r="C13" s="34" t="s">
        <v>1650</v>
      </c>
      <c r="D13" s="34" t="s">
        <v>1545</v>
      </c>
      <c r="F13" s="34" t="s">
        <v>1432</v>
      </c>
      <c r="G13" s="40">
        <v>20</v>
      </c>
      <c r="H13" s="40"/>
      <c r="I13" s="42">
        <f>IF(Tabla22910117[[#This Row],[MEDIO DE PAGO]]="EFECTIVO",I12+Tabla22910117[[#This Row],[ENTRADA]]-Tabla22910117[[#This Row],[SALIDA]],IF(Tabla22910117[[#This Row],[MEDIO DE PAGO]]="","¿Medio de pago?",I12))</f>
        <v>309.60000000000002</v>
      </c>
    </row>
    <row r="14" spans="1:10" x14ac:dyDescent="0.25">
      <c r="A14" s="43" t="str">
        <f>TEXT(Tabla22910117[[#This Row],[FECHA]],"mm/aaaa")</f>
        <v>04/2016</v>
      </c>
      <c r="B14" s="38">
        <v>42462</v>
      </c>
      <c r="C14" s="34" t="s">
        <v>1645</v>
      </c>
      <c r="D14" s="34" t="s">
        <v>1546</v>
      </c>
      <c r="F14" s="34" t="s">
        <v>1432</v>
      </c>
      <c r="G14" s="40"/>
      <c r="H14" s="40">
        <v>5</v>
      </c>
      <c r="I14" s="42">
        <f>IF(Tabla22910117[[#This Row],[MEDIO DE PAGO]]="EFECTIVO",I13+Tabla22910117[[#This Row],[ENTRADA]]-Tabla22910117[[#This Row],[SALIDA]],IF(Tabla22910117[[#This Row],[MEDIO DE PAGO]]="","¿Medio de pago?",I13))</f>
        <v>304.60000000000002</v>
      </c>
    </row>
    <row r="15" spans="1:10" x14ac:dyDescent="0.25">
      <c r="A15" s="43" t="str">
        <f>TEXT(Tabla22910117[[#This Row],[FECHA]],"mm/aaaa")</f>
        <v>04/2016</v>
      </c>
      <c r="B15" s="38">
        <v>42462</v>
      </c>
      <c r="C15" s="34" t="s">
        <v>1651</v>
      </c>
      <c r="D15" s="34" t="s">
        <v>1544</v>
      </c>
      <c r="F15" s="34" t="s">
        <v>1432</v>
      </c>
      <c r="G15" s="40">
        <v>2.5</v>
      </c>
      <c r="H15" s="40"/>
      <c r="I15" s="42">
        <f>IF(Tabla22910117[[#This Row],[MEDIO DE PAGO]]="EFECTIVO",I14+Tabla22910117[[#This Row],[ENTRADA]]-Tabla22910117[[#This Row],[SALIDA]],IF(Tabla22910117[[#This Row],[MEDIO DE PAGO]]="","¿Medio de pago?",I14))</f>
        <v>307.10000000000002</v>
      </c>
    </row>
    <row r="16" spans="1:10" x14ac:dyDescent="0.25">
      <c r="A16" s="43" t="str">
        <f>TEXT(Tabla22910117[[#This Row],[FECHA]],"mm/aaaa")</f>
        <v>04/2016</v>
      </c>
      <c r="B16" s="38">
        <v>42462</v>
      </c>
      <c r="C16" s="34" t="s">
        <v>1640</v>
      </c>
      <c r="D16" s="34" t="s">
        <v>1540</v>
      </c>
      <c r="F16" s="34" t="s">
        <v>1432</v>
      </c>
      <c r="G16" s="40">
        <v>120</v>
      </c>
      <c r="H16" s="40"/>
      <c r="I16" s="42">
        <f>IF(Tabla22910117[[#This Row],[MEDIO DE PAGO]]="EFECTIVO",I15+Tabla22910117[[#This Row],[ENTRADA]]-Tabla22910117[[#This Row],[SALIDA]],IF(Tabla22910117[[#This Row],[MEDIO DE PAGO]]="","¿Medio de pago?",I15))</f>
        <v>427.1</v>
      </c>
    </row>
    <row r="17" spans="1:9" x14ac:dyDescent="0.25">
      <c r="A17" s="43" t="str">
        <f>TEXT(Tabla22910117[[#This Row],[FECHA]],"mm/aaaa")</f>
        <v>04/2016</v>
      </c>
      <c r="B17" s="38">
        <v>42462</v>
      </c>
      <c r="C17" s="34" t="s">
        <v>1656</v>
      </c>
      <c r="D17" s="34" t="s">
        <v>1544</v>
      </c>
      <c r="F17" s="34" t="s">
        <v>1432</v>
      </c>
      <c r="G17" s="40">
        <v>20</v>
      </c>
      <c r="H17" s="40"/>
      <c r="I17" s="42">
        <f>IF(Tabla22910117[[#This Row],[MEDIO DE PAGO]]="EFECTIVO",I16+Tabla22910117[[#This Row],[ENTRADA]]-Tabla22910117[[#This Row],[SALIDA]],IF(Tabla22910117[[#This Row],[MEDIO DE PAGO]]="","¿Medio de pago?",I16))</f>
        <v>447.1</v>
      </c>
    </row>
    <row r="18" spans="1:9" x14ac:dyDescent="0.25">
      <c r="A18" s="43" t="str">
        <f>TEXT(Tabla22910117[[#This Row],[FECHA]],"mm/aaaa")</f>
        <v>04/2016</v>
      </c>
      <c r="B18" s="38">
        <v>42462</v>
      </c>
      <c r="C18" s="34" t="s">
        <v>1657</v>
      </c>
      <c r="D18" s="34" t="s">
        <v>1544</v>
      </c>
      <c r="F18" s="34" t="s">
        <v>1432</v>
      </c>
      <c r="G18" s="40">
        <v>7.5</v>
      </c>
      <c r="H18" s="40"/>
      <c r="I18" s="42">
        <f>IF(Tabla22910117[[#This Row],[MEDIO DE PAGO]]="EFECTIVO",I17+Tabla22910117[[#This Row],[ENTRADA]]-Tabla22910117[[#This Row],[SALIDA]],IF(Tabla22910117[[#This Row],[MEDIO DE PAGO]]="","¿Medio de pago?",I17))</f>
        <v>454.6</v>
      </c>
    </row>
    <row r="19" spans="1:9" x14ac:dyDescent="0.25">
      <c r="A19" s="43" t="str">
        <f>TEXT(Tabla22910117[[#This Row],[FECHA]],"mm/aaaa")</f>
        <v>04/2016</v>
      </c>
      <c r="B19" s="38">
        <v>42462</v>
      </c>
      <c r="C19" s="34" t="s">
        <v>1658</v>
      </c>
      <c r="D19" s="34" t="s">
        <v>1546</v>
      </c>
      <c r="F19" s="34" t="s">
        <v>1432</v>
      </c>
      <c r="G19" s="40">
        <v>2</v>
      </c>
      <c r="H19" s="40"/>
      <c r="I19" s="42">
        <f>IF(Tabla22910117[[#This Row],[MEDIO DE PAGO]]="EFECTIVO",I18+Tabla22910117[[#This Row],[ENTRADA]]-Tabla22910117[[#This Row],[SALIDA]],IF(Tabla22910117[[#This Row],[MEDIO DE PAGO]]="","¿Medio de pago?",I18))</f>
        <v>456.6</v>
      </c>
    </row>
    <row r="20" spans="1:9" x14ac:dyDescent="0.25">
      <c r="A20" s="43" t="str">
        <f>TEXT(Tabla22910117[[#This Row],[FECHA]],"mm/aaaa")</f>
        <v>04/2016</v>
      </c>
      <c r="B20" s="38">
        <v>42462</v>
      </c>
      <c r="C20" s="34" t="s">
        <v>1660</v>
      </c>
      <c r="D20" s="34" t="s">
        <v>1544</v>
      </c>
      <c r="F20" s="34" t="s">
        <v>1432</v>
      </c>
      <c r="G20" s="40">
        <v>2.5</v>
      </c>
      <c r="H20" s="40"/>
      <c r="I20" s="42">
        <v>459.1</v>
      </c>
    </row>
    <row r="21" spans="1:9" x14ac:dyDescent="0.25">
      <c r="A21" s="43" t="str">
        <f>TEXT(Tabla22910117[[#This Row],[FECHA]],"mm/aaaa")</f>
        <v>04/2016</v>
      </c>
      <c r="B21" s="38">
        <v>42462</v>
      </c>
      <c r="C21" s="34" t="s">
        <v>1659</v>
      </c>
      <c r="D21" s="34" t="s">
        <v>1540</v>
      </c>
      <c r="F21" s="34" t="s">
        <v>1432</v>
      </c>
      <c r="G21" s="40">
        <v>120</v>
      </c>
      <c r="H21" s="40"/>
      <c r="I21" s="42">
        <v>579.1</v>
      </c>
    </row>
    <row r="22" spans="1:9" x14ac:dyDescent="0.25">
      <c r="A22" s="43" t="str">
        <f>TEXT(Tabla22910117[[#This Row],[FECHA]],"mm/aaaa")</f>
        <v>04/2016</v>
      </c>
      <c r="B22" s="38">
        <v>42462</v>
      </c>
      <c r="C22" s="34" t="s">
        <v>1799</v>
      </c>
      <c r="F22" s="34" t="s">
        <v>1432</v>
      </c>
      <c r="G22" s="40"/>
      <c r="H22" s="40">
        <v>350</v>
      </c>
      <c r="I22" s="42">
        <v>229</v>
      </c>
    </row>
    <row r="23" spans="1:9" x14ac:dyDescent="0.25">
      <c r="A23" s="43" t="str">
        <f>TEXT(Tabla22910117[[#This Row],[FECHA]],"mm/aaaa")</f>
        <v>04/2016</v>
      </c>
      <c r="B23" s="38">
        <v>42462</v>
      </c>
      <c r="C23" s="34" t="s">
        <v>1661</v>
      </c>
      <c r="D23" s="34" t="s">
        <v>1544</v>
      </c>
      <c r="F23" s="34" t="s">
        <v>1432</v>
      </c>
      <c r="G23" s="40">
        <v>4.5</v>
      </c>
      <c r="H23" s="40"/>
      <c r="I23" s="42">
        <f>IF(Tabla22910117[[#This Row],[MEDIO DE PAGO]]="EFECTIVO",I22+Tabla22910117[[#This Row],[ENTRADA]]-Tabla22910117[[#This Row],[SALIDA]],IF(Tabla22910117[[#This Row],[MEDIO DE PAGO]]="","¿Medio de pago?",I22))</f>
        <v>233.5</v>
      </c>
    </row>
    <row r="24" spans="1:9" x14ac:dyDescent="0.25">
      <c r="A24" s="43" t="str">
        <f>TEXT(Tabla22910117[[#This Row],[FECHA]],"mm/aaaa")</f>
        <v>04/2016</v>
      </c>
      <c r="B24" s="38">
        <v>42463</v>
      </c>
      <c r="C24" s="34" t="s">
        <v>1643</v>
      </c>
      <c r="D24" s="34" t="s">
        <v>1546</v>
      </c>
      <c r="F24" s="34" t="s">
        <v>1432</v>
      </c>
      <c r="G24" s="40"/>
      <c r="H24" s="40">
        <v>1</v>
      </c>
      <c r="I24" s="42">
        <f>IF(Tabla22910117[[#This Row],[MEDIO DE PAGO]]="EFECTIVO",I23+Tabla22910117[[#This Row],[ENTRADA]]-Tabla22910117[[#This Row],[SALIDA]],IF(Tabla22910117[[#This Row],[MEDIO DE PAGO]]="","¿Medio de pago?",I23))</f>
        <v>232.5</v>
      </c>
    </row>
    <row r="25" spans="1:9" x14ac:dyDescent="0.25">
      <c r="A25" s="43" t="str">
        <f>TEXT(Tabla22910117[[#This Row],[FECHA]],"mm/aaaa")</f>
        <v>04/2016</v>
      </c>
      <c r="B25" s="38">
        <v>42463</v>
      </c>
      <c r="C25" s="34" t="s">
        <v>1645</v>
      </c>
      <c r="D25" s="34" t="s">
        <v>1546</v>
      </c>
      <c r="F25" s="34" t="s">
        <v>1432</v>
      </c>
      <c r="G25" s="40"/>
      <c r="H25" s="40">
        <v>5</v>
      </c>
      <c r="I25" s="42">
        <f>IF(Tabla22910117[[#This Row],[MEDIO DE PAGO]]="EFECTIVO",I24+Tabla22910117[[#This Row],[ENTRADA]]-Tabla22910117[[#This Row],[SALIDA]],IF(Tabla22910117[[#This Row],[MEDIO DE PAGO]]="","¿Medio de pago?",I24))</f>
        <v>227.5</v>
      </c>
    </row>
    <row r="26" spans="1:9" x14ac:dyDescent="0.25">
      <c r="A26" s="43" t="str">
        <f>TEXT(Tabla22910117[[#This Row],[FECHA]],"mm/aaaa")</f>
        <v>04/2016</v>
      </c>
      <c r="B26" s="38">
        <v>42464</v>
      </c>
      <c r="C26" s="34" t="s">
        <v>1643</v>
      </c>
      <c r="D26" s="34" t="s">
        <v>1546</v>
      </c>
      <c r="F26" s="34" t="s">
        <v>1432</v>
      </c>
      <c r="G26" s="40"/>
      <c r="H26" s="40">
        <v>1</v>
      </c>
      <c r="I26" s="42">
        <f>IF(Tabla22910117[[#This Row],[MEDIO DE PAGO]]="EFECTIVO",I25+Tabla22910117[[#This Row],[ENTRADA]]-Tabla22910117[[#This Row],[SALIDA]],IF(Tabla22910117[[#This Row],[MEDIO DE PAGO]]="","¿Medio de pago?",I25))</f>
        <v>226.5</v>
      </c>
    </row>
    <row r="27" spans="1:9" x14ac:dyDescent="0.25">
      <c r="A27" s="43" t="str">
        <f>TEXT(Tabla22910117[[#This Row],[FECHA]],"mm/aaaa")</f>
        <v>04/2016</v>
      </c>
      <c r="B27" s="38">
        <v>42464</v>
      </c>
      <c r="C27" s="34" t="s">
        <v>1645</v>
      </c>
      <c r="D27" s="34" t="s">
        <v>1546</v>
      </c>
      <c r="F27" s="34" t="s">
        <v>1432</v>
      </c>
      <c r="G27" s="40"/>
      <c r="H27" s="40">
        <v>5</v>
      </c>
      <c r="I27" s="42">
        <f>IF(Tabla22910117[[#This Row],[MEDIO DE PAGO]]="EFECTIVO",I26+Tabla22910117[[#This Row],[ENTRADA]]-Tabla22910117[[#This Row],[SALIDA]],IF(Tabla22910117[[#This Row],[MEDIO DE PAGO]]="","¿Medio de pago?",I26))</f>
        <v>221.5</v>
      </c>
    </row>
    <row r="28" spans="1:9" x14ac:dyDescent="0.25">
      <c r="A28" s="43" t="str">
        <f>TEXT(Tabla22910117[[#This Row],[FECHA]],"mm/aaaa")</f>
        <v>04/2016</v>
      </c>
      <c r="B28" s="38">
        <v>42464</v>
      </c>
      <c r="C28" s="34" t="s">
        <v>1664</v>
      </c>
      <c r="D28" s="34" t="s">
        <v>1540</v>
      </c>
      <c r="F28" s="34" t="s">
        <v>1432</v>
      </c>
      <c r="G28" s="40">
        <v>150</v>
      </c>
      <c r="H28" s="40"/>
      <c r="I28" s="42">
        <f>IF(Tabla22910117[[#This Row],[MEDIO DE PAGO]]="EFECTIVO",I27+Tabla22910117[[#This Row],[ENTRADA]]-Tabla22910117[[#This Row],[SALIDA]],IF(Tabla22910117[[#This Row],[MEDIO DE PAGO]]="","¿Medio de pago?",I27))</f>
        <v>371.5</v>
      </c>
    </row>
    <row r="29" spans="1:9" x14ac:dyDescent="0.25">
      <c r="A29" s="43" t="str">
        <f>TEXT(Tabla22910117[[#This Row],[FECHA]],"mm/aaaa")</f>
        <v>04/2016</v>
      </c>
      <c r="B29" s="38">
        <v>42464</v>
      </c>
      <c r="C29" s="34" t="s">
        <v>1670</v>
      </c>
      <c r="D29" s="34" t="s">
        <v>1544</v>
      </c>
      <c r="F29" s="34" t="s">
        <v>1432</v>
      </c>
      <c r="G29" s="40">
        <v>5.5</v>
      </c>
      <c r="H29" s="40"/>
      <c r="I29" s="42">
        <f>IF(Tabla22910117[[#This Row],[MEDIO DE PAGO]]="EFECTIVO",I28+Tabla22910117[[#This Row],[ENTRADA]]-Tabla22910117[[#This Row],[SALIDA]],IF(Tabla22910117[[#This Row],[MEDIO DE PAGO]]="","¿Medio de pago?",I28))</f>
        <v>377</v>
      </c>
    </row>
    <row r="30" spans="1:9" x14ac:dyDescent="0.25">
      <c r="A30" s="43" t="str">
        <f>TEXT(Tabla22910117[[#This Row],[FECHA]],"mm/aaaa")</f>
        <v>04/2016</v>
      </c>
      <c r="B30" s="38">
        <v>42464</v>
      </c>
      <c r="C30" s="34" t="s">
        <v>1671</v>
      </c>
      <c r="D30" s="34" t="s">
        <v>1550</v>
      </c>
      <c r="F30" s="34" t="s">
        <v>1432</v>
      </c>
      <c r="G30" s="40"/>
      <c r="H30" s="40">
        <v>20</v>
      </c>
      <c r="I30" s="42">
        <f>IF(Tabla22910117[[#This Row],[MEDIO DE PAGO]]="EFECTIVO",I29+Tabla22910117[[#This Row],[ENTRADA]]-Tabla22910117[[#This Row],[SALIDA]],IF(Tabla22910117[[#This Row],[MEDIO DE PAGO]]="","¿Medio de pago?",I29))</f>
        <v>357</v>
      </c>
    </row>
    <row r="31" spans="1:9" x14ac:dyDescent="0.25">
      <c r="A31" s="43" t="str">
        <f>TEXT(Tabla22910117[[#This Row],[FECHA]],"mm/aaaa")</f>
        <v>04/2016</v>
      </c>
      <c r="B31" s="38">
        <v>42464</v>
      </c>
      <c r="C31" s="34" t="s">
        <v>1672</v>
      </c>
      <c r="D31" s="34" t="s">
        <v>1544</v>
      </c>
      <c r="F31" s="34" t="s">
        <v>1432</v>
      </c>
      <c r="G31" s="40">
        <v>5.5</v>
      </c>
      <c r="H31" s="40"/>
      <c r="I31" s="42">
        <f>IF(Tabla22910117[[#This Row],[MEDIO DE PAGO]]="EFECTIVO",I30+Tabla22910117[[#This Row],[ENTRADA]]-Tabla22910117[[#This Row],[SALIDA]],IF(Tabla22910117[[#This Row],[MEDIO DE PAGO]]="","¿Medio de pago?",I30))</f>
        <v>362.5</v>
      </c>
    </row>
    <row r="32" spans="1:9" x14ac:dyDescent="0.25">
      <c r="A32" s="43" t="str">
        <f>TEXT(Tabla22910117[[#This Row],[FECHA]],"mm/aaaa")</f>
        <v>04/2016</v>
      </c>
      <c r="B32" s="38">
        <v>42465</v>
      </c>
      <c r="C32" s="34" t="s">
        <v>1649</v>
      </c>
      <c r="D32" s="34" t="s">
        <v>1544</v>
      </c>
      <c r="F32" s="34" t="s">
        <v>1433</v>
      </c>
      <c r="G32" s="40">
        <v>2.5</v>
      </c>
      <c r="H32" s="40"/>
      <c r="I32" s="42">
        <f>IF(Tabla22910117[[#This Row],[MEDIO DE PAGO]]="EFECTIVO",I31+Tabla22910117[[#This Row],[ENTRADA]]-Tabla22910117[[#This Row],[SALIDA]],IF(Tabla22910117[[#This Row],[MEDIO DE PAGO]]="","¿Medio de pago?",I31))</f>
        <v>362.5</v>
      </c>
    </row>
    <row r="33" spans="1:9" x14ac:dyDescent="0.25">
      <c r="A33" s="43" t="str">
        <f>TEXT(Tabla22910117[[#This Row],[FECHA]],"mm/aaaa")</f>
        <v>04/2016</v>
      </c>
      <c r="B33" s="38">
        <v>42465</v>
      </c>
      <c r="C33" s="34" t="s">
        <v>1689</v>
      </c>
      <c r="D33" s="34" t="s">
        <v>1544</v>
      </c>
      <c r="F33" s="34" t="s">
        <v>1432</v>
      </c>
      <c r="G33" s="40">
        <v>5.5</v>
      </c>
      <c r="H33" s="40"/>
      <c r="I33" s="42">
        <f>IF(Tabla22910117[[#This Row],[MEDIO DE PAGO]]="EFECTIVO",I32+Tabla22910117[[#This Row],[ENTRADA]]-Tabla22910117[[#This Row],[SALIDA]],IF(Tabla22910117[[#This Row],[MEDIO DE PAGO]]="","¿Medio de pago?",I32))</f>
        <v>368</v>
      </c>
    </row>
    <row r="34" spans="1:9" x14ac:dyDescent="0.25">
      <c r="A34" s="43" t="str">
        <f>TEXT(Tabla22910117[[#This Row],[FECHA]],"mm/aaaa")</f>
        <v>04/2016</v>
      </c>
      <c r="B34" s="38">
        <v>42465</v>
      </c>
      <c r="C34" s="34" t="s">
        <v>1647</v>
      </c>
      <c r="D34" s="34" t="s">
        <v>1546</v>
      </c>
      <c r="F34" s="34" t="s">
        <v>1432</v>
      </c>
      <c r="G34" s="40"/>
      <c r="H34" s="40">
        <v>4</v>
      </c>
      <c r="I34" s="42">
        <f>IF(Tabla22910117[[#This Row],[MEDIO DE PAGO]]="EFECTIVO",I33+Tabla22910117[[#This Row],[ENTRADA]]-Tabla22910117[[#This Row],[SALIDA]],IF(Tabla22910117[[#This Row],[MEDIO DE PAGO]]="","¿Medio de pago?",I33))</f>
        <v>364</v>
      </c>
    </row>
    <row r="35" spans="1:9" x14ac:dyDescent="0.25">
      <c r="A35" s="43" t="str">
        <f>TEXT(Tabla22910117[[#This Row],[FECHA]],"mm/aaaa")</f>
        <v>04/2016</v>
      </c>
      <c r="B35" s="38">
        <v>42465</v>
      </c>
      <c r="C35" s="34" t="s">
        <v>1690</v>
      </c>
      <c r="D35" s="34" t="s">
        <v>1546</v>
      </c>
      <c r="F35" s="34" t="s">
        <v>1432</v>
      </c>
      <c r="G35" s="40">
        <v>6</v>
      </c>
      <c r="H35" s="40"/>
      <c r="I35" s="42">
        <f>IF(Tabla22910117[[#This Row],[MEDIO DE PAGO]]="EFECTIVO",I34+Tabla22910117[[#This Row],[ENTRADA]]-Tabla22910117[[#This Row],[SALIDA]],IF(Tabla22910117[[#This Row],[MEDIO DE PAGO]]="","¿Medio de pago?",I34))</f>
        <v>370</v>
      </c>
    </row>
    <row r="36" spans="1:9" x14ac:dyDescent="0.25">
      <c r="A36" s="43" t="str">
        <f>TEXT(Tabla22910117[[#This Row],[FECHA]],"mm/aaaa")</f>
        <v>04/2016</v>
      </c>
      <c r="B36" s="38">
        <v>42465</v>
      </c>
      <c r="C36" s="34" t="s">
        <v>1664</v>
      </c>
      <c r="D36" s="34" t="s">
        <v>1540</v>
      </c>
      <c r="F36" s="34" t="s">
        <v>1432</v>
      </c>
      <c r="G36" s="40">
        <v>110</v>
      </c>
      <c r="H36" s="40"/>
      <c r="I36" s="42">
        <f>IF(Tabla22910117[[#This Row],[MEDIO DE PAGO]]="EFECTIVO",I35+Tabla22910117[[#This Row],[ENTRADA]]-Tabla22910117[[#This Row],[SALIDA]],IF(Tabla22910117[[#This Row],[MEDIO DE PAGO]]="","¿Medio de pago?",I35))</f>
        <v>480</v>
      </c>
    </row>
    <row r="37" spans="1:9" x14ac:dyDescent="0.25">
      <c r="A37" s="43" t="str">
        <f>TEXT(Tabla22910117[[#This Row],[FECHA]],"mm/aaaa")</f>
        <v>04/2016</v>
      </c>
      <c r="B37" s="38">
        <v>42465</v>
      </c>
      <c r="C37" s="34" t="s">
        <v>1645</v>
      </c>
      <c r="D37" s="34" t="s">
        <v>1546</v>
      </c>
      <c r="F37" s="34" t="s">
        <v>1432</v>
      </c>
      <c r="G37" s="40"/>
      <c r="H37" s="40">
        <v>5</v>
      </c>
      <c r="I37" s="42">
        <f>IF(Tabla22910117[[#This Row],[MEDIO DE PAGO]]="EFECTIVO",I36+Tabla22910117[[#This Row],[ENTRADA]]-Tabla22910117[[#This Row],[SALIDA]],IF(Tabla22910117[[#This Row],[MEDIO DE PAGO]]="","¿Medio de pago?",I36))</f>
        <v>475</v>
      </c>
    </row>
    <row r="38" spans="1:9" x14ac:dyDescent="0.25">
      <c r="A38" s="43" t="str">
        <f>TEXT(Tabla22910117[[#This Row],[FECHA]],"mm/aaaa")</f>
        <v>04/2016</v>
      </c>
      <c r="B38" s="38">
        <v>42465</v>
      </c>
      <c r="C38" s="34" t="s">
        <v>1799</v>
      </c>
      <c r="F38" s="34" t="s">
        <v>1432</v>
      </c>
      <c r="G38" s="40"/>
      <c r="H38" s="40">
        <v>200</v>
      </c>
      <c r="I38" s="42">
        <f>IF(Tabla22910117[[#This Row],[MEDIO DE PAGO]]="EFECTIVO",I37+Tabla22910117[[#This Row],[ENTRADA]]-Tabla22910117[[#This Row],[SALIDA]],IF(Tabla22910117[[#This Row],[MEDIO DE PAGO]]="","¿Medio de pago?",I37))</f>
        <v>275</v>
      </c>
    </row>
    <row r="39" spans="1:9" x14ac:dyDescent="0.25">
      <c r="A39" s="43" t="str">
        <f>TEXT(Tabla22910117[[#This Row],[FECHA]],"mm/aaaa")</f>
        <v>04/2016</v>
      </c>
      <c r="B39" s="38">
        <v>42466</v>
      </c>
      <c r="C39" s="34" t="s">
        <v>1647</v>
      </c>
      <c r="D39" s="34" t="s">
        <v>1546</v>
      </c>
      <c r="F39" s="34" t="s">
        <v>1432</v>
      </c>
      <c r="G39" s="40"/>
      <c r="H39" s="40">
        <v>3</v>
      </c>
      <c r="I39" s="42">
        <f>IF(Tabla22910117[[#This Row],[MEDIO DE PAGO]]="EFECTIVO",I38+Tabla22910117[[#This Row],[ENTRADA]]-Tabla22910117[[#This Row],[SALIDA]],IF(Tabla22910117[[#This Row],[MEDIO DE PAGO]]="","¿Medio de pago?",I38))</f>
        <v>272</v>
      </c>
    </row>
    <row r="40" spans="1:9" x14ac:dyDescent="0.25">
      <c r="A40" s="43" t="str">
        <f>TEXT(Tabla22910117[[#This Row],[FECHA]],"mm/aaaa")</f>
        <v>04/2016</v>
      </c>
      <c r="B40" s="38">
        <v>42466</v>
      </c>
      <c r="C40" s="34" t="s">
        <v>1712</v>
      </c>
      <c r="D40" s="34" t="s">
        <v>1546</v>
      </c>
      <c r="F40" s="34" t="s">
        <v>1432</v>
      </c>
      <c r="G40" s="40">
        <v>6</v>
      </c>
      <c r="H40" s="40"/>
      <c r="I40" s="42">
        <f>IF(Tabla22910117[[#This Row],[MEDIO DE PAGO]]="EFECTIVO",I39+Tabla22910117[[#This Row],[ENTRADA]]-Tabla22910117[[#This Row],[SALIDA]],IF(Tabla22910117[[#This Row],[MEDIO DE PAGO]]="","¿Medio de pago?",I39))</f>
        <v>278</v>
      </c>
    </row>
    <row r="41" spans="1:9" x14ac:dyDescent="0.25">
      <c r="A41" s="43" t="str">
        <f>TEXT(Tabla22910117[[#This Row],[FECHA]],"mm/aaaa")</f>
        <v>04/2016</v>
      </c>
      <c r="B41" s="38">
        <v>42466</v>
      </c>
      <c r="C41" s="34" t="s">
        <v>1645</v>
      </c>
      <c r="D41" s="34" t="s">
        <v>1546</v>
      </c>
      <c r="F41" s="34" t="s">
        <v>1432</v>
      </c>
      <c r="G41" s="40"/>
      <c r="H41" s="40">
        <v>5</v>
      </c>
      <c r="I41" s="42">
        <f>IF(Tabla22910117[[#This Row],[MEDIO DE PAGO]]="EFECTIVO",I40+Tabla22910117[[#This Row],[ENTRADA]]-Tabla22910117[[#This Row],[SALIDA]],IF(Tabla22910117[[#This Row],[MEDIO DE PAGO]]="","¿Medio de pago?",I40))</f>
        <v>273</v>
      </c>
    </row>
    <row r="42" spans="1:9" x14ac:dyDescent="0.25">
      <c r="A42" s="43" t="str">
        <f>TEXT(Tabla22910117[[#This Row],[FECHA]],"mm/aaaa")</f>
        <v>04/2016</v>
      </c>
      <c r="B42" s="38">
        <v>42467</v>
      </c>
      <c r="C42" s="34" t="s">
        <v>1729</v>
      </c>
      <c r="D42" s="34" t="s">
        <v>1545</v>
      </c>
      <c r="F42" s="34" t="s">
        <v>1432</v>
      </c>
      <c r="G42" s="40">
        <v>5</v>
      </c>
      <c r="H42" s="40"/>
      <c r="I42" s="42">
        <f>IF(Tabla22910117[[#This Row],[MEDIO DE PAGO]]="EFECTIVO",I41+Tabla22910117[[#This Row],[ENTRADA]]-Tabla22910117[[#This Row],[SALIDA]],IF(Tabla22910117[[#This Row],[MEDIO DE PAGO]]="","¿Medio de pago?",I41))</f>
        <v>278</v>
      </c>
    </row>
    <row r="43" spans="1:9" x14ac:dyDescent="0.25">
      <c r="A43" s="43" t="str">
        <f>TEXT(Tabla22910117[[#This Row],[FECHA]],"mm/aaaa")</f>
        <v>04/2016</v>
      </c>
      <c r="B43" s="38">
        <v>42467</v>
      </c>
      <c r="C43" s="34" t="s">
        <v>1647</v>
      </c>
      <c r="D43" s="34" t="s">
        <v>1546</v>
      </c>
      <c r="F43" s="34" t="s">
        <v>1432</v>
      </c>
      <c r="G43" s="40"/>
      <c r="H43" s="40">
        <v>2.5</v>
      </c>
      <c r="I43" s="42">
        <f>IF(Tabla22910117[[#This Row],[MEDIO DE PAGO]]="EFECTIVO",I42+Tabla22910117[[#This Row],[ENTRADA]]-Tabla22910117[[#This Row],[SALIDA]],IF(Tabla22910117[[#This Row],[MEDIO DE PAGO]]="","¿Medio de pago?",I42))</f>
        <v>275.5</v>
      </c>
    </row>
    <row r="44" spans="1:9" x14ac:dyDescent="0.25">
      <c r="A44" s="43" t="str">
        <f>TEXT(Tabla22910117[[#This Row],[FECHA]],"mm/aaaa")</f>
        <v>04/2016</v>
      </c>
      <c r="B44" s="38">
        <v>42467</v>
      </c>
      <c r="C44" s="34" t="s">
        <v>1732</v>
      </c>
      <c r="D44" s="34" t="s">
        <v>1546</v>
      </c>
      <c r="F44" s="34" t="s">
        <v>1432</v>
      </c>
      <c r="G44" s="40">
        <v>1.5</v>
      </c>
      <c r="H44" s="40"/>
      <c r="I44" s="42">
        <f>IF(Tabla22910117[[#This Row],[MEDIO DE PAGO]]="EFECTIVO",I43+Tabla22910117[[#This Row],[ENTRADA]]-Tabla22910117[[#This Row],[SALIDA]],IF(Tabla22910117[[#This Row],[MEDIO DE PAGO]]="","¿Medio de pago?",I43))</f>
        <v>277</v>
      </c>
    </row>
    <row r="45" spans="1:9" x14ac:dyDescent="0.25">
      <c r="A45" s="43" t="str">
        <f>TEXT(Tabla22910117[[#This Row],[FECHA]],"mm/aaaa")</f>
        <v>04/2016</v>
      </c>
      <c r="B45" s="38">
        <v>42467</v>
      </c>
      <c r="C45" s="34" t="s">
        <v>1733</v>
      </c>
      <c r="D45" s="34" t="s">
        <v>1545</v>
      </c>
      <c r="F45" s="34" t="s">
        <v>1432</v>
      </c>
      <c r="G45" s="40">
        <v>1</v>
      </c>
      <c r="H45" s="40"/>
      <c r="I45" s="42">
        <f>IF(Tabla22910117[[#This Row],[MEDIO DE PAGO]]="EFECTIVO",I44+Tabla22910117[[#This Row],[ENTRADA]]-Tabla22910117[[#This Row],[SALIDA]],IF(Tabla22910117[[#This Row],[MEDIO DE PAGO]]="","¿Medio de pago?",I44))</f>
        <v>278</v>
      </c>
    </row>
    <row r="46" spans="1:9" x14ac:dyDescent="0.25">
      <c r="A46" s="43" t="str">
        <f>TEXT(Tabla22910117[[#This Row],[FECHA]],"mm/aaaa")</f>
        <v>04/2016</v>
      </c>
      <c r="B46" s="38">
        <v>42467</v>
      </c>
      <c r="C46" s="34" t="s">
        <v>1645</v>
      </c>
      <c r="D46" s="34" t="s">
        <v>1546</v>
      </c>
      <c r="F46" s="34" t="s">
        <v>1432</v>
      </c>
      <c r="G46" s="40"/>
      <c r="H46" s="40">
        <v>5</v>
      </c>
      <c r="I46" s="42">
        <f>IF(Tabla22910117[[#This Row],[MEDIO DE PAGO]]="EFECTIVO",I45+Tabla22910117[[#This Row],[ENTRADA]]-Tabla22910117[[#This Row],[SALIDA]],IF(Tabla22910117[[#This Row],[MEDIO DE PAGO]]="","¿Medio de pago?",I45))</f>
        <v>273</v>
      </c>
    </row>
    <row r="47" spans="1:9" x14ac:dyDescent="0.25">
      <c r="A47" s="43" t="str">
        <f>TEXT(Tabla22910117[[#This Row],[FECHA]],"mm/aaaa")</f>
        <v>04/2016</v>
      </c>
      <c r="B47" s="38">
        <v>42467</v>
      </c>
      <c r="C47" s="34" t="s">
        <v>1734</v>
      </c>
      <c r="D47" s="34" t="s">
        <v>1550</v>
      </c>
      <c r="F47" s="34" t="s">
        <v>1432</v>
      </c>
      <c r="G47" s="40"/>
      <c r="H47" s="40">
        <v>25.5</v>
      </c>
      <c r="I47" s="42">
        <f>IF(Tabla22910117[[#This Row],[MEDIO DE PAGO]]="EFECTIVO",I46+Tabla22910117[[#This Row],[ENTRADA]]-Tabla22910117[[#This Row],[SALIDA]],IF(Tabla22910117[[#This Row],[MEDIO DE PAGO]]="","¿Medio de pago?",I46))</f>
        <v>247.5</v>
      </c>
    </row>
    <row r="48" spans="1:9" x14ac:dyDescent="0.25">
      <c r="A48" s="43" t="str">
        <f>TEXT(Tabla22910117[[#This Row],[FECHA]],"mm/aaaa")</f>
        <v>04/2016</v>
      </c>
      <c r="B48" s="38">
        <v>42468</v>
      </c>
      <c r="C48" s="34" t="s">
        <v>1740</v>
      </c>
      <c r="D48" s="34" t="s">
        <v>1543</v>
      </c>
      <c r="F48" s="34" t="s">
        <v>1432</v>
      </c>
      <c r="G48" s="40">
        <v>4</v>
      </c>
      <c r="H48" s="40"/>
      <c r="I48" s="42">
        <f>IF(Tabla22910117[[#This Row],[MEDIO DE PAGO]]="EFECTIVO",I47+Tabla22910117[[#This Row],[ENTRADA]]-Tabla22910117[[#This Row],[SALIDA]],IF(Tabla22910117[[#This Row],[MEDIO DE PAGO]]="","¿Medio de pago?",I47))</f>
        <v>251.5</v>
      </c>
    </row>
    <row r="49" spans="1:9" x14ac:dyDescent="0.25">
      <c r="A49" s="43" t="str">
        <f>TEXT(Tabla22910117[[#This Row],[FECHA]],"mm/aaaa")</f>
        <v>04/2016</v>
      </c>
      <c r="B49" s="38">
        <v>42468</v>
      </c>
      <c r="C49" s="34" t="s">
        <v>1643</v>
      </c>
      <c r="D49" s="34" t="s">
        <v>1546</v>
      </c>
      <c r="F49" s="34" t="s">
        <v>1432</v>
      </c>
      <c r="G49" s="40"/>
      <c r="H49" s="40">
        <v>3.5</v>
      </c>
      <c r="I49" s="42">
        <f>IF(Tabla22910117[[#This Row],[MEDIO DE PAGO]]="EFECTIVO",I48+Tabla22910117[[#This Row],[ENTRADA]]-Tabla22910117[[#This Row],[SALIDA]],IF(Tabla22910117[[#This Row],[MEDIO DE PAGO]]="","¿Medio de pago?",I48))</f>
        <v>248</v>
      </c>
    </row>
    <row r="50" spans="1:9" x14ac:dyDescent="0.25">
      <c r="A50" s="43" t="str">
        <f>TEXT(Tabla22910117[[#This Row],[FECHA]],"mm/aaaa")</f>
        <v>04/2016</v>
      </c>
      <c r="B50" s="38">
        <v>42468</v>
      </c>
      <c r="C50" s="34" t="s">
        <v>1644</v>
      </c>
      <c r="D50" s="34" t="s">
        <v>1540</v>
      </c>
      <c r="F50" s="34" t="s">
        <v>1432</v>
      </c>
      <c r="G50" s="40">
        <v>120</v>
      </c>
      <c r="H50" s="40"/>
      <c r="I50" s="42">
        <f>IF(Tabla22910117[[#This Row],[MEDIO DE PAGO]]="EFECTIVO",I49+Tabla22910117[[#This Row],[ENTRADA]]-Tabla22910117[[#This Row],[SALIDA]],IF(Tabla22910117[[#This Row],[MEDIO DE PAGO]]="","¿Medio de pago?",I49))</f>
        <v>368</v>
      </c>
    </row>
    <row r="51" spans="1:9" x14ac:dyDescent="0.25">
      <c r="A51" s="43" t="str">
        <f>TEXT(Tabla22910117[[#This Row],[FECHA]],"mm/aaaa")</f>
        <v>04/2016</v>
      </c>
      <c r="B51" s="38">
        <v>42468</v>
      </c>
      <c r="C51" s="34" t="s">
        <v>1745</v>
      </c>
      <c r="D51" s="34" t="s">
        <v>1546</v>
      </c>
      <c r="F51" s="34" t="s">
        <v>1432</v>
      </c>
      <c r="G51" s="40">
        <v>8.5</v>
      </c>
      <c r="H51" s="40"/>
      <c r="I51" s="42">
        <f>IF(Tabla22910117[[#This Row],[MEDIO DE PAGO]]="EFECTIVO",I50+Tabla22910117[[#This Row],[ENTRADA]]-Tabla22910117[[#This Row],[SALIDA]],IF(Tabla22910117[[#This Row],[MEDIO DE PAGO]]="","¿Medio de pago?",I50))</f>
        <v>376.5</v>
      </c>
    </row>
    <row r="52" spans="1:9" x14ac:dyDescent="0.25">
      <c r="A52" s="43" t="str">
        <f>TEXT(Tabla22910117[[#This Row],[FECHA]],"mm/aaaa")</f>
        <v>04/2016</v>
      </c>
      <c r="B52" s="38">
        <v>42468</v>
      </c>
      <c r="C52" s="34" t="s">
        <v>1755</v>
      </c>
      <c r="D52" s="34" t="s">
        <v>1546</v>
      </c>
      <c r="F52" s="34" t="s">
        <v>1432</v>
      </c>
      <c r="G52" s="40"/>
      <c r="H52" s="40">
        <v>5</v>
      </c>
      <c r="I52" s="42">
        <f>IF(Tabla22910117[[#This Row],[MEDIO DE PAGO]]="EFECTIVO",I51+Tabla22910117[[#This Row],[ENTRADA]]-Tabla22910117[[#This Row],[SALIDA]],IF(Tabla22910117[[#This Row],[MEDIO DE PAGO]]="","¿Medio de pago?",I51))</f>
        <v>371.5</v>
      </c>
    </row>
    <row r="53" spans="1:9" x14ac:dyDescent="0.25">
      <c r="A53" s="43" t="str">
        <f>TEXT(Tabla22910117[[#This Row],[FECHA]],"mm/aaaa")</f>
        <v>04/2016</v>
      </c>
      <c r="B53" s="38">
        <v>42468</v>
      </c>
      <c r="C53" s="34" t="s">
        <v>1760</v>
      </c>
      <c r="D53" s="34" t="s">
        <v>1543</v>
      </c>
      <c r="F53" s="34" t="s">
        <v>1432</v>
      </c>
      <c r="G53" s="40">
        <v>6</v>
      </c>
      <c r="H53" s="40"/>
      <c r="I53" s="42">
        <f>IF(Tabla22910117[[#This Row],[MEDIO DE PAGO]]="EFECTIVO",I52+Tabla22910117[[#This Row],[ENTRADA]]-Tabla22910117[[#This Row],[SALIDA]],IF(Tabla22910117[[#This Row],[MEDIO DE PAGO]]="","¿Medio de pago?",I52))</f>
        <v>377.5</v>
      </c>
    </row>
    <row r="54" spans="1:9" x14ac:dyDescent="0.25">
      <c r="A54" s="43" t="str">
        <f>TEXT(Tabla22910117[[#This Row],[FECHA]],"mm/aaaa")</f>
        <v>04/2016</v>
      </c>
      <c r="B54" s="38">
        <v>42469</v>
      </c>
      <c r="C54" s="34" t="s">
        <v>1647</v>
      </c>
      <c r="D54" s="34" t="s">
        <v>1546</v>
      </c>
      <c r="F54" s="34" t="s">
        <v>1432</v>
      </c>
      <c r="G54" s="40"/>
      <c r="H54" s="40">
        <v>2</v>
      </c>
      <c r="I54" s="42">
        <f>IF(Tabla22910117[[#This Row],[MEDIO DE PAGO]]="EFECTIVO",I53+Tabla22910117[[#This Row],[ENTRADA]]-Tabla22910117[[#This Row],[SALIDA]],IF(Tabla22910117[[#This Row],[MEDIO DE PAGO]]="","¿Medio de pago?",I53))</f>
        <v>375.5</v>
      </c>
    </row>
    <row r="55" spans="1:9" x14ac:dyDescent="0.25">
      <c r="A55" s="43" t="str">
        <f>TEXT(Tabla22910117[[#This Row],[FECHA]],"mm/aaaa")</f>
        <v>04/2016</v>
      </c>
      <c r="B55" s="38">
        <v>42469</v>
      </c>
      <c r="C55" s="34" t="s">
        <v>1763</v>
      </c>
      <c r="D55" s="34" t="s">
        <v>1548</v>
      </c>
      <c r="F55" s="34" t="s">
        <v>1432</v>
      </c>
      <c r="G55" s="40">
        <v>10</v>
      </c>
      <c r="H55" s="40"/>
      <c r="I55" s="42">
        <f>IF(Tabla22910117[[#This Row],[MEDIO DE PAGO]]="EFECTIVO",I54+Tabla22910117[[#This Row],[ENTRADA]]-Tabla22910117[[#This Row],[SALIDA]],IF(Tabla22910117[[#This Row],[MEDIO DE PAGO]]="","¿Medio de pago?",I54))</f>
        <v>385.5</v>
      </c>
    </row>
    <row r="56" spans="1:9" x14ac:dyDescent="0.25">
      <c r="A56" s="43" t="str">
        <f>TEXT(Tabla22910117[[#This Row],[FECHA]],"mm/aaaa")</f>
        <v>04/2016</v>
      </c>
      <c r="B56" s="38">
        <v>42469</v>
      </c>
      <c r="C56" s="34" t="s">
        <v>1764</v>
      </c>
      <c r="D56" s="34" t="s">
        <v>1550</v>
      </c>
      <c r="F56" s="34" t="s">
        <v>1432</v>
      </c>
      <c r="G56" s="40"/>
      <c r="H56" s="40">
        <v>250</v>
      </c>
      <c r="I56" s="42">
        <f>IF(Tabla22910117[[#This Row],[MEDIO DE PAGO]]="EFECTIVO",I55+Tabla22910117[[#This Row],[ENTRADA]]-Tabla22910117[[#This Row],[SALIDA]],IF(Tabla22910117[[#This Row],[MEDIO DE PAGO]]="","¿Medio de pago?",I55))</f>
        <v>135.5</v>
      </c>
    </row>
    <row r="57" spans="1:9" x14ac:dyDescent="0.25">
      <c r="A57" s="43" t="str">
        <f>TEXT(Tabla22910117[[#This Row],[FECHA]],"mm/aaaa")</f>
        <v>04/2016</v>
      </c>
      <c r="B57" s="38">
        <v>42469</v>
      </c>
      <c r="C57" s="34" t="s">
        <v>1765</v>
      </c>
      <c r="D57" s="34" t="s">
        <v>1540</v>
      </c>
      <c r="F57" s="34" t="s">
        <v>1432</v>
      </c>
      <c r="G57" s="40">
        <v>65</v>
      </c>
      <c r="H57" s="40"/>
      <c r="I57" s="42">
        <f>IF(Tabla22910117[[#This Row],[MEDIO DE PAGO]]="EFECTIVO",I56+Tabla22910117[[#This Row],[ENTRADA]]-Tabla22910117[[#This Row],[SALIDA]],IF(Tabla22910117[[#This Row],[MEDIO DE PAGO]]="","¿Medio de pago?",I56))</f>
        <v>200.5</v>
      </c>
    </row>
    <row r="58" spans="1:9" x14ac:dyDescent="0.25">
      <c r="A58" s="43" t="str">
        <f>TEXT(Tabla22910117[[#This Row],[FECHA]],"mm/aaaa")</f>
        <v>04/2016</v>
      </c>
      <c r="B58" s="38">
        <v>42469</v>
      </c>
      <c r="C58" s="34" t="s">
        <v>1645</v>
      </c>
      <c r="D58" s="34" t="s">
        <v>1546</v>
      </c>
      <c r="F58" s="34" t="s">
        <v>1432</v>
      </c>
      <c r="G58" s="40"/>
      <c r="H58" s="40">
        <v>5</v>
      </c>
      <c r="I58" s="42">
        <f>IF(Tabla22910117[[#This Row],[MEDIO DE PAGO]]="EFECTIVO",I57+Tabla22910117[[#This Row],[ENTRADA]]-Tabla22910117[[#This Row],[SALIDA]],IF(Tabla22910117[[#This Row],[MEDIO DE PAGO]]="","¿Medio de pago?",I57))</f>
        <v>195.5</v>
      </c>
    </row>
    <row r="59" spans="1:9" x14ac:dyDescent="0.25">
      <c r="A59" s="43" t="str">
        <f>TEXT(Tabla22910117[[#This Row],[FECHA]],"mm/aaaa")</f>
        <v>04/2016</v>
      </c>
      <c r="B59" s="38">
        <v>42469</v>
      </c>
      <c r="C59" s="34" t="s">
        <v>1776</v>
      </c>
      <c r="D59" s="34" t="s">
        <v>1549</v>
      </c>
      <c r="F59" s="34" t="s">
        <v>1432</v>
      </c>
      <c r="G59" s="40">
        <v>2.2999999999999998</v>
      </c>
      <c r="H59" s="40"/>
      <c r="I59" s="42">
        <f>IF(Tabla22910117[[#This Row],[MEDIO DE PAGO]]="EFECTIVO",I58+Tabla22910117[[#This Row],[ENTRADA]]-Tabla22910117[[#This Row],[SALIDA]],IF(Tabla22910117[[#This Row],[MEDIO DE PAGO]]="","¿Medio de pago?",I58))</f>
        <v>197.8</v>
      </c>
    </row>
    <row r="60" spans="1:9" x14ac:dyDescent="0.25">
      <c r="A60" s="43" t="str">
        <f>TEXT(Tabla22910117[[#This Row],[FECHA]],"mm/aaaa")</f>
        <v>04/2016</v>
      </c>
      <c r="B60" s="38">
        <v>42470</v>
      </c>
      <c r="C60" s="34" t="s">
        <v>1647</v>
      </c>
      <c r="D60" s="34" t="s">
        <v>1546</v>
      </c>
      <c r="F60" s="34" t="s">
        <v>1432</v>
      </c>
      <c r="G60" s="40"/>
      <c r="H60" s="40">
        <v>2</v>
      </c>
      <c r="I60" s="42">
        <f>IF(Tabla22910117[[#This Row],[MEDIO DE PAGO]]="EFECTIVO",I59+Tabla22910117[[#This Row],[ENTRADA]]-Tabla22910117[[#This Row],[SALIDA]],IF(Tabla22910117[[#This Row],[MEDIO DE PAGO]]="","¿Medio de pago?",I59))</f>
        <v>195.8</v>
      </c>
    </row>
    <row r="61" spans="1:9" x14ac:dyDescent="0.25">
      <c r="A61" s="43" t="str">
        <f>TEXT(Tabla22910117[[#This Row],[FECHA]],"mm/aaaa")</f>
        <v>04/2016</v>
      </c>
      <c r="B61" s="38">
        <v>42470</v>
      </c>
      <c r="C61" s="34" t="s">
        <v>1784</v>
      </c>
      <c r="D61" s="34" t="s">
        <v>1550</v>
      </c>
      <c r="F61" s="34" t="s">
        <v>1432</v>
      </c>
      <c r="G61" s="40"/>
      <c r="H61" s="40">
        <v>20</v>
      </c>
      <c r="I61" s="42">
        <f>IF(Tabla22910117[[#This Row],[MEDIO DE PAGO]]="EFECTIVO",I60+Tabla22910117[[#This Row],[ENTRADA]]-Tabla22910117[[#This Row],[SALIDA]],IF(Tabla22910117[[#This Row],[MEDIO DE PAGO]]="","¿Medio de pago?",I60))</f>
        <v>175.8</v>
      </c>
    </row>
    <row r="62" spans="1:9" x14ac:dyDescent="0.25">
      <c r="A62" s="43" t="str">
        <f>TEXT(Tabla22910117[[#This Row],[FECHA]],"mm/aaaa")</f>
        <v>04/2016</v>
      </c>
      <c r="B62" s="38">
        <v>42470</v>
      </c>
      <c r="C62" s="34" t="s">
        <v>1645</v>
      </c>
      <c r="D62" s="34" t="s">
        <v>1546</v>
      </c>
      <c r="F62" s="34" t="s">
        <v>1432</v>
      </c>
      <c r="G62" s="40"/>
      <c r="H62" s="40">
        <v>5</v>
      </c>
      <c r="I62" s="42">
        <f>IF(Tabla22910117[[#This Row],[MEDIO DE PAGO]]="EFECTIVO",I61+Tabla22910117[[#This Row],[ENTRADA]]-Tabla22910117[[#This Row],[SALIDA]],IF(Tabla22910117[[#This Row],[MEDIO DE PAGO]]="","¿Medio de pago?",I61))</f>
        <v>170.8</v>
      </c>
    </row>
    <row r="63" spans="1:9" x14ac:dyDescent="0.25">
      <c r="A63" s="43" t="str">
        <f>TEXT(Tabla22910117[[#This Row],[FECHA]],"mm/aaaa")</f>
        <v>04/2016</v>
      </c>
      <c r="B63" s="38">
        <v>42470</v>
      </c>
      <c r="C63" s="34" t="s">
        <v>1789</v>
      </c>
      <c r="D63" s="34" t="s">
        <v>1544</v>
      </c>
      <c r="F63" s="34" t="s">
        <v>1432</v>
      </c>
      <c r="G63" s="40">
        <v>2</v>
      </c>
      <c r="H63" s="40"/>
      <c r="I63" s="42">
        <f>IF(Tabla22910117[[#This Row],[MEDIO DE PAGO]]="EFECTIVO",I62+Tabla22910117[[#This Row],[ENTRADA]]-Tabla22910117[[#This Row],[SALIDA]],IF(Tabla22910117[[#This Row],[MEDIO DE PAGO]]="","¿Medio de pago?",I62))</f>
        <v>172.8</v>
      </c>
    </row>
    <row r="64" spans="1:9" x14ac:dyDescent="0.25">
      <c r="A64" s="43" t="str">
        <f>TEXT(Tabla22910117[[#This Row],[FECHA]],"mm/aaaa")</f>
        <v>04/2016</v>
      </c>
      <c r="B64" s="38">
        <v>42471</v>
      </c>
      <c r="C64" s="34" t="s">
        <v>1793</v>
      </c>
      <c r="D64" s="34" t="s">
        <v>1544</v>
      </c>
      <c r="F64" s="34" t="s">
        <v>1432</v>
      </c>
      <c r="G64" s="40">
        <v>5</v>
      </c>
      <c r="H64" s="40"/>
      <c r="I64" s="42">
        <f>IF(Tabla22910117[[#This Row],[MEDIO DE PAGO]]="EFECTIVO",I63+Tabla22910117[[#This Row],[ENTRADA]]-Tabla22910117[[#This Row],[SALIDA]],IF(Tabla22910117[[#This Row],[MEDIO DE PAGO]]="","¿Medio de pago?",I63))</f>
        <v>177.8</v>
      </c>
    </row>
    <row r="65" spans="1:9" x14ac:dyDescent="0.25">
      <c r="A65" s="43" t="str">
        <f>TEXT(Tabla22910117[[#This Row],[FECHA]],"mm/aaaa")</f>
        <v>04/2016</v>
      </c>
      <c r="B65" s="38">
        <v>42471</v>
      </c>
      <c r="C65" s="34" t="s">
        <v>1643</v>
      </c>
      <c r="D65" s="34" t="s">
        <v>1550</v>
      </c>
      <c r="F65" s="34" t="s">
        <v>1432</v>
      </c>
      <c r="G65" s="40"/>
      <c r="H65" s="40">
        <v>0.5</v>
      </c>
      <c r="I65" s="42">
        <f>IF(Tabla22910117[[#This Row],[MEDIO DE PAGO]]="EFECTIVO",I64+Tabla22910117[[#This Row],[ENTRADA]]-Tabla22910117[[#This Row],[SALIDA]],IF(Tabla22910117[[#This Row],[MEDIO DE PAGO]]="","¿Medio de pago?",I64))</f>
        <v>177.3</v>
      </c>
    </row>
    <row r="66" spans="1:9" x14ac:dyDescent="0.25">
      <c r="A66" s="43" t="str">
        <f>TEXT(Tabla22910117[[#This Row],[FECHA]],"mm/aaaa")</f>
        <v>04/2016</v>
      </c>
      <c r="B66" s="38">
        <v>42471</v>
      </c>
      <c r="C66" s="34" t="s">
        <v>1645</v>
      </c>
      <c r="D66" s="34" t="s">
        <v>1546</v>
      </c>
      <c r="F66" s="34" t="s">
        <v>1432</v>
      </c>
      <c r="G66" s="40"/>
      <c r="H66" s="40">
        <v>5</v>
      </c>
      <c r="I66" s="42">
        <f>IF(Tabla22910117[[#This Row],[MEDIO DE PAGO]]="EFECTIVO",I65+Tabla22910117[[#This Row],[ENTRADA]]-Tabla22910117[[#This Row],[SALIDA]],IF(Tabla22910117[[#This Row],[MEDIO DE PAGO]]="","¿Medio de pago?",I65))</f>
        <v>172.3</v>
      </c>
    </row>
    <row r="67" spans="1:9" x14ac:dyDescent="0.25">
      <c r="A67" s="43" t="str">
        <f>TEXT(Tabla22910117[[#This Row],[FECHA]],"mm/aaaa")</f>
        <v>04/2016</v>
      </c>
      <c r="B67" s="38">
        <v>42472</v>
      </c>
      <c r="C67" s="34" t="s">
        <v>1647</v>
      </c>
      <c r="D67" s="34" t="s">
        <v>1546</v>
      </c>
      <c r="F67" s="34" t="s">
        <v>1432</v>
      </c>
      <c r="G67" s="40"/>
      <c r="H67" s="40">
        <v>3.5</v>
      </c>
      <c r="I67" s="42">
        <f>IF(Tabla22910117[[#This Row],[MEDIO DE PAGO]]="EFECTIVO",I66+Tabla22910117[[#This Row],[ENTRADA]]-Tabla22910117[[#This Row],[SALIDA]],IF(Tabla22910117[[#This Row],[MEDIO DE PAGO]]="","¿Medio de pago?",I66))</f>
        <v>168.8</v>
      </c>
    </row>
    <row r="68" spans="1:9" x14ac:dyDescent="0.25">
      <c r="A68" s="43" t="str">
        <f>TEXT(Tabla22910117[[#This Row],[FECHA]],"mm/aaaa")</f>
        <v>04/2016</v>
      </c>
      <c r="B68" s="38">
        <v>42472</v>
      </c>
      <c r="C68" s="34" t="s">
        <v>1645</v>
      </c>
      <c r="D68" s="34" t="s">
        <v>1546</v>
      </c>
      <c r="F68" s="34" t="s">
        <v>1432</v>
      </c>
      <c r="G68" s="40"/>
      <c r="H68" s="40">
        <v>5</v>
      </c>
      <c r="I68" s="42">
        <f>IF(Tabla22910117[[#This Row],[MEDIO DE PAGO]]="EFECTIVO",I67+Tabla22910117[[#This Row],[ENTRADA]]-Tabla22910117[[#This Row],[SALIDA]],IF(Tabla22910117[[#This Row],[MEDIO DE PAGO]]="","¿Medio de pago?",I67))</f>
        <v>163.80000000000001</v>
      </c>
    </row>
    <row r="69" spans="1:9" x14ac:dyDescent="0.25">
      <c r="A69" s="43" t="str">
        <f>TEXT(Tabla22910117[[#This Row],[FECHA]],"mm/aaaa")</f>
        <v>04/2016</v>
      </c>
      <c r="B69" s="38">
        <v>42472</v>
      </c>
      <c r="C69" s="34" t="s">
        <v>1734</v>
      </c>
      <c r="D69" s="34" t="s">
        <v>1550</v>
      </c>
      <c r="F69" s="34" t="s">
        <v>1432</v>
      </c>
      <c r="G69" s="40"/>
      <c r="H69" s="40">
        <v>40</v>
      </c>
      <c r="I69" s="42">
        <f>IF(Tabla22910117[[#This Row],[MEDIO DE PAGO]]="EFECTIVO",I68+Tabla22910117[[#This Row],[ENTRADA]]-Tabla22910117[[#This Row],[SALIDA]],IF(Tabla22910117[[#This Row],[MEDIO DE PAGO]]="","¿Medio de pago?",I68))</f>
        <v>123.80000000000001</v>
      </c>
    </row>
    <row r="70" spans="1:9" x14ac:dyDescent="0.25">
      <c r="A70" s="43" t="str">
        <f>TEXT(Tabla22910117[[#This Row],[FECHA]],"mm/aaaa")</f>
        <v>04/2016</v>
      </c>
      <c r="B70" s="38">
        <v>42472</v>
      </c>
      <c r="C70" s="34" t="s">
        <v>1807</v>
      </c>
      <c r="D70" s="34" t="s">
        <v>1540</v>
      </c>
      <c r="F70" s="34" t="s">
        <v>1432</v>
      </c>
      <c r="G70" s="40">
        <v>200</v>
      </c>
      <c r="H70" s="40"/>
      <c r="I70" s="42">
        <f>IF(Tabla22910117[[#This Row],[MEDIO DE PAGO]]="EFECTIVO",I69+Tabla22910117[[#This Row],[ENTRADA]]-Tabla22910117[[#This Row],[SALIDA]],IF(Tabla22910117[[#This Row],[MEDIO DE PAGO]]="","¿Medio de pago?",I69))</f>
        <v>323.8</v>
      </c>
    </row>
    <row r="71" spans="1:9" x14ac:dyDescent="0.25">
      <c r="A71" s="43" t="str">
        <f>TEXT(Tabla22910117[[#This Row],[FECHA]],"mm/aaaa")</f>
        <v>04/2016</v>
      </c>
      <c r="B71" s="38">
        <v>42473</v>
      </c>
      <c r="C71" s="34" t="s">
        <v>1647</v>
      </c>
      <c r="D71" s="34" t="s">
        <v>1546</v>
      </c>
      <c r="F71" s="34" t="s">
        <v>1432</v>
      </c>
      <c r="G71" s="40"/>
      <c r="H71" s="40">
        <v>3.5</v>
      </c>
      <c r="I71" s="42">
        <f>IF(Tabla22910117[[#This Row],[MEDIO DE PAGO]]="EFECTIVO",I70+Tabla22910117[[#This Row],[ENTRADA]]-Tabla22910117[[#This Row],[SALIDA]],IF(Tabla22910117[[#This Row],[MEDIO DE PAGO]]="","¿Medio de pago?",I70))</f>
        <v>320.3</v>
      </c>
    </row>
    <row r="72" spans="1:9" x14ac:dyDescent="0.25">
      <c r="A72" s="43" t="str">
        <f>TEXT(Tabla22910117[[#This Row],[FECHA]],"mm/aaaa")</f>
        <v>04/2016</v>
      </c>
      <c r="B72" s="38">
        <v>42473</v>
      </c>
      <c r="C72" s="34" t="s">
        <v>1808</v>
      </c>
      <c r="D72" s="34" t="s">
        <v>1544</v>
      </c>
      <c r="F72" s="34" t="s">
        <v>1432</v>
      </c>
      <c r="G72" s="40">
        <v>2.5</v>
      </c>
      <c r="H72" s="40"/>
      <c r="I72" s="42">
        <f>IF(Tabla22910117[[#This Row],[MEDIO DE PAGO]]="EFECTIVO",I71+Tabla22910117[[#This Row],[ENTRADA]]-Tabla22910117[[#This Row],[SALIDA]],IF(Tabla22910117[[#This Row],[MEDIO DE PAGO]]="","¿Medio de pago?",I71))</f>
        <v>322.8</v>
      </c>
    </row>
    <row r="73" spans="1:9" x14ac:dyDescent="0.25">
      <c r="A73" s="43" t="str">
        <f>TEXT(Tabla22910117[[#This Row],[FECHA]],"mm/aaaa")</f>
        <v>04/2016</v>
      </c>
      <c r="B73" s="38">
        <v>42473</v>
      </c>
      <c r="C73" s="34" t="s">
        <v>1645</v>
      </c>
      <c r="D73" s="34" t="s">
        <v>1546</v>
      </c>
      <c r="F73" s="34" t="s">
        <v>1432</v>
      </c>
      <c r="G73" s="40"/>
      <c r="H73" s="40">
        <v>5</v>
      </c>
      <c r="I73" s="42">
        <f>IF(Tabla22910117[[#This Row],[MEDIO DE PAGO]]="EFECTIVO",I72+Tabla22910117[[#This Row],[ENTRADA]]-Tabla22910117[[#This Row],[SALIDA]],IF(Tabla22910117[[#This Row],[MEDIO DE PAGO]]="","¿Medio de pago?",I72))</f>
        <v>317.8</v>
      </c>
    </row>
    <row r="74" spans="1:9" x14ac:dyDescent="0.25">
      <c r="A74" s="43" t="str">
        <f>TEXT(Tabla22910117[[#This Row],[FECHA]],"mm/aaaa")</f>
        <v>04/2016</v>
      </c>
      <c r="B74" s="38">
        <v>42473</v>
      </c>
      <c r="C74" s="34" t="s">
        <v>1816</v>
      </c>
      <c r="D74" s="34" t="s">
        <v>1550</v>
      </c>
      <c r="F74" s="34" t="s">
        <v>1432</v>
      </c>
      <c r="G74" s="40"/>
      <c r="H74" s="40">
        <v>60</v>
      </c>
      <c r="I74" s="42">
        <f>IF(Tabla22910117[[#This Row],[MEDIO DE PAGO]]="EFECTIVO",I73+Tabla22910117[[#This Row],[ENTRADA]]-Tabla22910117[[#This Row],[SALIDA]],IF(Tabla22910117[[#This Row],[MEDIO DE PAGO]]="","¿Medio de pago?",I73))</f>
        <v>257.8</v>
      </c>
    </row>
    <row r="75" spans="1:9" x14ac:dyDescent="0.25">
      <c r="A75" s="43" t="str">
        <f>TEXT(Tabla22910117[[#This Row],[FECHA]],"mm/aaaa")</f>
        <v>04/2016</v>
      </c>
      <c r="B75" s="38">
        <v>42473</v>
      </c>
      <c r="C75" s="34" t="s">
        <v>1817</v>
      </c>
      <c r="D75" s="34" t="s">
        <v>1550</v>
      </c>
      <c r="F75" s="34" t="s">
        <v>1432</v>
      </c>
      <c r="G75" s="40"/>
      <c r="H75" s="40">
        <v>30</v>
      </c>
      <c r="I75" s="42">
        <f>IF(Tabla22910117[[#This Row],[MEDIO DE PAGO]]="EFECTIVO",I74+Tabla22910117[[#This Row],[ENTRADA]]-Tabla22910117[[#This Row],[SALIDA]],IF(Tabla22910117[[#This Row],[MEDIO DE PAGO]]="","¿Medio de pago?",I74))</f>
        <v>227.8</v>
      </c>
    </row>
    <row r="76" spans="1:9" x14ac:dyDescent="0.25">
      <c r="A76" s="43" t="str">
        <f>TEXT(Tabla22910117[[#This Row],[FECHA]],"mm/aaaa")</f>
        <v>04/2016</v>
      </c>
      <c r="B76" s="38">
        <v>42474</v>
      </c>
      <c r="C76" s="34" t="s">
        <v>1647</v>
      </c>
      <c r="D76" s="34" t="s">
        <v>1546</v>
      </c>
      <c r="F76" s="34" t="s">
        <v>1432</v>
      </c>
      <c r="G76" s="40"/>
      <c r="H76" s="40">
        <v>3.5</v>
      </c>
      <c r="I76" s="42">
        <f>IF(Tabla22910117[[#This Row],[MEDIO DE PAGO]]="EFECTIVO",I75+Tabla22910117[[#This Row],[ENTRADA]]-Tabla22910117[[#This Row],[SALIDA]],IF(Tabla22910117[[#This Row],[MEDIO DE PAGO]]="","¿Medio de pago?",I75))</f>
        <v>224.3</v>
      </c>
    </row>
    <row r="77" spans="1:9" x14ac:dyDescent="0.25">
      <c r="A77" s="43" t="str">
        <f>TEXT(Tabla22910117[[#This Row],[FECHA]],"mm/aaaa")</f>
        <v>04/2016</v>
      </c>
      <c r="B77" s="38">
        <v>42474</v>
      </c>
      <c r="C77" s="34" t="s">
        <v>1822</v>
      </c>
      <c r="D77" s="34" t="s">
        <v>1540</v>
      </c>
      <c r="F77" s="34" t="s">
        <v>1432</v>
      </c>
      <c r="G77" s="40"/>
      <c r="H77" s="40">
        <v>200</v>
      </c>
      <c r="I77" s="42">
        <f>IF(Tabla22910117[[#This Row],[MEDIO DE PAGO]]="EFECTIVO",I76+Tabla22910117[[#This Row],[ENTRADA]]-Tabla22910117[[#This Row],[SALIDA]],IF(Tabla22910117[[#This Row],[MEDIO DE PAGO]]="","¿Medio de pago?",I76))</f>
        <v>24.300000000000011</v>
      </c>
    </row>
    <row r="78" spans="1:9" x14ac:dyDescent="0.25">
      <c r="A78" s="43" t="str">
        <f>TEXT(Tabla22910117[[#This Row],[FECHA]],"mm/aaaa")</f>
        <v>04/2016</v>
      </c>
      <c r="B78" s="38">
        <v>42474</v>
      </c>
      <c r="C78" s="34" t="s">
        <v>1832</v>
      </c>
      <c r="D78" s="34" t="s">
        <v>1544</v>
      </c>
      <c r="F78" s="34" t="s">
        <v>1432</v>
      </c>
      <c r="G78" s="40">
        <v>9</v>
      </c>
      <c r="H78" s="40"/>
      <c r="I78" s="42">
        <f>IF(Tabla22910117[[#This Row],[MEDIO DE PAGO]]="EFECTIVO",I77+Tabla22910117[[#This Row],[ENTRADA]]-Tabla22910117[[#This Row],[SALIDA]],IF(Tabla22910117[[#This Row],[MEDIO DE PAGO]]="","¿Medio de pago?",I77))</f>
        <v>33.300000000000011</v>
      </c>
    </row>
    <row r="79" spans="1:9" x14ac:dyDescent="0.25">
      <c r="A79" s="43" t="str">
        <f>TEXT(Tabla22910117[[#This Row],[FECHA]],"mm/aaaa")</f>
        <v>04/2016</v>
      </c>
      <c r="B79" s="38">
        <v>42474</v>
      </c>
      <c r="C79" s="34" t="s">
        <v>1645</v>
      </c>
      <c r="D79" s="34" t="s">
        <v>1546</v>
      </c>
      <c r="F79" s="34" t="s">
        <v>1432</v>
      </c>
      <c r="G79" s="40"/>
      <c r="H79" s="40">
        <v>5</v>
      </c>
      <c r="I79" s="42">
        <f>IF(Tabla22910117[[#This Row],[MEDIO DE PAGO]]="EFECTIVO",I78+Tabla22910117[[#This Row],[ENTRADA]]-Tabla22910117[[#This Row],[SALIDA]],IF(Tabla22910117[[#This Row],[MEDIO DE PAGO]]="","¿Medio de pago?",I78))</f>
        <v>28.300000000000011</v>
      </c>
    </row>
    <row r="80" spans="1:9" x14ac:dyDescent="0.25">
      <c r="A80" s="43" t="str">
        <f>TEXT(Tabla22910117[[#This Row],[FECHA]],"mm/aaaa")</f>
        <v>04/2016</v>
      </c>
      <c r="B80" s="38">
        <v>42474</v>
      </c>
      <c r="C80" s="34" t="s">
        <v>1830</v>
      </c>
      <c r="D80" s="34" t="s">
        <v>1550</v>
      </c>
      <c r="F80" s="34" t="s">
        <v>1432</v>
      </c>
      <c r="G80" s="40"/>
      <c r="H80" s="40">
        <v>2</v>
      </c>
      <c r="I80" s="42">
        <f>IF(Tabla22910117[[#This Row],[MEDIO DE PAGO]]="EFECTIVO",I79+Tabla22910117[[#This Row],[ENTRADA]]-Tabla22910117[[#This Row],[SALIDA]],IF(Tabla22910117[[#This Row],[MEDIO DE PAGO]]="","¿Medio de pago?",I79))</f>
        <v>26.300000000000011</v>
      </c>
    </row>
    <row r="81" spans="1:9" x14ac:dyDescent="0.25">
      <c r="A81" s="43" t="str">
        <f>TEXT(Tabla22910117[[#This Row],[FECHA]],"mm/aaaa")</f>
        <v>04/2016</v>
      </c>
      <c r="B81" s="38">
        <v>42474</v>
      </c>
      <c r="C81" s="34" t="s">
        <v>1831</v>
      </c>
      <c r="D81" s="34" t="s">
        <v>1544</v>
      </c>
      <c r="F81" s="34" t="s">
        <v>1432</v>
      </c>
      <c r="G81" s="40">
        <v>7.5</v>
      </c>
      <c r="H81" s="40"/>
      <c r="I81" s="42">
        <f>IF(Tabla22910117[[#This Row],[MEDIO DE PAGO]]="EFECTIVO",I80+Tabla22910117[[#This Row],[ENTRADA]]-Tabla22910117[[#This Row],[SALIDA]],IF(Tabla22910117[[#This Row],[MEDIO DE PAGO]]="","¿Medio de pago?",I80))</f>
        <v>33.800000000000011</v>
      </c>
    </row>
    <row r="82" spans="1:9" x14ac:dyDescent="0.25">
      <c r="A82" s="43" t="str">
        <f>TEXT(Tabla22910117[[#This Row],[FECHA]],"mm/aaaa")</f>
        <v>04/2016</v>
      </c>
      <c r="B82" s="38">
        <v>42475</v>
      </c>
      <c r="C82" s="34" t="s">
        <v>1643</v>
      </c>
      <c r="D82" s="34" t="s">
        <v>1546</v>
      </c>
      <c r="F82" s="34" t="s">
        <v>1432</v>
      </c>
      <c r="G82" s="40"/>
      <c r="H82" s="40">
        <v>3</v>
      </c>
      <c r="I82" s="42">
        <f>IF(Tabla22910117[[#This Row],[MEDIO DE PAGO]]="EFECTIVO",I81+Tabla22910117[[#This Row],[ENTRADA]]-Tabla22910117[[#This Row],[SALIDA]],IF(Tabla22910117[[#This Row],[MEDIO DE PAGO]]="","¿Medio de pago?",I81))</f>
        <v>30.800000000000011</v>
      </c>
    </row>
    <row r="83" spans="1:9" x14ac:dyDescent="0.25">
      <c r="A83" s="43" t="str">
        <f>TEXT(Tabla22910117[[#This Row],[FECHA]],"mm/aaaa")</f>
        <v>04/2016</v>
      </c>
      <c r="B83" s="38">
        <v>42475</v>
      </c>
      <c r="C83" s="34" t="s">
        <v>1664</v>
      </c>
      <c r="D83" s="34" t="s">
        <v>1540</v>
      </c>
      <c r="F83" s="34" t="s">
        <v>1432</v>
      </c>
      <c r="G83" s="40">
        <v>85</v>
      </c>
      <c r="H83" s="40"/>
      <c r="I83" s="42">
        <f>IF(Tabla22910117[[#This Row],[MEDIO DE PAGO]]="EFECTIVO",I82+Tabla22910117[[#This Row],[ENTRADA]]-Tabla22910117[[#This Row],[SALIDA]],IF(Tabla22910117[[#This Row],[MEDIO DE PAGO]]="","¿Medio de pago?",I82))</f>
        <v>115.80000000000001</v>
      </c>
    </row>
    <row r="84" spans="1:9" x14ac:dyDescent="0.25">
      <c r="A84" s="43" t="str">
        <f>TEXT(Tabla22910117[[#This Row],[FECHA]],"mm/aaaa")</f>
        <v>04/2016</v>
      </c>
      <c r="B84" s="38">
        <v>42475</v>
      </c>
      <c r="C84" s="34" t="s">
        <v>1855</v>
      </c>
      <c r="D84" s="34" t="s">
        <v>1544</v>
      </c>
      <c r="F84" s="34" t="s">
        <v>1437</v>
      </c>
      <c r="G84" s="40">
        <v>10</v>
      </c>
      <c r="H84" s="40"/>
      <c r="I84" s="42">
        <f>IF(Tabla22910117[[#This Row],[MEDIO DE PAGO]]="EFECTIVO",I83+Tabla22910117[[#This Row],[ENTRADA]]-Tabla22910117[[#This Row],[SALIDA]],IF(Tabla22910117[[#This Row],[MEDIO DE PAGO]]="","¿Medio de pago?",I83))</f>
        <v>115.80000000000001</v>
      </c>
    </row>
    <row r="85" spans="1:9" x14ac:dyDescent="0.25">
      <c r="A85" s="43" t="str">
        <f>TEXT(Tabla22910117[[#This Row],[FECHA]],"mm/aaaa")</f>
        <v>04/2016</v>
      </c>
      <c r="B85" s="38">
        <v>42475</v>
      </c>
      <c r="C85" s="34" t="s">
        <v>1645</v>
      </c>
      <c r="D85" s="34" t="s">
        <v>1546</v>
      </c>
      <c r="F85" s="34" t="s">
        <v>1432</v>
      </c>
      <c r="G85" s="40"/>
      <c r="H85" s="40">
        <v>5</v>
      </c>
      <c r="I85" s="42">
        <f>IF(Tabla22910117[[#This Row],[MEDIO DE PAGO]]="EFECTIVO",I84+Tabla22910117[[#This Row],[ENTRADA]]-Tabla22910117[[#This Row],[SALIDA]],IF(Tabla22910117[[#This Row],[MEDIO DE PAGO]]="","¿Medio de pago?",I84))</f>
        <v>110.80000000000001</v>
      </c>
    </row>
    <row r="86" spans="1:9" x14ac:dyDescent="0.25">
      <c r="A86" s="43" t="str">
        <f>TEXT(Tabla22910117[[#This Row],[FECHA]],"mm/aaaa")</f>
        <v>04/2016</v>
      </c>
      <c r="B86" s="38">
        <v>42475</v>
      </c>
      <c r="C86" s="34" t="s">
        <v>1856</v>
      </c>
      <c r="D86" s="34" t="s">
        <v>1550</v>
      </c>
      <c r="F86" s="34" t="s">
        <v>1432</v>
      </c>
      <c r="G86" s="40"/>
      <c r="H86" s="40">
        <v>43</v>
      </c>
      <c r="I86" s="42">
        <f>IF(Tabla22910117[[#This Row],[MEDIO DE PAGO]]="EFECTIVO",I85+Tabla22910117[[#This Row],[ENTRADA]]-Tabla22910117[[#This Row],[SALIDA]],IF(Tabla22910117[[#This Row],[MEDIO DE PAGO]]="","¿Medio de pago?",I85))</f>
        <v>67.800000000000011</v>
      </c>
    </row>
    <row r="87" spans="1:9" x14ac:dyDescent="0.25">
      <c r="A87" s="43" t="str">
        <f>TEXT(Tabla22910117[[#This Row],[FECHA]],"mm/aaaa")</f>
        <v>04/2016</v>
      </c>
      <c r="B87" s="38">
        <v>42475</v>
      </c>
      <c r="C87" s="34" t="s">
        <v>1808</v>
      </c>
      <c r="D87" s="34" t="s">
        <v>1544</v>
      </c>
      <c r="F87" s="34" t="s">
        <v>1432</v>
      </c>
      <c r="G87" s="40">
        <v>2.5</v>
      </c>
      <c r="H87" s="40"/>
      <c r="I87" s="42">
        <f>IF(Tabla22910117[[#This Row],[MEDIO DE PAGO]]="EFECTIVO",I86+Tabla22910117[[#This Row],[ENTRADA]]-Tabla22910117[[#This Row],[SALIDA]],IF(Tabla22910117[[#This Row],[MEDIO DE PAGO]]="","¿Medio de pago?",I86))</f>
        <v>70.300000000000011</v>
      </c>
    </row>
    <row r="88" spans="1:9" x14ac:dyDescent="0.25">
      <c r="A88" s="43" t="str">
        <f>TEXT(Tabla22910117[[#This Row],[FECHA]],"mm/aaaa")</f>
        <v>04/2016</v>
      </c>
      <c r="B88" s="38">
        <v>42476</v>
      </c>
      <c r="C88" s="34" t="s">
        <v>1647</v>
      </c>
      <c r="D88" s="34" t="s">
        <v>1546</v>
      </c>
      <c r="F88" s="34" t="s">
        <v>1432</v>
      </c>
      <c r="G88" s="40"/>
      <c r="H88" s="40">
        <v>2.6</v>
      </c>
      <c r="I88" s="42">
        <f>IF(Tabla22910117[[#This Row],[MEDIO DE PAGO]]="EFECTIVO",I87+Tabla22910117[[#This Row],[ENTRADA]]-Tabla22910117[[#This Row],[SALIDA]],IF(Tabla22910117[[#This Row],[MEDIO DE PAGO]]="","¿Medio de pago?",I87))</f>
        <v>67.700000000000017</v>
      </c>
    </row>
    <row r="89" spans="1:9" x14ac:dyDescent="0.25">
      <c r="A89" s="43" t="str">
        <f>TEXT(Tabla22910117[[#This Row],[FECHA]],"mm/aaaa")</f>
        <v>04/2016</v>
      </c>
      <c r="B89" s="38">
        <v>42476</v>
      </c>
      <c r="C89" s="34" t="s">
        <v>1793</v>
      </c>
      <c r="D89" s="34" t="s">
        <v>1546</v>
      </c>
      <c r="F89" s="34" t="s">
        <v>1432</v>
      </c>
      <c r="G89" s="40">
        <v>5</v>
      </c>
      <c r="H89" s="40"/>
      <c r="I89" s="42">
        <f>IF(Tabla22910117[[#This Row],[MEDIO DE PAGO]]="EFECTIVO",I88+Tabla22910117[[#This Row],[ENTRADA]]-Tabla22910117[[#This Row],[SALIDA]],IF(Tabla22910117[[#This Row],[MEDIO DE PAGO]]="","¿Medio de pago?",I88))</f>
        <v>72.700000000000017</v>
      </c>
    </row>
    <row r="90" spans="1:9" x14ac:dyDescent="0.25">
      <c r="A90" s="43" t="str">
        <f>TEXT(Tabla22910117[[#This Row],[FECHA]],"mm/aaaa")</f>
        <v>04/2016</v>
      </c>
      <c r="B90" s="38">
        <v>42476</v>
      </c>
      <c r="C90" s="34" t="s">
        <v>1645</v>
      </c>
      <c r="D90" s="34" t="s">
        <v>1546</v>
      </c>
      <c r="F90" s="34" t="s">
        <v>1432</v>
      </c>
      <c r="G90" s="40"/>
      <c r="H90" s="40">
        <v>5</v>
      </c>
      <c r="I90" s="42">
        <f>IF(Tabla22910117[[#This Row],[MEDIO DE PAGO]]="EFECTIVO",I89+Tabla22910117[[#This Row],[ENTRADA]]-Tabla22910117[[#This Row],[SALIDA]],IF(Tabla22910117[[#This Row],[MEDIO DE PAGO]]="","¿Medio de pago?",I89))</f>
        <v>67.700000000000017</v>
      </c>
    </row>
    <row r="91" spans="1:9" x14ac:dyDescent="0.25">
      <c r="A91" s="43" t="str">
        <f>TEXT(Tabla22910117[[#This Row],[FECHA]],"mm/aaaa")</f>
        <v>04/2016</v>
      </c>
      <c r="B91" s="38">
        <v>42476</v>
      </c>
      <c r="C91" s="34" t="s">
        <v>1664</v>
      </c>
      <c r="D91" s="34" t="s">
        <v>1540</v>
      </c>
      <c r="F91" s="34" t="s">
        <v>1432</v>
      </c>
      <c r="G91" s="40">
        <v>140</v>
      </c>
      <c r="H91" s="40"/>
      <c r="I91" s="42">
        <f>IF(Tabla22910117[[#This Row],[MEDIO DE PAGO]]="EFECTIVO",I90+Tabla22910117[[#This Row],[ENTRADA]]-Tabla22910117[[#This Row],[SALIDA]],IF(Tabla22910117[[#This Row],[MEDIO DE PAGO]]="","¿Medio de pago?",I90))</f>
        <v>207.70000000000002</v>
      </c>
    </row>
    <row r="92" spans="1:9" x14ac:dyDescent="0.25">
      <c r="A92" s="43" t="str">
        <f>TEXT(Tabla22910117[[#This Row],[FECHA]],"mm/aaaa")</f>
        <v>04/2016</v>
      </c>
      <c r="B92" s="38">
        <v>42477</v>
      </c>
      <c r="C92" s="34" t="s">
        <v>1647</v>
      </c>
      <c r="D92" s="34" t="s">
        <v>1546</v>
      </c>
      <c r="F92" s="34" t="s">
        <v>1432</v>
      </c>
      <c r="G92" s="40"/>
      <c r="H92" s="40">
        <v>2</v>
      </c>
      <c r="I92" s="42">
        <f>IF(Tabla22910117[[#This Row],[MEDIO DE PAGO]]="EFECTIVO",I91+Tabla22910117[[#This Row],[ENTRADA]]-Tabla22910117[[#This Row],[SALIDA]],IF(Tabla22910117[[#This Row],[MEDIO DE PAGO]]="","¿Medio de pago?",I91))</f>
        <v>205.70000000000002</v>
      </c>
    </row>
    <row r="93" spans="1:9" x14ac:dyDescent="0.25">
      <c r="A93" s="43" t="str">
        <f>TEXT(Tabla22910117[[#This Row],[FECHA]],"mm/aaaa")</f>
        <v>04/2016</v>
      </c>
      <c r="B93" s="38">
        <v>42477</v>
      </c>
      <c r="C93" s="34" t="s">
        <v>1877</v>
      </c>
      <c r="D93" s="34" t="s">
        <v>1541</v>
      </c>
      <c r="F93" s="34" t="s">
        <v>1432</v>
      </c>
      <c r="G93" s="40"/>
      <c r="H93" s="40">
        <v>51.7</v>
      </c>
      <c r="I93" s="42">
        <f>IF(Tabla22910117[[#This Row],[MEDIO DE PAGO]]="EFECTIVO",I92+Tabla22910117[[#This Row],[ENTRADA]]-Tabla22910117[[#This Row],[SALIDA]],IF(Tabla22910117[[#This Row],[MEDIO DE PAGO]]="","¿Medio de pago?",I92))</f>
        <v>154</v>
      </c>
    </row>
    <row r="94" spans="1:9" x14ac:dyDescent="0.25">
      <c r="A94" s="43" t="str">
        <f>TEXT(Tabla22910117[[#This Row],[FECHA]],"mm/aaaa")</f>
        <v>04/2016</v>
      </c>
      <c r="B94" s="38">
        <v>42477</v>
      </c>
      <c r="C94" s="34" t="s">
        <v>1645</v>
      </c>
      <c r="D94" s="34" t="s">
        <v>1546</v>
      </c>
      <c r="F94" s="34" t="s">
        <v>1432</v>
      </c>
      <c r="G94" s="40"/>
      <c r="H94" s="40">
        <v>5</v>
      </c>
      <c r="I94" s="42">
        <f>IF(Tabla22910117[[#This Row],[MEDIO DE PAGO]]="EFECTIVO",I93+Tabla22910117[[#This Row],[ENTRADA]]-Tabla22910117[[#This Row],[SALIDA]],IF(Tabla22910117[[#This Row],[MEDIO DE PAGO]]="","¿Medio de pago?",I93))</f>
        <v>149</v>
      </c>
    </row>
    <row r="95" spans="1:9" x14ac:dyDescent="0.25">
      <c r="A95" s="43" t="str">
        <f>TEXT(Tabla22910117[[#This Row],[FECHA]],"mm/aaaa")</f>
        <v>04/2016</v>
      </c>
      <c r="B95" s="38">
        <v>42477</v>
      </c>
      <c r="C95" s="34" t="s">
        <v>1878</v>
      </c>
      <c r="D95" s="34" t="s">
        <v>1544</v>
      </c>
      <c r="F95" s="34" t="s">
        <v>1432</v>
      </c>
      <c r="G95" s="40">
        <v>3</v>
      </c>
      <c r="H95" s="40"/>
      <c r="I95" s="42">
        <f>IF(Tabla22910117[[#This Row],[MEDIO DE PAGO]]="EFECTIVO",I94+Tabla22910117[[#This Row],[ENTRADA]]-Tabla22910117[[#This Row],[SALIDA]],IF(Tabla22910117[[#This Row],[MEDIO DE PAGO]]="","¿Medio de pago?",I94))</f>
        <v>152</v>
      </c>
    </row>
    <row r="96" spans="1:9" x14ac:dyDescent="0.25">
      <c r="A96" s="43" t="str">
        <f>TEXT(Tabla22910117[[#This Row],[FECHA]],"mm/aaaa")</f>
        <v>04/2016</v>
      </c>
      <c r="B96" s="38">
        <v>42478</v>
      </c>
      <c r="C96" s="34" t="s">
        <v>1647</v>
      </c>
      <c r="D96" s="34" t="s">
        <v>1546</v>
      </c>
      <c r="F96" s="34" t="s">
        <v>1432</v>
      </c>
      <c r="G96" s="40"/>
      <c r="H96" s="40">
        <v>1</v>
      </c>
      <c r="I96" s="42">
        <f>IF(Tabla22910117[[#This Row],[MEDIO DE PAGO]]="EFECTIVO",I95+Tabla22910117[[#This Row],[ENTRADA]]-Tabla22910117[[#This Row],[SALIDA]],IF(Tabla22910117[[#This Row],[MEDIO DE PAGO]]="","¿Medio de pago?",I95))</f>
        <v>151</v>
      </c>
    </row>
    <row r="97" spans="1:9" x14ac:dyDescent="0.25">
      <c r="A97" s="43" t="str">
        <f>TEXT(Tabla22910117[[#This Row],[FECHA]],"mm/aaaa")</f>
        <v>04/2016</v>
      </c>
      <c r="B97" s="38">
        <v>42478</v>
      </c>
      <c r="C97" s="34" t="s">
        <v>1733</v>
      </c>
      <c r="D97" s="34" t="s">
        <v>1545</v>
      </c>
      <c r="F97" s="34" t="s">
        <v>1432</v>
      </c>
      <c r="G97" s="40">
        <v>1</v>
      </c>
      <c r="H97" s="40"/>
      <c r="I97" s="42">
        <f>IF(Tabla22910117[[#This Row],[MEDIO DE PAGO]]="EFECTIVO",I96+Tabla22910117[[#This Row],[ENTRADA]]-Tabla22910117[[#This Row],[SALIDA]],IF(Tabla22910117[[#This Row],[MEDIO DE PAGO]]="","¿Medio de pago?",I96))</f>
        <v>152</v>
      </c>
    </row>
    <row r="98" spans="1:9" x14ac:dyDescent="0.25">
      <c r="A98" s="43" t="str">
        <f>TEXT(Tabla22910117[[#This Row],[FECHA]],"mm/aaaa")</f>
        <v>04/2016</v>
      </c>
      <c r="B98" s="38">
        <v>42478</v>
      </c>
      <c r="C98" s="34" t="s">
        <v>1888</v>
      </c>
      <c r="D98" s="34" t="s">
        <v>1548</v>
      </c>
      <c r="F98" s="34" t="s">
        <v>1432</v>
      </c>
      <c r="G98" s="40">
        <v>2.2000000000000002</v>
      </c>
      <c r="H98" s="40"/>
      <c r="I98" s="42">
        <f>IF(Tabla22910117[[#This Row],[MEDIO DE PAGO]]="EFECTIVO",I97+Tabla22910117[[#This Row],[ENTRADA]]-Tabla22910117[[#This Row],[SALIDA]],IF(Tabla22910117[[#This Row],[MEDIO DE PAGO]]="","¿Medio de pago?",I97))</f>
        <v>154.19999999999999</v>
      </c>
    </row>
    <row r="99" spans="1:9" x14ac:dyDescent="0.25">
      <c r="A99" s="43" t="str">
        <f>TEXT(Tabla22910117[[#This Row],[FECHA]],"mm/aaaa")</f>
        <v>04/2016</v>
      </c>
      <c r="B99" s="38">
        <v>42478</v>
      </c>
      <c r="C99" s="34" t="s">
        <v>1889</v>
      </c>
      <c r="D99" s="34" t="s">
        <v>1546</v>
      </c>
      <c r="F99" s="34" t="s">
        <v>1432</v>
      </c>
      <c r="G99" s="40">
        <v>1.5</v>
      </c>
      <c r="H99" s="40"/>
      <c r="I99" s="42">
        <f>IF(Tabla22910117[[#This Row],[MEDIO DE PAGO]]="EFECTIVO",I98+Tabla22910117[[#This Row],[ENTRADA]]-Tabla22910117[[#This Row],[SALIDA]],IF(Tabla22910117[[#This Row],[MEDIO DE PAGO]]="","¿Medio de pago?",I98))</f>
        <v>155.69999999999999</v>
      </c>
    </row>
    <row r="100" spans="1:9" x14ac:dyDescent="0.25">
      <c r="A100" s="43" t="str">
        <f>TEXT(Tabla22910117[[#This Row],[FECHA]],"mm/aaaa")</f>
        <v>04/2016</v>
      </c>
      <c r="B100" s="38">
        <v>42478</v>
      </c>
      <c r="C100" s="34" t="s">
        <v>1755</v>
      </c>
      <c r="D100" s="34" t="s">
        <v>1546</v>
      </c>
      <c r="F100" s="34" t="s">
        <v>1432</v>
      </c>
      <c r="G100" s="40"/>
      <c r="H100" s="40">
        <v>5</v>
      </c>
      <c r="I100" s="42">
        <f>IF(Tabla22910117[[#This Row],[MEDIO DE PAGO]]="EFECTIVO",I99+Tabla22910117[[#This Row],[ENTRADA]]-Tabla22910117[[#This Row],[SALIDA]],IF(Tabla22910117[[#This Row],[MEDIO DE PAGO]]="","¿Medio de pago?",I99))</f>
        <v>150.69999999999999</v>
      </c>
    </row>
    <row r="101" spans="1:9" x14ac:dyDescent="0.25">
      <c r="A101" s="43" t="str">
        <f>TEXT(Tabla22910117[[#This Row],[FECHA]],"mm/aaaa")</f>
        <v>04/2016</v>
      </c>
      <c r="B101" s="38">
        <v>42478</v>
      </c>
      <c r="C101" s="34" t="s">
        <v>1890</v>
      </c>
      <c r="D101" s="34" t="s">
        <v>1544</v>
      </c>
      <c r="F101" s="34" t="s">
        <v>1432</v>
      </c>
      <c r="G101" s="40">
        <v>20</v>
      </c>
      <c r="H101" s="40"/>
      <c r="I101" s="42">
        <f>IF(Tabla22910117[[#This Row],[MEDIO DE PAGO]]="EFECTIVO",I100+Tabla22910117[[#This Row],[ENTRADA]]-Tabla22910117[[#This Row],[SALIDA]],IF(Tabla22910117[[#This Row],[MEDIO DE PAGO]]="","¿Medio de pago?",I100))</f>
        <v>170.7</v>
      </c>
    </row>
    <row r="102" spans="1:9" x14ac:dyDescent="0.25">
      <c r="A102" s="43" t="str">
        <f>TEXT(Tabla22910117[[#This Row],[FECHA]],"mm/aaaa")</f>
        <v>04/2016</v>
      </c>
      <c r="B102" s="38">
        <v>42479</v>
      </c>
      <c r="C102" s="34" t="s">
        <v>1647</v>
      </c>
      <c r="D102" s="34" t="s">
        <v>1546</v>
      </c>
      <c r="F102" s="34" t="s">
        <v>1432</v>
      </c>
      <c r="G102" s="40"/>
      <c r="H102" s="40">
        <v>1.5</v>
      </c>
      <c r="I102" s="42">
        <f>IF(Tabla22910117[[#This Row],[MEDIO DE PAGO]]="EFECTIVO",I101+Tabla22910117[[#This Row],[ENTRADA]]-Tabla22910117[[#This Row],[SALIDA]],IF(Tabla22910117[[#This Row],[MEDIO DE PAGO]]="","¿Medio de pago?",I101))</f>
        <v>169.2</v>
      </c>
    </row>
    <row r="103" spans="1:9" x14ac:dyDescent="0.25">
      <c r="A103" s="43" t="str">
        <f>TEXT(Tabla22910117[[#This Row],[FECHA]],"mm/aaaa")</f>
        <v>04/2016</v>
      </c>
      <c r="B103" s="38">
        <v>42479</v>
      </c>
      <c r="C103" s="34" t="s">
        <v>1645</v>
      </c>
      <c r="D103" s="34" t="s">
        <v>1546</v>
      </c>
      <c r="F103" s="34" t="s">
        <v>1432</v>
      </c>
      <c r="G103" s="40"/>
      <c r="H103" s="40">
        <v>5</v>
      </c>
      <c r="I103" s="42">
        <f>IF(Tabla22910117[[#This Row],[MEDIO DE PAGO]]="EFECTIVO",I102+Tabla22910117[[#This Row],[ENTRADA]]-Tabla22910117[[#This Row],[SALIDA]],IF(Tabla22910117[[#This Row],[MEDIO DE PAGO]]="","¿Medio de pago?",I102))</f>
        <v>164.2</v>
      </c>
    </row>
    <row r="104" spans="1:9" x14ac:dyDescent="0.25">
      <c r="A104" s="43" t="str">
        <f>TEXT(Tabla22910117[[#This Row],[FECHA]],"mm/aaaa")</f>
        <v>04/2016</v>
      </c>
      <c r="B104" s="38">
        <v>42479</v>
      </c>
      <c r="C104" s="34" t="s">
        <v>1900</v>
      </c>
      <c r="D104" s="34" t="s">
        <v>1546</v>
      </c>
      <c r="F104" s="34" t="s">
        <v>1432</v>
      </c>
      <c r="G104" s="40">
        <v>2.5</v>
      </c>
      <c r="H104" s="40"/>
      <c r="I104" s="42">
        <f>IF(Tabla22910117[[#This Row],[MEDIO DE PAGO]]="EFECTIVO",I103+Tabla22910117[[#This Row],[ENTRADA]]-Tabla22910117[[#This Row],[SALIDA]],IF(Tabla22910117[[#This Row],[MEDIO DE PAGO]]="","¿Medio de pago?",I103))</f>
        <v>166.7</v>
      </c>
    </row>
    <row r="105" spans="1:9" x14ac:dyDescent="0.25">
      <c r="A105" s="43" t="str">
        <f>TEXT(Tabla22910117[[#This Row],[FECHA]],"mm/aaaa")</f>
        <v>04/2016</v>
      </c>
      <c r="B105" s="38">
        <v>42480</v>
      </c>
      <c r="C105" s="34" t="s">
        <v>1643</v>
      </c>
      <c r="D105" s="34" t="s">
        <v>1546</v>
      </c>
      <c r="F105" s="34" t="s">
        <v>1432</v>
      </c>
      <c r="G105" s="40"/>
      <c r="H105" s="40">
        <v>2.5</v>
      </c>
      <c r="I105" s="42">
        <f>IF(Tabla22910117[[#This Row],[MEDIO DE PAGO]]="EFECTIVO",I104+Tabla22910117[[#This Row],[ENTRADA]]-Tabla22910117[[#This Row],[SALIDA]],IF(Tabla22910117[[#This Row],[MEDIO DE PAGO]]="","¿Medio de pago?",I104))</f>
        <v>164.2</v>
      </c>
    </row>
    <row r="106" spans="1:9" x14ac:dyDescent="0.25">
      <c r="A106" s="43" t="str">
        <f>TEXT(Tabla22910117[[#This Row],[FECHA]],"mm/aaaa")</f>
        <v>04/2016</v>
      </c>
      <c r="B106" s="38">
        <v>42480</v>
      </c>
      <c r="C106" s="34" t="s">
        <v>1910</v>
      </c>
      <c r="D106" s="34" t="s">
        <v>1540</v>
      </c>
      <c r="F106" s="34" t="s">
        <v>1432</v>
      </c>
      <c r="G106" s="40">
        <v>220</v>
      </c>
      <c r="H106" s="40"/>
      <c r="I106" s="42">
        <f>IF(Tabla22910117[[#This Row],[MEDIO DE PAGO]]="EFECTIVO",I105+Tabla22910117[[#This Row],[ENTRADA]]-Tabla22910117[[#This Row],[SALIDA]],IF(Tabla22910117[[#This Row],[MEDIO DE PAGO]]="","¿Medio de pago?",I105))</f>
        <v>384.2</v>
      </c>
    </row>
    <row r="107" spans="1:9" x14ac:dyDescent="0.25">
      <c r="A107" s="43" t="str">
        <f>TEXT(Tabla22910117[[#This Row],[FECHA]],"mm/aaaa")</f>
        <v>04/2016</v>
      </c>
      <c r="B107" s="38">
        <v>42480</v>
      </c>
      <c r="C107" s="34" t="s">
        <v>1660</v>
      </c>
      <c r="D107" s="34" t="s">
        <v>1546</v>
      </c>
      <c r="F107" s="34" t="s">
        <v>1432</v>
      </c>
      <c r="G107" s="40">
        <v>3</v>
      </c>
      <c r="H107" s="40"/>
      <c r="I107" s="42">
        <f>IF(Tabla22910117[[#This Row],[MEDIO DE PAGO]]="EFECTIVO",I106+Tabla22910117[[#This Row],[ENTRADA]]-Tabla22910117[[#This Row],[SALIDA]],IF(Tabla22910117[[#This Row],[MEDIO DE PAGO]]="","¿Medio de pago?",I106))</f>
        <v>387.2</v>
      </c>
    </row>
    <row r="108" spans="1:9" x14ac:dyDescent="0.25">
      <c r="A108" s="43" t="str">
        <f>TEXT(Tabla22910117[[#This Row],[FECHA]],"mm/aaaa")</f>
        <v>04/2016</v>
      </c>
      <c r="B108" s="38">
        <v>42480</v>
      </c>
      <c r="C108" s="34" t="s">
        <v>1917</v>
      </c>
      <c r="D108" s="34" t="s">
        <v>1544</v>
      </c>
      <c r="F108" s="34" t="s">
        <v>1437</v>
      </c>
      <c r="G108" s="40">
        <v>5</v>
      </c>
      <c r="H108" s="40"/>
      <c r="I108" s="42">
        <f>IF(Tabla22910117[[#This Row],[MEDIO DE PAGO]]="EFECTIVO",I107+Tabla22910117[[#This Row],[ENTRADA]]-Tabla22910117[[#This Row],[SALIDA]],IF(Tabla22910117[[#This Row],[MEDIO DE PAGO]]="","¿Medio de pago?",I107))</f>
        <v>387.2</v>
      </c>
    </row>
    <row r="109" spans="1:9" x14ac:dyDescent="0.25">
      <c r="A109" s="43" t="str">
        <f>TEXT(Tabla22910117[[#This Row],[FECHA]],"mm/aaaa")</f>
        <v>04/2016</v>
      </c>
      <c r="B109" s="38">
        <v>42480</v>
      </c>
      <c r="C109" s="34" t="s">
        <v>1645</v>
      </c>
      <c r="D109" s="34" t="s">
        <v>1546</v>
      </c>
      <c r="F109" s="34" t="s">
        <v>1432</v>
      </c>
      <c r="G109" s="40"/>
      <c r="H109" s="40">
        <v>5</v>
      </c>
      <c r="I109" s="42">
        <f>IF(Tabla22910117[[#This Row],[MEDIO DE PAGO]]="EFECTIVO",I108+Tabla22910117[[#This Row],[ENTRADA]]-Tabla22910117[[#This Row],[SALIDA]],IF(Tabla22910117[[#This Row],[MEDIO DE PAGO]]="","¿Medio de pago?",I108))</f>
        <v>382.2</v>
      </c>
    </row>
    <row r="110" spans="1:9" x14ac:dyDescent="0.25">
      <c r="A110" s="43" t="str">
        <f>TEXT(Tabla22910117[[#This Row],[FECHA]],"mm/aaaa")</f>
        <v>04/2016</v>
      </c>
      <c r="B110" s="38">
        <v>42480</v>
      </c>
      <c r="C110" s="34" t="s">
        <v>1928</v>
      </c>
      <c r="D110" s="34" t="s">
        <v>1550</v>
      </c>
      <c r="F110" s="34" t="s">
        <v>1432</v>
      </c>
      <c r="G110" s="40"/>
      <c r="H110" s="40">
        <v>200</v>
      </c>
      <c r="I110" s="42">
        <f>IF(Tabla22910117[[#This Row],[MEDIO DE PAGO]]="EFECTIVO",I109+Tabla22910117[[#This Row],[ENTRADA]]-Tabla22910117[[#This Row],[SALIDA]],IF(Tabla22910117[[#This Row],[MEDIO DE PAGO]]="","¿Medio de pago?",I109))</f>
        <v>182.2</v>
      </c>
    </row>
    <row r="111" spans="1:9" x14ac:dyDescent="0.25">
      <c r="A111" s="43" t="str">
        <f>TEXT(Tabla22910117[[#This Row],[FECHA]],"mm/aaaa")</f>
        <v>04/2016</v>
      </c>
      <c r="B111" s="38">
        <v>42480</v>
      </c>
      <c r="C111" s="34" t="s">
        <v>1930</v>
      </c>
      <c r="D111" s="34" t="s">
        <v>1544</v>
      </c>
      <c r="F111" s="34" t="s">
        <v>1432</v>
      </c>
      <c r="G111" s="40">
        <v>2.5</v>
      </c>
      <c r="H111" s="40"/>
      <c r="I111" s="42">
        <f>IF(Tabla22910117[[#This Row],[MEDIO DE PAGO]]="EFECTIVO",I110+Tabla22910117[[#This Row],[ENTRADA]]-Tabla22910117[[#This Row],[SALIDA]],IF(Tabla22910117[[#This Row],[MEDIO DE PAGO]]="","¿Medio de pago?",I110))</f>
        <v>184.7</v>
      </c>
    </row>
    <row r="112" spans="1:9" x14ac:dyDescent="0.25">
      <c r="A112" s="43" t="str">
        <f>TEXT(Tabla22910117[[#This Row],[FECHA]],"mm/aaaa")</f>
        <v>04/2016</v>
      </c>
      <c r="B112" s="38">
        <v>42480</v>
      </c>
      <c r="C112" s="34" t="s">
        <v>1931</v>
      </c>
      <c r="D112" s="34" t="s">
        <v>1546</v>
      </c>
      <c r="F112" s="34" t="s">
        <v>1432</v>
      </c>
      <c r="G112" s="40">
        <v>4</v>
      </c>
      <c r="H112" s="40"/>
      <c r="I112" s="42">
        <f>IF(Tabla22910117[[#This Row],[MEDIO DE PAGO]]="EFECTIVO",I111+Tabla22910117[[#This Row],[ENTRADA]]-Tabla22910117[[#This Row],[SALIDA]],IF(Tabla22910117[[#This Row],[MEDIO DE PAGO]]="","¿Medio de pago?",I111))</f>
        <v>188.7</v>
      </c>
    </row>
    <row r="113" spans="1:10" x14ac:dyDescent="0.25">
      <c r="A113" s="43" t="str">
        <f>TEXT(Tabla22910117[[#This Row],[FECHA]],"mm/aaaa")</f>
        <v>04/2016</v>
      </c>
      <c r="B113" s="38">
        <v>42481</v>
      </c>
      <c r="C113" s="34" t="s">
        <v>1643</v>
      </c>
      <c r="D113" s="34" t="s">
        <v>1546</v>
      </c>
      <c r="F113" s="34" t="s">
        <v>1432</v>
      </c>
      <c r="G113" s="40"/>
      <c r="H113" s="40">
        <v>2</v>
      </c>
      <c r="I113" s="42">
        <f>IF(Tabla22910117[[#This Row],[MEDIO DE PAGO]]="EFECTIVO",I112+Tabla22910117[[#This Row],[ENTRADA]]-Tabla22910117[[#This Row],[SALIDA]],IF(Tabla22910117[[#This Row],[MEDIO DE PAGO]]="","¿Medio de pago?",I112))</f>
        <v>186.7</v>
      </c>
    </row>
    <row r="114" spans="1:10" x14ac:dyDescent="0.25">
      <c r="A114" s="43" t="str">
        <f>TEXT(Tabla22910117[[#This Row],[FECHA]],"mm/aaaa")</f>
        <v>04/2016</v>
      </c>
      <c r="B114" s="38">
        <v>42481</v>
      </c>
      <c r="C114" s="34" t="s">
        <v>1947</v>
      </c>
      <c r="D114" s="34" t="s">
        <v>1545</v>
      </c>
      <c r="F114" s="34" t="s">
        <v>1432</v>
      </c>
      <c r="G114" s="40">
        <v>1.2</v>
      </c>
      <c r="H114" s="40"/>
      <c r="I114" s="42">
        <f>IF(Tabla22910117[[#This Row],[MEDIO DE PAGO]]="EFECTIVO",I113+Tabla22910117[[#This Row],[ENTRADA]]-Tabla22910117[[#This Row],[SALIDA]],IF(Tabla22910117[[#This Row],[MEDIO DE PAGO]]="","¿Medio de pago?",I113))</f>
        <v>187.89999999999998</v>
      </c>
    </row>
    <row r="115" spans="1:10" x14ac:dyDescent="0.25">
      <c r="A115" s="43" t="str">
        <f>TEXT(Tabla22910117[[#This Row],[FECHA]],"mm/aaaa")</f>
        <v>04/2016</v>
      </c>
      <c r="B115" s="38">
        <v>42481</v>
      </c>
      <c r="C115" s="34" t="s">
        <v>1645</v>
      </c>
      <c r="D115" s="34" t="s">
        <v>1546</v>
      </c>
      <c r="F115" s="34" t="s">
        <v>1432</v>
      </c>
      <c r="G115" s="40"/>
      <c r="H115" s="40">
        <v>5</v>
      </c>
      <c r="I115" s="42">
        <f>IF(Tabla22910117[[#This Row],[MEDIO DE PAGO]]="EFECTIVO",I114+Tabla22910117[[#This Row],[ENTRADA]]-Tabla22910117[[#This Row],[SALIDA]],IF(Tabla22910117[[#This Row],[MEDIO DE PAGO]]="","¿Medio de pago?",I114))</f>
        <v>182.89999999999998</v>
      </c>
    </row>
    <row r="116" spans="1:10" x14ac:dyDescent="0.25">
      <c r="A116" s="43" t="str">
        <f>TEXT(Tabla22910117[[#This Row],[FECHA]],"mm/aaaa")</f>
        <v>04/2016</v>
      </c>
      <c r="B116" s="38">
        <v>42482</v>
      </c>
      <c r="C116" s="34" t="s">
        <v>1647</v>
      </c>
      <c r="D116" s="34" t="s">
        <v>1546</v>
      </c>
      <c r="F116" s="34" t="s">
        <v>1432</v>
      </c>
      <c r="G116" s="40"/>
      <c r="H116" s="40">
        <v>3</v>
      </c>
      <c r="I116" s="42">
        <f>IF(Tabla22910117[[#This Row],[MEDIO DE PAGO]]="EFECTIVO",I115+Tabla22910117[[#This Row],[ENTRADA]]-Tabla22910117[[#This Row],[SALIDA]],IF(Tabla22910117[[#This Row],[MEDIO DE PAGO]]="","¿Medio de pago?",I115))</f>
        <v>179.89999999999998</v>
      </c>
    </row>
    <row r="117" spans="1:10" x14ac:dyDescent="0.25">
      <c r="A117" s="43" t="str">
        <f>TEXT(Tabla22910117[[#This Row],[FECHA]],"mm/aaaa")</f>
        <v>04/2016</v>
      </c>
      <c r="B117" s="38">
        <v>42482</v>
      </c>
      <c r="C117" s="34" t="s">
        <v>1967</v>
      </c>
      <c r="D117" s="34" t="s">
        <v>1540</v>
      </c>
      <c r="F117" s="34" t="s">
        <v>1432</v>
      </c>
      <c r="G117" s="40">
        <v>120</v>
      </c>
      <c r="H117" s="40"/>
      <c r="I117" s="42">
        <f>IF(Tabla22910117[[#This Row],[MEDIO DE PAGO]]="EFECTIVO",I116+Tabla22910117[[#This Row],[ENTRADA]]-Tabla22910117[[#This Row],[SALIDA]],IF(Tabla22910117[[#This Row],[MEDIO DE PAGO]]="","¿Medio de pago?",I116))</f>
        <v>299.89999999999998</v>
      </c>
    </row>
    <row r="118" spans="1:10" x14ac:dyDescent="0.25">
      <c r="A118" s="43" t="str">
        <f>TEXT(Tabla22910117[[#This Row],[FECHA]],"mm/aaaa")</f>
        <v>04/2016</v>
      </c>
      <c r="B118" s="38">
        <v>42482</v>
      </c>
      <c r="C118" s="34" t="s">
        <v>1645</v>
      </c>
      <c r="D118" s="34" t="s">
        <v>1546</v>
      </c>
      <c r="F118" s="34" t="s">
        <v>1432</v>
      </c>
      <c r="G118" s="40"/>
      <c r="H118" s="40">
        <v>5</v>
      </c>
      <c r="I118" s="42">
        <f>IF(Tabla22910117[[#This Row],[MEDIO DE PAGO]]="EFECTIVO",I117+Tabla22910117[[#This Row],[ENTRADA]]-Tabla22910117[[#This Row],[SALIDA]],IF(Tabla22910117[[#This Row],[MEDIO DE PAGO]]="","¿Medio de pago?",I117))</f>
        <v>294.89999999999998</v>
      </c>
    </row>
    <row r="119" spans="1:10" x14ac:dyDescent="0.25">
      <c r="A119" s="43" t="str">
        <f>TEXT(Tabla22910117[[#This Row],[FECHA]],"mm/aaaa")</f>
        <v>04/2016</v>
      </c>
      <c r="B119" s="38">
        <v>42482</v>
      </c>
      <c r="C119" s="34" t="s">
        <v>1976</v>
      </c>
      <c r="D119" s="34" t="s">
        <v>1545</v>
      </c>
      <c r="F119" s="34" t="s">
        <v>1432</v>
      </c>
      <c r="G119" s="40">
        <v>1</v>
      </c>
      <c r="H119" s="40"/>
      <c r="I119" s="42">
        <f>IF(Tabla22910117[[#This Row],[MEDIO DE PAGO]]="EFECTIVO",I118+Tabla22910117[[#This Row],[ENTRADA]]-Tabla22910117[[#This Row],[SALIDA]],IF(Tabla22910117[[#This Row],[MEDIO DE PAGO]]="","¿Medio de pago?",I118))</f>
        <v>295.89999999999998</v>
      </c>
    </row>
    <row r="120" spans="1:10" x14ac:dyDescent="0.25">
      <c r="A120" s="43" t="str">
        <f>TEXT(Tabla22910117[[#This Row],[FECHA]],"mm/aaaa")</f>
        <v>04/2016</v>
      </c>
      <c r="B120" s="38">
        <v>42482</v>
      </c>
      <c r="C120" s="34" t="s">
        <v>1977</v>
      </c>
      <c r="D120" s="34" t="s">
        <v>1546</v>
      </c>
      <c r="F120" s="34" t="s">
        <v>1432</v>
      </c>
      <c r="G120" s="40">
        <v>1.5</v>
      </c>
      <c r="H120" s="40"/>
      <c r="I120" s="42">
        <f>IF(Tabla22910117[[#This Row],[MEDIO DE PAGO]]="EFECTIVO",I119+Tabla22910117[[#This Row],[ENTRADA]]-Tabla22910117[[#This Row],[SALIDA]],IF(Tabla22910117[[#This Row],[MEDIO DE PAGO]]="","¿Medio de pago?",I119))</f>
        <v>297.39999999999998</v>
      </c>
      <c r="J120" s="34" t="s">
        <v>1735</v>
      </c>
    </row>
    <row r="121" spans="1:10" x14ac:dyDescent="0.25">
      <c r="A121" s="43" t="str">
        <f>TEXT(Tabla22910117[[#This Row],[FECHA]],"mm/aaaa")</f>
        <v>04/2016</v>
      </c>
      <c r="B121" s="38">
        <v>42483</v>
      </c>
      <c r="C121" s="34" t="s">
        <v>1978</v>
      </c>
      <c r="D121" s="34" t="s">
        <v>1546</v>
      </c>
      <c r="F121" s="34" t="s">
        <v>1433</v>
      </c>
      <c r="G121" s="40">
        <v>6</v>
      </c>
      <c r="H121" s="40"/>
      <c r="I121" s="42">
        <f>IF(Tabla22910117[[#This Row],[MEDIO DE PAGO]]="EFECTIVO",I120+Tabla22910117[[#This Row],[ENTRADA]]-Tabla22910117[[#This Row],[SALIDA]],IF(Tabla22910117[[#This Row],[MEDIO DE PAGO]]="","¿Medio de pago?",I120))</f>
        <v>297.39999999999998</v>
      </c>
    </row>
    <row r="122" spans="1:10" x14ac:dyDescent="0.25">
      <c r="A122" s="43" t="str">
        <f>TEXT(Tabla22910117[[#This Row],[FECHA]],"mm/aaaa")</f>
        <v>04/2016</v>
      </c>
      <c r="B122" s="38">
        <v>42483</v>
      </c>
      <c r="C122" s="34" t="s">
        <v>1647</v>
      </c>
      <c r="D122" s="34" t="s">
        <v>1546</v>
      </c>
      <c r="F122" s="34" t="s">
        <v>1432</v>
      </c>
      <c r="G122" s="40"/>
      <c r="H122" s="40">
        <v>2</v>
      </c>
      <c r="I122" s="42">
        <f>IF(Tabla22910117[[#This Row],[MEDIO DE PAGO]]="EFECTIVO",I121+Tabla22910117[[#This Row],[ENTRADA]]-Tabla22910117[[#This Row],[SALIDA]],IF(Tabla22910117[[#This Row],[MEDIO DE PAGO]]="","¿Medio de pago?",I121))</f>
        <v>295.39999999999998</v>
      </c>
    </row>
    <row r="123" spans="1:10" x14ac:dyDescent="0.25">
      <c r="A123" s="43" t="str">
        <f>TEXT(Tabla22910117[[#This Row],[FECHA]],"mm/aaaa")</f>
        <v>04/2016</v>
      </c>
      <c r="B123" s="38">
        <v>42483</v>
      </c>
      <c r="C123" s="34" t="s">
        <v>1645</v>
      </c>
      <c r="D123" s="34" t="s">
        <v>1546</v>
      </c>
      <c r="F123" s="34" t="s">
        <v>1432</v>
      </c>
      <c r="G123" s="40"/>
      <c r="H123" s="40">
        <v>5</v>
      </c>
      <c r="I123" s="42">
        <f>IF(Tabla22910117[[#This Row],[MEDIO DE PAGO]]="EFECTIVO",I122+Tabla22910117[[#This Row],[ENTRADA]]-Tabla22910117[[#This Row],[SALIDA]],IF(Tabla22910117[[#This Row],[MEDIO DE PAGO]]="","¿Medio de pago?",I122))</f>
        <v>290.39999999999998</v>
      </c>
    </row>
    <row r="124" spans="1:10" x14ac:dyDescent="0.25">
      <c r="A124" s="43" t="str">
        <f>TEXT(Tabla22910117[[#This Row],[FECHA]],"mm/aaaa")</f>
        <v>04/2016</v>
      </c>
      <c r="B124" s="38">
        <v>42484</v>
      </c>
      <c r="C124" s="34" t="s">
        <v>1647</v>
      </c>
      <c r="D124" s="34" t="s">
        <v>1546</v>
      </c>
      <c r="F124" s="34" t="s">
        <v>1432</v>
      </c>
      <c r="G124" s="40"/>
      <c r="H124" s="40">
        <v>1</v>
      </c>
      <c r="I124" s="42">
        <f>IF(Tabla22910117[[#This Row],[MEDIO DE PAGO]]="EFECTIVO",I123+Tabla22910117[[#This Row],[ENTRADA]]-Tabla22910117[[#This Row],[SALIDA]],IF(Tabla22910117[[#This Row],[MEDIO DE PAGO]]="","¿Medio de pago?",I123))</f>
        <v>289.39999999999998</v>
      </c>
    </row>
    <row r="125" spans="1:10" x14ac:dyDescent="0.25">
      <c r="A125" s="43" t="str">
        <f>TEXT(Tabla22910117[[#This Row],[FECHA]],"mm/aaaa")</f>
        <v>04/2016</v>
      </c>
      <c r="B125" s="38">
        <v>42484</v>
      </c>
      <c r="C125" s="34" t="s">
        <v>1645</v>
      </c>
      <c r="D125" s="34" t="s">
        <v>1546</v>
      </c>
      <c r="F125" s="34" t="s">
        <v>1432</v>
      </c>
      <c r="G125" s="40"/>
      <c r="H125" s="40">
        <v>5</v>
      </c>
      <c r="I125" s="42">
        <f>IF(Tabla22910117[[#This Row],[MEDIO DE PAGO]]="EFECTIVO",I124+Tabla22910117[[#This Row],[ENTRADA]]-Tabla22910117[[#This Row],[SALIDA]],IF(Tabla22910117[[#This Row],[MEDIO DE PAGO]]="","¿Medio de pago?",I124))</f>
        <v>284.39999999999998</v>
      </c>
    </row>
    <row r="126" spans="1:10" x14ac:dyDescent="0.25">
      <c r="A126" s="43" t="str">
        <f>TEXT(Tabla22910117[[#This Row],[FECHA]],"mm/aaaa")</f>
        <v>04/2016</v>
      </c>
      <c r="B126" s="38">
        <v>42484</v>
      </c>
      <c r="C126" s="34" t="s">
        <v>1984</v>
      </c>
      <c r="D126" s="34" t="s">
        <v>1543</v>
      </c>
      <c r="F126" s="34" t="s">
        <v>1432</v>
      </c>
      <c r="G126" s="40">
        <v>7.5</v>
      </c>
      <c r="H126" s="40"/>
      <c r="I126" s="42">
        <f>IF(Tabla22910117[[#This Row],[MEDIO DE PAGO]]="EFECTIVO",I125+Tabla22910117[[#This Row],[ENTRADA]]-Tabla22910117[[#This Row],[SALIDA]],IF(Tabla22910117[[#This Row],[MEDIO DE PAGO]]="","¿Medio de pago?",I125))</f>
        <v>291.89999999999998</v>
      </c>
    </row>
    <row r="127" spans="1:10" x14ac:dyDescent="0.25">
      <c r="A127" s="43" t="str">
        <f>TEXT(Tabla22910117[[#This Row],[FECHA]],"mm/aaaa")</f>
        <v>04/2016</v>
      </c>
      <c r="B127" s="38">
        <v>42485</v>
      </c>
      <c r="C127" s="34" t="s">
        <v>1647</v>
      </c>
      <c r="D127" s="34" t="s">
        <v>1546</v>
      </c>
      <c r="F127" s="34" t="s">
        <v>1432</v>
      </c>
      <c r="G127" s="40"/>
      <c r="H127" s="40">
        <v>1.5</v>
      </c>
      <c r="I127" s="42">
        <f>IF(Tabla22910117[[#This Row],[MEDIO DE PAGO]]="EFECTIVO",I126+Tabla22910117[[#This Row],[ENTRADA]]-Tabla22910117[[#This Row],[SALIDA]],IF(Tabla22910117[[#This Row],[MEDIO DE PAGO]]="","¿Medio de pago?",I126))</f>
        <v>290.39999999999998</v>
      </c>
    </row>
    <row r="128" spans="1:10" x14ac:dyDescent="0.25">
      <c r="A128" s="43" t="str">
        <f>TEXT(Tabla22910117[[#This Row],[FECHA]],"mm/aaaa")</f>
        <v>04/2016</v>
      </c>
      <c r="B128" s="38">
        <v>42485</v>
      </c>
      <c r="C128" s="34" t="s">
        <v>1645</v>
      </c>
      <c r="D128" s="34" t="s">
        <v>1546</v>
      </c>
      <c r="F128" s="34" t="s">
        <v>1432</v>
      </c>
      <c r="G128" s="40"/>
      <c r="H128" s="40">
        <v>5</v>
      </c>
      <c r="I128" s="42">
        <f>IF(Tabla22910117[[#This Row],[MEDIO DE PAGO]]="EFECTIVO",I127+Tabla22910117[[#This Row],[ENTRADA]]-Tabla22910117[[#This Row],[SALIDA]],IF(Tabla22910117[[#This Row],[MEDIO DE PAGO]]="","¿Medio de pago?",I127))</f>
        <v>285.39999999999998</v>
      </c>
    </row>
    <row r="129" spans="1:9" x14ac:dyDescent="0.25">
      <c r="A129" s="43" t="str">
        <f>TEXT(Tabla22910117[[#This Row],[FECHA]],"mm/aaaa")</f>
        <v>04/2016</v>
      </c>
      <c r="B129" s="38">
        <v>42485</v>
      </c>
      <c r="C129" s="34" t="s">
        <v>1656</v>
      </c>
      <c r="D129" s="34" t="s">
        <v>1544</v>
      </c>
      <c r="F129" s="34" t="s">
        <v>1433</v>
      </c>
      <c r="G129" s="40">
        <v>25</v>
      </c>
      <c r="H129" s="40"/>
      <c r="I129" s="42">
        <f>IF(Tabla22910117[[#This Row],[MEDIO DE PAGO]]="EFECTIVO",I128+Tabla22910117[[#This Row],[ENTRADA]]-Tabla22910117[[#This Row],[SALIDA]],IF(Tabla22910117[[#This Row],[MEDIO DE PAGO]]="","¿Medio de pago?",I128))</f>
        <v>285.39999999999998</v>
      </c>
    </row>
    <row r="130" spans="1:9" x14ac:dyDescent="0.25">
      <c r="A130" s="43" t="str">
        <f>TEXT(Tabla22910117[[#This Row],[FECHA]],"mm/aaaa")</f>
        <v>04/2016</v>
      </c>
      <c r="B130" s="38">
        <v>42485</v>
      </c>
      <c r="C130" s="34" t="s">
        <v>1644</v>
      </c>
      <c r="D130" s="34" t="s">
        <v>1540</v>
      </c>
      <c r="F130" s="34" t="s">
        <v>1433</v>
      </c>
      <c r="G130" s="40">
        <v>195</v>
      </c>
      <c r="H130" s="40"/>
      <c r="I130" s="42">
        <f>IF(Tabla22910117[[#This Row],[MEDIO DE PAGO]]="EFECTIVO",I129+Tabla22910117[[#This Row],[ENTRADA]]-Tabla22910117[[#This Row],[SALIDA]],IF(Tabla22910117[[#This Row],[MEDIO DE PAGO]]="","¿Medio de pago?",I129))</f>
        <v>285.39999999999998</v>
      </c>
    </row>
    <row r="131" spans="1:9" x14ac:dyDescent="0.25">
      <c r="A131" s="43" t="str">
        <f>TEXT(Tabla22910117[[#This Row],[FECHA]],"mm/aaaa")</f>
        <v>04/2016</v>
      </c>
      <c r="B131" s="38">
        <v>42486</v>
      </c>
      <c r="C131" s="34" t="s">
        <v>1647</v>
      </c>
      <c r="D131" s="34" t="s">
        <v>1546</v>
      </c>
      <c r="F131" s="34" t="s">
        <v>1432</v>
      </c>
      <c r="G131" s="40"/>
      <c r="H131" s="40">
        <v>2</v>
      </c>
      <c r="I131" s="42">
        <f>IF(Tabla22910117[[#This Row],[MEDIO DE PAGO]]="EFECTIVO",I130+Tabla22910117[[#This Row],[ENTRADA]]-Tabla22910117[[#This Row],[SALIDA]],IF(Tabla22910117[[#This Row],[MEDIO DE PAGO]]="","¿Medio de pago?",I130))</f>
        <v>283.39999999999998</v>
      </c>
    </row>
    <row r="132" spans="1:9" x14ac:dyDescent="0.25">
      <c r="A132" s="43" t="str">
        <f>TEXT(Tabla22910117[[#This Row],[FECHA]],"mm/aaaa")</f>
        <v>04/2016</v>
      </c>
      <c r="B132" s="38">
        <v>42486</v>
      </c>
      <c r="C132" s="34" t="s">
        <v>1999</v>
      </c>
      <c r="D132" s="34" t="s">
        <v>1544</v>
      </c>
      <c r="F132" s="34" t="s">
        <v>1433</v>
      </c>
      <c r="G132" s="40">
        <v>3</v>
      </c>
      <c r="H132" s="40"/>
      <c r="I132" s="42">
        <f>IF(Tabla22910117[[#This Row],[MEDIO DE PAGO]]="EFECTIVO",I131+Tabla22910117[[#This Row],[ENTRADA]]-Tabla22910117[[#This Row],[SALIDA]],IF(Tabla22910117[[#This Row],[MEDIO DE PAGO]]="","¿Medio de pago?",I131))</f>
        <v>283.39999999999998</v>
      </c>
    </row>
    <row r="133" spans="1:9" x14ac:dyDescent="0.25">
      <c r="A133" s="43" t="str">
        <f>TEXT(Tabla22910117[[#This Row],[FECHA]],"mm/aaaa")</f>
        <v>04/2016</v>
      </c>
      <c r="B133" s="38">
        <v>42486</v>
      </c>
      <c r="C133" s="34" t="s">
        <v>1664</v>
      </c>
      <c r="D133" s="34" t="s">
        <v>1540</v>
      </c>
      <c r="F133" s="34" t="s">
        <v>1432</v>
      </c>
      <c r="G133" s="40">
        <v>110</v>
      </c>
      <c r="H133" s="40"/>
      <c r="I133" s="42">
        <f>IF(Tabla22910117[[#This Row],[MEDIO DE PAGO]]="EFECTIVO",I132+Tabla22910117[[#This Row],[ENTRADA]]-Tabla22910117[[#This Row],[SALIDA]],IF(Tabla22910117[[#This Row],[MEDIO DE PAGO]]="","¿Medio de pago?",I132))</f>
        <v>393.4</v>
      </c>
    </row>
    <row r="134" spans="1:9" x14ac:dyDescent="0.25">
      <c r="A134" s="43" t="str">
        <f>TEXT(Tabla22910117[[#This Row],[FECHA]],"mm/aaaa")</f>
        <v>04/2016</v>
      </c>
      <c r="B134" s="38">
        <v>42486</v>
      </c>
      <c r="C134" s="34" t="s">
        <v>1645</v>
      </c>
      <c r="D134" s="34" t="s">
        <v>1546</v>
      </c>
      <c r="F134" s="34" t="s">
        <v>1432</v>
      </c>
      <c r="G134" s="40"/>
      <c r="H134" s="40">
        <v>5</v>
      </c>
      <c r="I134" s="42">
        <f>IF(Tabla22910117[[#This Row],[MEDIO DE PAGO]]="EFECTIVO",I133+Tabla22910117[[#This Row],[ENTRADA]]-Tabla22910117[[#This Row],[SALIDA]],IF(Tabla22910117[[#This Row],[MEDIO DE PAGO]]="","¿Medio de pago?",I133))</f>
        <v>388.4</v>
      </c>
    </row>
    <row r="135" spans="1:9" x14ac:dyDescent="0.25">
      <c r="A135" s="43" t="str">
        <f>TEXT(Tabla22910117[[#This Row],[FECHA]],"mm/aaaa")</f>
        <v>04/2016</v>
      </c>
      <c r="B135" s="38">
        <v>42486</v>
      </c>
      <c r="C135" s="34" t="s">
        <v>2009</v>
      </c>
      <c r="D135" s="34" t="s">
        <v>1540</v>
      </c>
      <c r="F135" s="34" t="s">
        <v>1432</v>
      </c>
      <c r="G135" s="40">
        <v>195</v>
      </c>
      <c r="H135" s="40"/>
      <c r="I135" s="42">
        <f>IF(Tabla22910117[[#This Row],[MEDIO DE PAGO]]="EFECTIVO",I134+Tabla22910117[[#This Row],[ENTRADA]]-Tabla22910117[[#This Row],[SALIDA]],IF(Tabla22910117[[#This Row],[MEDIO DE PAGO]]="","¿Medio de pago?",I134))</f>
        <v>583.4</v>
      </c>
    </row>
    <row r="136" spans="1:9" x14ac:dyDescent="0.25">
      <c r="A136" s="43" t="str">
        <f>TEXT(Tabla22910117[[#This Row],[FECHA]],"mm/aaaa")</f>
        <v>04/2016</v>
      </c>
      <c r="B136" s="38">
        <v>42486</v>
      </c>
      <c r="C136" s="34" t="s">
        <v>2008</v>
      </c>
      <c r="D136" s="34" t="s">
        <v>1540</v>
      </c>
      <c r="F136" s="34" t="s">
        <v>1432</v>
      </c>
      <c r="G136" s="40">
        <v>95</v>
      </c>
      <c r="H136" s="40"/>
      <c r="I136" s="42">
        <f>IF(Tabla22910117[[#This Row],[MEDIO DE PAGO]]="EFECTIVO",I135+Tabla22910117[[#This Row],[ENTRADA]]-Tabla22910117[[#This Row],[SALIDA]],IF(Tabla22910117[[#This Row],[MEDIO DE PAGO]]="","¿Medio de pago?",I135))</f>
        <v>678.4</v>
      </c>
    </row>
    <row r="137" spans="1:9" x14ac:dyDescent="0.25">
      <c r="A137" s="43" t="str">
        <f>TEXT(Tabla22910117[[#This Row],[FECHA]],"mm/aaaa")</f>
        <v>04/2016</v>
      </c>
      <c r="B137" s="38">
        <v>42486</v>
      </c>
      <c r="C137" s="34" t="s">
        <v>2010</v>
      </c>
      <c r="D137" s="34" t="s">
        <v>1545</v>
      </c>
      <c r="F137" s="34" t="s">
        <v>1432</v>
      </c>
      <c r="G137" s="40">
        <v>1</v>
      </c>
      <c r="H137" s="40"/>
      <c r="I137" s="42">
        <f>IF(Tabla22910117[[#This Row],[MEDIO DE PAGO]]="EFECTIVO",I136+Tabla22910117[[#This Row],[ENTRADA]]-Tabla22910117[[#This Row],[SALIDA]],IF(Tabla22910117[[#This Row],[MEDIO DE PAGO]]="","¿Medio de pago?",I136))</f>
        <v>679.4</v>
      </c>
    </row>
    <row r="138" spans="1:9" x14ac:dyDescent="0.25">
      <c r="A138" s="43" t="str">
        <f>TEXT(Tabla22910117[[#This Row],[FECHA]],"mm/aaaa")</f>
        <v>04/2016</v>
      </c>
      <c r="B138" s="38">
        <v>42486</v>
      </c>
      <c r="C138" s="34" t="s">
        <v>2011</v>
      </c>
      <c r="D138" s="34" t="s">
        <v>1544</v>
      </c>
      <c r="F138" s="34" t="s">
        <v>1432</v>
      </c>
      <c r="G138" s="40">
        <v>2.5</v>
      </c>
      <c r="H138" s="40"/>
      <c r="I138" s="42">
        <f>IF(Tabla22910117[[#This Row],[MEDIO DE PAGO]]="EFECTIVO",I137+Tabla22910117[[#This Row],[ENTRADA]]-Tabla22910117[[#This Row],[SALIDA]],IF(Tabla22910117[[#This Row],[MEDIO DE PAGO]]="","¿Medio de pago?",I137))</f>
        <v>681.9</v>
      </c>
    </row>
    <row r="139" spans="1:9" x14ac:dyDescent="0.25">
      <c r="A139" s="43" t="str">
        <f>TEXT(Tabla22910117[[#This Row],[FECHA]],"mm/aaaa")</f>
        <v>04/2016</v>
      </c>
      <c r="B139" s="38">
        <v>42486</v>
      </c>
      <c r="C139" s="34" t="s">
        <v>2012</v>
      </c>
      <c r="D139" s="34" t="s">
        <v>1544</v>
      </c>
      <c r="F139" s="34" t="s">
        <v>1432</v>
      </c>
      <c r="G139" s="40">
        <v>2.5</v>
      </c>
      <c r="H139" s="40"/>
      <c r="I139" s="42">
        <f>IF(Tabla22910117[[#This Row],[MEDIO DE PAGO]]="EFECTIVO",I138+Tabla22910117[[#This Row],[ENTRADA]]-Tabla22910117[[#This Row],[SALIDA]],IF(Tabla22910117[[#This Row],[MEDIO DE PAGO]]="","¿Medio de pago?",I138))</f>
        <v>684.4</v>
      </c>
    </row>
    <row r="140" spans="1:9" x14ac:dyDescent="0.25">
      <c r="A140" s="43" t="str">
        <f>TEXT(Tabla22910117[[#This Row],[FECHA]],"mm/aaaa")</f>
        <v>04/2016</v>
      </c>
      <c r="B140" s="38">
        <v>42487</v>
      </c>
      <c r="C140" s="34" t="s">
        <v>2013</v>
      </c>
      <c r="D140" s="34" t="s">
        <v>1544</v>
      </c>
      <c r="F140" s="34" t="s">
        <v>1432</v>
      </c>
      <c r="G140" s="40">
        <v>5.5</v>
      </c>
      <c r="H140" s="40"/>
      <c r="I140" s="42">
        <f>IF(Tabla22910117[[#This Row],[MEDIO DE PAGO]]="EFECTIVO",I139+Tabla22910117[[#This Row],[ENTRADA]]-Tabla22910117[[#This Row],[SALIDA]],IF(Tabla22910117[[#This Row],[MEDIO DE PAGO]]="","¿Medio de pago?",I139))</f>
        <v>689.9</v>
      </c>
    </row>
    <row r="141" spans="1:9" x14ac:dyDescent="0.25">
      <c r="A141" s="43" t="str">
        <f>TEXT(Tabla22910117[[#This Row],[FECHA]],"mm/aaaa")</f>
        <v>04/2016</v>
      </c>
      <c r="B141" s="38">
        <v>42487</v>
      </c>
      <c r="C141" s="34" t="s">
        <v>1647</v>
      </c>
      <c r="D141" s="34" t="s">
        <v>1546</v>
      </c>
      <c r="F141" s="34" t="s">
        <v>1432</v>
      </c>
      <c r="G141" s="40"/>
      <c r="H141" s="40">
        <v>2.5</v>
      </c>
      <c r="I141" s="42">
        <f>IF(Tabla22910117[[#This Row],[MEDIO DE PAGO]]="EFECTIVO",I140+Tabla22910117[[#This Row],[ENTRADA]]-Tabla22910117[[#This Row],[SALIDA]],IF(Tabla22910117[[#This Row],[MEDIO DE PAGO]]="","¿Medio de pago?",I140))</f>
        <v>687.4</v>
      </c>
    </row>
    <row r="142" spans="1:9" x14ac:dyDescent="0.25">
      <c r="A142" s="43" t="str">
        <f>TEXT(Tabla22910117[[#This Row],[FECHA]],"mm/aaaa")</f>
        <v>04/2016</v>
      </c>
      <c r="B142" s="38">
        <v>42487</v>
      </c>
      <c r="C142" s="34" t="s">
        <v>2035</v>
      </c>
      <c r="D142" s="34" t="s">
        <v>1540</v>
      </c>
      <c r="F142" s="34" t="s">
        <v>1432</v>
      </c>
      <c r="G142" s="40">
        <v>130</v>
      </c>
      <c r="H142" s="40"/>
      <c r="I142" s="42">
        <f>IF(Tabla22910117[[#This Row],[MEDIO DE PAGO]]="EFECTIVO",I141+Tabla22910117[[#This Row],[ENTRADA]]-Tabla22910117[[#This Row],[SALIDA]],IF(Tabla22910117[[#This Row],[MEDIO DE PAGO]]="","¿Medio de pago?",I141))</f>
        <v>817.4</v>
      </c>
    </row>
    <row r="143" spans="1:9" x14ac:dyDescent="0.25">
      <c r="A143" s="43" t="str">
        <f>TEXT(Tabla22910117[[#This Row],[FECHA]],"mm/aaaa")</f>
        <v>04/2016</v>
      </c>
      <c r="B143" s="38">
        <v>42487</v>
      </c>
      <c r="C143" s="34" t="s">
        <v>2020</v>
      </c>
      <c r="D143" s="34" t="s">
        <v>1540</v>
      </c>
      <c r="F143" s="34" t="s">
        <v>1432</v>
      </c>
      <c r="G143" s="40">
        <v>95</v>
      </c>
      <c r="H143" s="40"/>
      <c r="I143" s="42">
        <f>IF(Tabla22910117[[#This Row],[MEDIO DE PAGO]]="EFECTIVO",I142+Tabla22910117[[#This Row],[ENTRADA]]-Tabla22910117[[#This Row],[SALIDA]],IF(Tabla22910117[[#This Row],[MEDIO DE PAGO]]="","¿Medio de pago?",I142))</f>
        <v>912.4</v>
      </c>
    </row>
    <row r="144" spans="1:9" x14ac:dyDescent="0.25">
      <c r="A144" s="43" t="str">
        <f>TEXT(Tabla22910117[[#This Row],[FECHA]],"mm/aaaa")</f>
        <v>04/2016</v>
      </c>
      <c r="B144" s="38">
        <v>42487</v>
      </c>
      <c r="C144" s="34" t="s">
        <v>1888</v>
      </c>
      <c r="D144" s="34" t="s">
        <v>1548</v>
      </c>
      <c r="F144" s="34" t="s">
        <v>1432</v>
      </c>
      <c r="G144" s="40">
        <v>4.0999999999999996</v>
      </c>
      <c r="H144" s="40"/>
      <c r="I144" s="42">
        <f>IF(Tabla22910117[[#This Row],[MEDIO DE PAGO]]="EFECTIVO",I143+Tabla22910117[[#This Row],[ENTRADA]]-Tabla22910117[[#This Row],[SALIDA]],IF(Tabla22910117[[#This Row],[MEDIO DE PAGO]]="","¿Medio de pago?",I143))</f>
        <v>916.5</v>
      </c>
    </row>
    <row r="145" spans="1:9" x14ac:dyDescent="0.25">
      <c r="A145" s="43" t="str">
        <f>TEXT(Tabla22910117[[#This Row],[FECHA]],"mm/aaaa")</f>
        <v>04/2016</v>
      </c>
      <c r="B145" s="38">
        <v>42487</v>
      </c>
      <c r="C145" s="34" t="s">
        <v>1645</v>
      </c>
      <c r="D145" s="34" t="s">
        <v>1546</v>
      </c>
      <c r="F145" s="34" t="s">
        <v>1432</v>
      </c>
      <c r="G145" s="40"/>
      <c r="H145" s="40">
        <v>5</v>
      </c>
      <c r="I145" s="42">
        <f>IF(Tabla22910117[[#This Row],[MEDIO DE PAGO]]="EFECTIVO",I144+Tabla22910117[[#This Row],[ENTRADA]]-Tabla22910117[[#This Row],[SALIDA]],IF(Tabla22910117[[#This Row],[MEDIO DE PAGO]]="","¿Medio de pago?",I144))</f>
        <v>911.5</v>
      </c>
    </row>
    <row r="146" spans="1:9" x14ac:dyDescent="0.25">
      <c r="A146" s="43" t="str">
        <f>TEXT(Tabla22910117[[#This Row],[FECHA]],"mm/aaaa")</f>
        <v>04/2016</v>
      </c>
      <c r="B146" s="38">
        <v>42487</v>
      </c>
      <c r="C146" s="34" t="s">
        <v>2022</v>
      </c>
      <c r="D146" s="34" t="s">
        <v>1548</v>
      </c>
      <c r="F146" s="34" t="s">
        <v>1432</v>
      </c>
      <c r="G146" s="40"/>
      <c r="H146" s="40">
        <v>5</v>
      </c>
      <c r="I146" s="42">
        <f>IF(Tabla22910117[[#This Row],[MEDIO DE PAGO]]="EFECTIVO",I145+Tabla22910117[[#This Row],[ENTRADA]]-Tabla22910117[[#This Row],[SALIDA]],IF(Tabla22910117[[#This Row],[MEDIO DE PAGO]]="","¿Medio de pago?",I145))</f>
        <v>906.5</v>
      </c>
    </row>
    <row r="147" spans="1:9" x14ac:dyDescent="0.25">
      <c r="A147" s="43" t="str">
        <f>TEXT(Tabla22910117[[#This Row],[FECHA]],"mm/aaaa")</f>
        <v>04/2016</v>
      </c>
      <c r="B147" s="38">
        <v>42487</v>
      </c>
      <c r="C147" s="34" t="s">
        <v>2025</v>
      </c>
      <c r="D147" s="34" t="s">
        <v>1547</v>
      </c>
      <c r="F147" s="34" t="s">
        <v>1432</v>
      </c>
      <c r="G147" s="40">
        <v>1.2</v>
      </c>
      <c r="H147" s="40"/>
      <c r="I147" s="42">
        <f>IF(Tabla22910117[[#This Row],[MEDIO DE PAGO]]="EFECTIVO",I146+Tabla22910117[[#This Row],[ENTRADA]]-Tabla22910117[[#This Row],[SALIDA]],IF(Tabla22910117[[#This Row],[MEDIO DE PAGO]]="","¿Medio de pago?",I146))</f>
        <v>907.7</v>
      </c>
    </row>
    <row r="148" spans="1:9" x14ac:dyDescent="0.25">
      <c r="A148" s="43" t="str">
        <f>TEXT(Tabla22910117[[#This Row],[FECHA]],"mm/aaaa")</f>
        <v>04/2016</v>
      </c>
      <c r="B148" s="38">
        <v>42487</v>
      </c>
      <c r="C148" s="34" t="s">
        <v>2027</v>
      </c>
      <c r="D148" s="34" t="s">
        <v>1550</v>
      </c>
      <c r="F148" s="34" t="s">
        <v>1432</v>
      </c>
      <c r="G148" s="40"/>
      <c r="H148" s="40">
        <v>100</v>
      </c>
      <c r="I148" s="42">
        <f>IF(Tabla22910117[[#This Row],[MEDIO DE PAGO]]="EFECTIVO",I147+Tabla22910117[[#This Row],[ENTRADA]]-Tabla22910117[[#This Row],[SALIDA]],IF(Tabla22910117[[#This Row],[MEDIO DE PAGO]]="","¿Medio de pago?",I147))</f>
        <v>807.7</v>
      </c>
    </row>
    <row r="149" spans="1:9" x14ac:dyDescent="0.25">
      <c r="A149" s="43" t="str">
        <f>TEXT(Tabla22910117[[#This Row],[FECHA]],"mm/aaaa")</f>
        <v>04/2016</v>
      </c>
      <c r="B149" s="38">
        <v>42487</v>
      </c>
      <c r="C149" s="34" t="s">
        <v>2028</v>
      </c>
      <c r="D149" s="34" t="s">
        <v>1550</v>
      </c>
      <c r="F149" s="34" t="s">
        <v>1432</v>
      </c>
      <c r="G149" s="40"/>
      <c r="H149" s="40">
        <v>60</v>
      </c>
      <c r="I149" s="42">
        <f>IF(Tabla22910117[[#This Row],[MEDIO DE PAGO]]="EFECTIVO",I148+Tabla22910117[[#This Row],[ENTRADA]]-Tabla22910117[[#This Row],[SALIDA]],IF(Tabla22910117[[#This Row],[MEDIO DE PAGO]]="","¿Medio de pago?",I148))</f>
        <v>747.7</v>
      </c>
    </row>
    <row r="150" spans="1:9" x14ac:dyDescent="0.25">
      <c r="A150" s="43" t="str">
        <f>TEXT(Tabla22910117[[#This Row],[FECHA]],"mm/aaaa")</f>
        <v>04/2016</v>
      </c>
      <c r="B150" s="38">
        <v>42488</v>
      </c>
      <c r="C150" s="34" t="s">
        <v>2036</v>
      </c>
      <c r="D150" s="34" t="s">
        <v>1550</v>
      </c>
      <c r="F150" s="34" t="s">
        <v>1432</v>
      </c>
      <c r="G150" s="40"/>
      <c r="H150" s="40">
        <v>100</v>
      </c>
      <c r="I150" s="42">
        <f>IF(Tabla22910117[[#This Row],[MEDIO DE PAGO]]="EFECTIVO",I149+Tabla22910117[[#This Row],[ENTRADA]]-Tabla22910117[[#This Row],[SALIDA]],IF(Tabla22910117[[#This Row],[MEDIO DE PAGO]]="","¿Medio de pago?",I149))</f>
        <v>647.70000000000005</v>
      </c>
    </row>
    <row r="151" spans="1:9" x14ac:dyDescent="0.25">
      <c r="A151" s="43" t="str">
        <f>TEXT(Tabla22910117[[#This Row],[FECHA]],"mm/aaaa")</f>
        <v>04/2016</v>
      </c>
      <c r="B151" s="38">
        <v>42488</v>
      </c>
      <c r="C151" s="34" t="s">
        <v>2039</v>
      </c>
      <c r="D151" s="34" t="s">
        <v>1540</v>
      </c>
      <c r="F151" s="34" t="s">
        <v>1432</v>
      </c>
      <c r="G151" s="40"/>
      <c r="H151" s="40">
        <v>515</v>
      </c>
      <c r="I151" s="42">
        <f>IF(Tabla22910117[[#This Row],[MEDIO DE PAGO]]="EFECTIVO",I150+Tabla22910117[[#This Row],[ENTRADA]]-Tabla22910117[[#This Row],[SALIDA]],IF(Tabla22910117[[#This Row],[MEDIO DE PAGO]]="","¿Medio de pago?",I150))</f>
        <v>132.70000000000005</v>
      </c>
    </row>
    <row r="152" spans="1:9" x14ac:dyDescent="0.25">
      <c r="A152" s="43" t="str">
        <f>TEXT(Tabla22910117[[#This Row],[FECHA]],"mm/aaaa")</f>
        <v>04/2016</v>
      </c>
      <c r="B152" s="38">
        <v>42488</v>
      </c>
      <c r="C152" s="34" t="s">
        <v>2044</v>
      </c>
      <c r="D152" s="34" t="s">
        <v>1544</v>
      </c>
      <c r="F152" s="34" t="s">
        <v>1432</v>
      </c>
      <c r="G152" s="40">
        <v>2.5</v>
      </c>
      <c r="H152" s="40"/>
      <c r="I152" s="42">
        <f>IF(Tabla22910117[[#This Row],[MEDIO DE PAGO]]="EFECTIVO",I151+Tabla22910117[[#This Row],[ENTRADA]]-Tabla22910117[[#This Row],[SALIDA]],IF(Tabla22910117[[#This Row],[MEDIO DE PAGO]]="","¿Medio de pago?",I151))</f>
        <v>135.20000000000005</v>
      </c>
    </row>
    <row r="153" spans="1:9" x14ac:dyDescent="0.25">
      <c r="A153" s="43" t="str">
        <f>TEXT(Tabla22910117[[#This Row],[FECHA]],"mm/aaaa")</f>
        <v>04/2016</v>
      </c>
      <c r="B153" s="38">
        <v>42489</v>
      </c>
      <c r="C153" s="34" t="s">
        <v>2046</v>
      </c>
      <c r="D153" s="34" t="s">
        <v>1544</v>
      </c>
      <c r="F153" s="34" t="s">
        <v>1432</v>
      </c>
      <c r="G153" s="40">
        <v>2.5</v>
      </c>
      <c r="H153" s="40"/>
      <c r="I153" s="42">
        <f>IF(Tabla22910117[[#This Row],[MEDIO DE PAGO]]="EFECTIVO",I152+Tabla22910117[[#This Row],[ENTRADA]]-Tabla22910117[[#This Row],[SALIDA]],IF(Tabla22910117[[#This Row],[MEDIO DE PAGO]]="","¿Medio de pago?",I152))</f>
        <v>137.70000000000005</v>
      </c>
    </row>
    <row r="154" spans="1:9" x14ac:dyDescent="0.25">
      <c r="A154" s="43" t="str">
        <f>TEXT(Tabla22910117[[#This Row],[FECHA]],"mm/aaaa")</f>
        <v>04/2016</v>
      </c>
      <c r="B154" s="38">
        <v>42489</v>
      </c>
      <c r="C154" s="34" t="s">
        <v>1643</v>
      </c>
      <c r="D154" s="34" t="s">
        <v>1546</v>
      </c>
      <c r="F154" s="34" t="s">
        <v>1432</v>
      </c>
      <c r="G154" s="40"/>
      <c r="H154" s="40">
        <v>2.5</v>
      </c>
      <c r="I154" s="42">
        <f>IF(Tabla22910117[[#This Row],[MEDIO DE PAGO]]="EFECTIVO",I153+Tabla22910117[[#This Row],[ENTRADA]]-Tabla22910117[[#This Row],[SALIDA]],IF(Tabla22910117[[#This Row],[MEDIO DE PAGO]]="","¿Medio de pago?",I153))</f>
        <v>135.20000000000005</v>
      </c>
    </row>
    <row r="155" spans="1:9" x14ac:dyDescent="0.25">
      <c r="A155" s="43" t="str">
        <f>TEXT(Tabla22910117[[#This Row],[FECHA]],"mm/aaaa")</f>
        <v>04/2016</v>
      </c>
      <c r="B155" s="38">
        <v>42489</v>
      </c>
      <c r="C155" s="34" t="s">
        <v>2050</v>
      </c>
      <c r="D155" s="34" t="s">
        <v>1543</v>
      </c>
      <c r="F155" s="34" t="s">
        <v>1432</v>
      </c>
      <c r="G155" s="40">
        <v>3</v>
      </c>
      <c r="H155" s="40"/>
      <c r="I155" s="42">
        <f>IF(Tabla22910117[[#This Row],[MEDIO DE PAGO]]="EFECTIVO",I154+Tabla22910117[[#This Row],[ENTRADA]]-Tabla22910117[[#This Row],[SALIDA]],IF(Tabla22910117[[#This Row],[MEDIO DE PAGO]]="","¿Medio de pago?",I154))</f>
        <v>138.20000000000005</v>
      </c>
    </row>
    <row r="156" spans="1:9" x14ac:dyDescent="0.25">
      <c r="A156" s="43" t="str">
        <f ca="1">TEXT(Tabla22910117[[#This Row],[FECHA]],"mm/aaaa")</f>
        <v>09/martes</v>
      </c>
      <c r="B156" s="38">
        <f ca="1">TODAY()</f>
        <v>43361</v>
      </c>
      <c r="C156" s="34" t="s">
        <v>2062</v>
      </c>
      <c r="D156" s="34" t="s">
        <v>1544</v>
      </c>
      <c r="E156" s="83" t="str">
        <f>IF(Tabla22910117[[#This Row],[TIPO INGRESO]]="","",VLOOKUP(Tabla22910117[[#This Row],[TIPO INGRESO]],Tablas!$M$3:$N$14,2,FALSE))</f>
        <v>701102</v>
      </c>
      <c r="F156" s="34" t="s">
        <v>1433</v>
      </c>
      <c r="G156" s="40">
        <v>7.5</v>
      </c>
      <c r="H156" s="40"/>
      <c r="I156" s="42">
        <f>IF(Tabla22910117[[#This Row],[MEDIO DE PAGO]]="EFECTIVO",I155+Tabla22910117[[#This Row],[ENTRADA]]-Tabla22910117[[#This Row],[SALIDA]],IF(Tabla22910117[[#This Row],[MEDIO DE PAGO]]="","¿Medio de pago?",I155))</f>
        <v>138.20000000000005</v>
      </c>
    </row>
    <row r="157" spans="1:9" x14ac:dyDescent="0.25">
      <c r="A157" s="43" t="str">
        <f>TEXT(Tabla22910117[[#This Row],[FECHA]],"mm/aaaa")</f>
        <v>04/2016</v>
      </c>
      <c r="B157" s="38">
        <v>42489</v>
      </c>
      <c r="C157" s="34" t="s">
        <v>2058</v>
      </c>
      <c r="D157" s="34" t="s">
        <v>1550</v>
      </c>
      <c r="F157" s="34" t="s">
        <v>1432</v>
      </c>
      <c r="G157" s="40"/>
      <c r="H157" s="40">
        <v>10</v>
      </c>
      <c r="I157" s="42">
        <f>IF(Tabla22910117[[#This Row],[MEDIO DE PAGO]]="EFECTIVO",I155+Tabla22910117[[#This Row],[ENTRADA]]-Tabla22910117[[#This Row],[SALIDA]],IF(Tabla22910117[[#This Row],[MEDIO DE PAGO]]="","¿Medio de pago?",I155))</f>
        <v>128.20000000000005</v>
      </c>
    </row>
    <row r="158" spans="1:9" x14ac:dyDescent="0.25">
      <c r="A158" s="43" t="str">
        <f>TEXT(Tabla22910117[[#This Row],[FECHA]],"mm/aaaa")</f>
        <v>04/2016</v>
      </c>
      <c r="B158" s="38">
        <v>42489</v>
      </c>
      <c r="C158" s="34" t="s">
        <v>1967</v>
      </c>
      <c r="D158" s="34" t="s">
        <v>1540</v>
      </c>
      <c r="F158" s="34" t="s">
        <v>1432</v>
      </c>
      <c r="G158" s="40">
        <v>120</v>
      </c>
      <c r="H158" s="40"/>
      <c r="I158" s="42">
        <f>IF(Tabla22910117[[#This Row],[MEDIO DE PAGO]]="EFECTIVO",I157+Tabla22910117[[#This Row],[ENTRADA]]-Tabla22910117[[#This Row],[SALIDA]],IF(Tabla22910117[[#This Row],[MEDIO DE PAGO]]="","¿Medio de pago?",I157))</f>
        <v>248.20000000000005</v>
      </c>
    </row>
    <row r="159" spans="1:9" x14ac:dyDescent="0.25">
      <c r="A159" s="43" t="str">
        <f>TEXT(Tabla22910117[[#This Row],[FECHA]],"mm/aaaa")</f>
        <v>04/2016</v>
      </c>
      <c r="B159" s="38">
        <v>42489</v>
      </c>
      <c r="C159" s="34" t="s">
        <v>2059</v>
      </c>
      <c r="D159" s="34" t="s">
        <v>1550</v>
      </c>
      <c r="F159" s="34" t="s">
        <v>1432</v>
      </c>
      <c r="G159" s="40"/>
      <c r="H159" s="40">
        <v>1</v>
      </c>
      <c r="I159" s="42">
        <f>IF(Tabla22910117[[#This Row],[MEDIO DE PAGO]]="EFECTIVO",I158+Tabla22910117[[#This Row],[ENTRADA]]-Tabla22910117[[#This Row],[SALIDA]],IF(Tabla22910117[[#This Row],[MEDIO DE PAGO]]="","¿Medio de pago?",I158))</f>
        <v>247.20000000000005</v>
      </c>
    </row>
    <row r="160" spans="1:9" x14ac:dyDescent="0.25">
      <c r="A160" s="43" t="str">
        <f>TEXT(Tabla22910117[[#This Row],[FECHA]],"mm/aaaa")</f>
        <v>04/2016</v>
      </c>
      <c r="B160" s="38">
        <v>42489</v>
      </c>
      <c r="C160" s="34" t="s">
        <v>1645</v>
      </c>
      <c r="D160" s="34" t="s">
        <v>1546</v>
      </c>
      <c r="F160" s="34" t="s">
        <v>1432</v>
      </c>
      <c r="G160" s="40"/>
      <c r="H160" s="40">
        <v>5</v>
      </c>
      <c r="I160" s="42">
        <f>IF(Tabla22910117[[#This Row],[MEDIO DE PAGO]]="EFECTIVO",I159+Tabla22910117[[#This Row],[ENTRADA]]-Tabla22910117[[#This Row],[SALIDA]],IF(Tabla22910117[[#This Row],[MEDIO DE PAGO]]="","¿Medio de pago?",I159))</f>
        <v>242.20000000000005</v>
      </c>
    </row>
    <row r="161" spans="1:9" x14ac:dyDescent="0.25">
      <c r="A161" s="43" t="str">
        <f>TEXT(Tabla22910117[[#This Row],[FECHA]],"mm/aaaa")</f>
        <v>01/1900</v>
      </c>
      <c r="B161" s="38"/>
      <c r="G161" s="40"/>
      <c r="H161" s="40"/>
      <c r="I161" s="42" t="s">
        <v>1735</v>
      </c>
    </row>
    <row r="162" spans="1:9" x14ac:dyDescent="0.25">
      <c r="A162" s="43" t="str">
        <f>TEXT(Tabla22910117[[#This Row],[FECHA]],"mm/aaaa")</f>
        <v>01/1900</v>
      </c>
      <c r="B162" s="38"/>
      <c r="G162" s="40"/>
      <c r="H162" s="40"/>
      <c r="I162" s="42" t="str">
        <f>IF(Tabla22910117[[#This Row],[MEDIO DE PAGO]]="EFECTIVO",I161+Tabla22910117[[#This Row],[ENTRADA]]-Tabla22910117[[#This Row],[SALIDA]],IF(Tabla22910117[[#This Row],[MEDIO DE PAGO]]="","¿Medio de pago?",I161))</f>
        <v>¿Medio de pago?</v>
      </c>
    </row>
    <row r="163" spans="1:9" x14ac:dyDescent="0.25">
      <c r="A163" s="43" t="str">
        <f>TEXT(Tabla22910117[[#This Row],[FECHA]],"mm/aaaa")</f>
        <v>01/1900</v>
      </c>
      <c r="B163" s="38"/>
      <c r="G163" s="40"/>
      <c r="H163" s="40"/>
      <c r="I163" s="42" t="str">
        <f>IF(Tabla22910117[[#This Row],[MEDIO DE PAGO]]="EFECTIVO",I162+Tabla22910117[[#This Row],[ENTRADA]]-Tabla22910117[[#This Row],[SALIDA]],IF(Tabla22910117[[#This Row],[MEDIO DE PAGO]]="","¿Medio de pago?",I162))</f>
        <v>¿Medio de pago?</v>
      </c>
    </row>
    <row r="164" spans="1:9" x14ac:dyDescent="0.25">
      <c r="A164" s="43" t="str">
        <f>TEXT(Tabla22910117[[#This Row],[FECHA]],"mm/aaaa")</f>
        <v>01/1900</v>
      </c>
      <c r="B164" s="38"/>
      <c r="G164" s="40"/>
      <c r="H164" s="40"/>
      <c r="I164" s="42" t="str">
        <f>IF(Tabla22910117[[#This Row],[MEDIO DE PAGO]]="EFECTIVO",I163+Tabla22910117[[#This Row],[ENTRADA]]-Tabla22910117[[#This Row],[SALIDA]],IF(Tabla22910117[[#This Row],[MEDIO DE PAGO]]="","¿Medio de pago?",I163))</f>
        <v>¿Medio de pago?</v>
      </c>
    </row>
    <row r="165" spans="1:9" x14ac:dyDescent="0.25">
      <c r="A165" s="43" t="str">
        <f>TEXT(Tabla22910117[[#This Row],[FECHA]],"mm/aaaa")</f>
        <v>01/1900</v>
      </c>
      <c r="B165" s="38"/>
      <c r="G165" s="40"/>
      <c r="H165" s="40"/>
      <c r="I165" s="42" t="str">
        <f>IF(Tabla22910117[[#This Row],[MEDIO DE PAGO]]="EFECTIVO",I164+Tabla22910117[[#This Row],[ENTRADA]]-Tabla22910117[[#This Row],[SALIDA]],IF(Tabla22910117[[#This Row],[MEDIO DE PAGO]]="","¿Medio de pago?",I164))</f>
        <v>¿Medio de pago?</v>
      </c>
    </row>
    <row r="166" spans="1:9" x14ac:dyDescent="0.25">
      <c r="A166" s="43" t="str">
        <f>TEXT(Tabla22910117[[#This Row],[FECHA]],"mm/aaaa")</f>
        <v>01/1900</v>
      </c>
      <c r="B166" s="38"/>
      <c r="G166" s="40"/>
      <c r="H166" s="40"/>
      <c r="I166" s="42" t="str">
        <f>IF(Tabla22910117[[#This Row],[MEDIO DE PAGO]]="EFECTIVO",I165+Tabla22910117[[#This Row],[ENTRADA]]-Tabla22910117[[#This Row],[SALIDA]],IF(Tabla22910117[[#This Row],[MEDIO DE PAGO]]="","¿Medio de pago?",I165))</f>
        <v>¿Medio de pago?</v>
      </c>
    </row>
    <row r="167" spans="1:9" x14ac:dyDescent="0.25">
      <c r="A167" s="43" t="str">
        <f>TEXT(Tabla22910117[[#This Row],[FECHA]],"mm/aaaa")</f>
        <v>01/1900</v>
      </c>
      <c r="B167" s="38"/>
      <c r="G167" s="40"/>
      <c r="H167" s="40"/>
      <c r="I167" s="42" t="str">
        <f>IF(Tabla22910117[[#This Row],[MEDIO DE PAGO]]="EFECTIVO",I166+Tabla22910117[[#This Row],[ENTRADA]]-Tabla22910117[[#This Row],[SALIDA]],IF(Tabla22910117[[#This Row],[MEDIO DE PAGO]]="","¿Medio de pago?",I166))</f>
        <v>¿Medio de pago?</v>
      </c>
    </row>
    <row r="168" spans="1:9" x14ac:dyDescent="0.25">
      <c r="A168" s="43" t="str">
        <f>TEXT(Tabla22910117[[#This Row],[FECHA]],"mm/aaaa")</f>
        <v>01/1900</v>
      </c>
      <c r="B168" s="38"/>
      <c r="E168" s="83"/>
      <c r="G168" s="40"/>
      <c r="H168" s="40"/>
      <c r="I168" s="42" t="str">
        <f>IF(Tabla22910117[[#This Row],[MEDIO DE PAGO]]="EFECTIVO",I167+Tabla22910117[[#This Row],[ENTRADA]]-Tabla22910117[[#This Row],[SALIDA]],IF(Tabla22910117[[#This Row],[MEDIO DE PAGO]]="","¿Medio de pago?",I167))</f>
        <v>¿Medio de pago?</v>
      </c>
    </row>
  </sheetData>
  <mergeCells count="2">
    <mergeCell ref="A2:I2"/>
    <mergeCell ref="G4:H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Tablas!$H$3:$H$9</xm:f>
          </x14:formula1>
          <xm:sqref>F6:F168</xm:sqref>
        </x14:dataValidation>
        <x14:dataValidation type="list" allowBlank="1" showInputMessage="1" showErrorMessage="1">
          <x14:formula1>
            <xm:f>Tablas!$M$3:$M$14</xm:f>
          </x14:formula1>
          <xm:sqref>D6:D168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Tablas</vt:lpstr>
      <vt:lpstr>HABITACIONES</vt:lpstr>
      <vt:lpstr>RUC</vt:lpstr>
      <vt:lpstr>CLIENTES</vt:lpstr>
      <vt:lpstr>REGISTRO HUESPEDES</vt:lpstr>
      <vt:lpstr>Hoja1</vt:lpstr>
      <vt:lpstr>Consultas</vt:lpstr>
      <vt:lpstr>Caja 01</vt:lpstr>
      <vt:lpstr>Caja 02</vt:lpstr>
      <vt:lpstr>Ocupabilidad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Usuario de Windows</cp:lastModifiedBy>
  <cp:lastPrinted>2016-03-11T12:27:04Z</cp:lastPrinted>
  <dcterms:created xsi:type="dcterms:W3CDTF">2015-09-06T23:23:31Z</dcterms:created>
  <dcterms:modified xsi:type="dcterms:W3CDTF">2018-09-18T06:21:20Z</dcterms:modified>
</cp:coreProperties>
</file>