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3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cript" sheetId="1" state="visible" r:id="rId2"/>
    <sheet name="ប្រាក់ខែ" sheetId="2" state="visible" r:id="rId3"/>
    <sheet name="Pettycash" sheetId="3" state="visible" r:id="rId4"/>
    <sheet name="Passport Staff" sheetId="4" state="visible" r:id="rId5"/>
    <sheet name="Angsuran Motor" sheetId="5" state="visible" r:id="rId6"/>
    <sheet name="Data Longleave" sheetId="6" state="visible" r:id="rId7"/>
    <sheet name="PamentView" sheetId="7" state="visible" r:id="rId8"/>
    <sheet name="cash_transactions" sheetId="8" state="visible" r:id="rId9"/>
    <sheet name="pament_transactions" sheetId="9" state="visible" r:id="rId10"/>
    <sheet name="cashdraws" sheetId="10" state="visible" r:id="rId11"/>
    <sheet name="paments" sheetId="11" state="visible" r:id="rId12"/>
    <sheet name="depatments" sheetId="12" state="visible" r:id="rId13"/>
    <sheet name="users" sheetId="13" state="visible" r:id="rId14"/>
    <sheet name="app_flow" sheetId="14" state="visible" r:id="rId15"/>
    <sheet name="currency" sheetId="15" state="visible" r:id="rId16"/>
    <sheet name="currency_symbol" sheetId="16" state="visible" r:id="rId17"/>
  </sheets>
  <definedNames>
    <definedName function="false" hidden="false" localSheetId="8" name="_xlnm.Print_Area" vbProcedure="false">pament_transactions!$I$32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<sst xmlns="http://schemas.openxmlformats.org/spreadsheetml/2006/main" count="2031" uniqueCount="605">
  <si>
    <t xml:space="preserve">INDO POIPET GROUP</t>
  </si>
  <si>
    <t xml:space="preserve">Salary Confirmation</t>
  </si>
  <si>
    <t xml:space="preserve">MHA5+6P3, Unnamed Road, Krong Poi Pet (012365411)</t>
  </si>
  <si>
    <t xml:space="preserve">Staff Name</t>
  </si>
  <si>
    <t xml:space="preserve">ម៉ៅ មឿន</t>
  </si>
  <si>
    <t xml:space="preserve">Start Work</t>
  </si>
  <si>
    <t xml:space="preserve">Jul-06-2019</t>
  </si>
  <si>
    <t xml:space="preserve">Position</t>
  </si>
  <si>
    <t xml:space="preserve">Cleaner</t>
  </si>
  <si>
    <t xml:space="preserve">Salary</t>
  </si>
  <si>
    <t xml:space="preserve">10000 Bath</t>
  </si>
  <si>
    <t xml:space="preserve">Petty Cash BAHT Pengeluaran Poipet - Team MKS</t>
  </si>
  <si>
    <t xml:space="preserve">report</t>
  </si>
  <si>
    <t xml:space="preserve">Tgl(date)</t>
  </si>
  <si>
    <t xml:space="preserve">Saldo Awal(first amount)</t>
  </si>
  <si>
    <t xml:space="preserve">kas(for Pee markus use + -)</t>
  </si>
  <si>
    <t xml:space="preserve">Pengeluaran / Biaya</t>
  </si>
  <si>
    <t xml:space="preserve">Keterangan(detail)</t>
  </si>
  <si>
    <t xml:space="preserve">Divisi (type)</t>
  </si>
  <si>
    <t xml:space="preserve">Saldo Akhir(remain)</t>
  </si>
  <si>
    <t xml:space="preserve">Travelling</t>
  </si>
  <si>
    <t xml:space="preserve">Perlengkapan Ktr</t>
  </si>
  <si>
    <t xml:space="preserve">Konsumsi Ktr</t>
  </si>
  <si>
    <t xml:space="preserve">Entertainment</t>
  </si>
  <si>
    <t xml:space="preserve">Internet</t>
  </si>
  <si>
    <t xml:space="preserve">Visa</t>
  </si>
  <si>
    <t xml:space="preserve">Others</t>
  </si>
  <si>
    <t xml:space="preserve">Total</t>
  </si>
  <si>
    <t xml:space="preserve">ACC</t>
  </si>
  <si>
    <t xml:space="preserve">FIFA</t>
  </si>
  <si>
    <t xml:space="preserve">BVIP</t>
  </si>
  <si>
    <t xml:space="preserve">KB/JD</t>
  </si>
  <si>
    <t xml:space="preserve">BP</t>
  </si>
  <si>
    <t xml:space="preserve">TOGEL</t>
  </si>
  <si>
    <t xml:space="preserve">POKER</t>
  </si>
  <si>
    <t xml:space="preserve">QQ</t>
  </si>
  <si>
    <t xml:space="preserve">BandarGaming</t>
  </si>
  <si>
    <t xml:space="preserve">MBO</t>
  </si>
  <si>
    <t xml:space="preserve">RajaGaming</t>
  </si>
  <si>
    <t xml:space="preserve">CBOGaming</t>
  </si>
  <si>
    <t xml:space="preserve">Chokdee</t>
  </si>
  <si>
    <t xml:space="preserve">Lucky</t>
  </si>
  <si>
    <t xml:space="preserve">HengHeng</t>
  </si>
  <si>
    <t xml:space="preserve">DeeDee</t>
  </si>
  <si>
    <t xml:space="preserve">Acc Thai</t>
  </si>
  <si>
    <t xml:space="preserve">PK/THAI</t>
  </si>
  <si>
    <t xml:space="preserve">QQ Thai</t>
  </si>
  <si>
    <t xml:space="preserve">OFFICE</t>
  </si>
  <si>
    <t xml:space="preserve">QQPlaza</t>
  </si>
  <si>
    <t xml:space="preserve">QQMega</t>
  </si>
  <si>
    <t xml:space="preserve">QQCrown</t>
  </si>
  <si>
    <t xml:space="preserve">QQPalace</t>
  </si>
  <si>
    <t xml:space="preserve">Wasit Bola</t>
  </si>
  <si>
    <t xml:space="preserve">Perlengkapan Kantor</t>
  </si>
  <si>
    <t xml:space="preserve">Konsumsi Kantor</t>
  </si>
  <si>
    <t xml:space="preserve">Total By Petty Cash</t>
  </si>
  <si>
    <t xml:space="preserve">Distribusi Biaya X</t>
  </si>
  <si>
    <t xml:space="preserve">Distribusi Biaya Acc X</t>
  </si>
  <si>
    <t xml:space="preserve">Total By PC - Orang Beriman</t>
  </si>
  <si>
    <t xml:space="preserve">first amount only 1time/month</t>
  </si>
  <si>
    <t xml:space="preserve">NO</t>
  </si>
  <si>
    <t xml:space="preserve">Awal Masuk(first work date)</t>
  </si>
  <si>
    <t xml:space="preserve">Birthday</t>
  </si>
  <si>
    <t xml:space="preserve">NAME</t>
  </si>
  <si>
    <t xml:space="preserve">No. Passport</t>
  </si>
  <si>
    <r>
      <rPr>
        <b val="true"/>
        <sz val="10"/>
        <color rgb="FF000000"/>
        <rFont val="Kalinga"/>
        <family val="2"/>
      </rPr>
      <t xml:space="preserve">Working Permith </t>
    </r>
    <r>
      <rPr>
        <b val="true"/>
        <sz val="10"/>
        <color rgb="FF000000"/>
        <rFont val="Wingdings"/>
        <family val="0"/>
        <charset val="2"/>
      </rPr>
      <t xml:space="preserve">+ (nullable)</t>
    </r>
  </si>
  <si>
    <t xml:space="preserve">Expired</t>
  </si>
  <si>
    <t xml:space="preserve">Full Name</t>
  </si>
  <si>
    <t xml:space="preserve">Nick Name</t>
  </si>
  <si>
    <t xml:space="preserve">Passport</t>
  </si>
  <si>
    <t xml:space="preserve">-</t>
  </si>
  <si>
    <t xml:space="preserve">29 November 1992</t>
  </si>
  <si>
    <t xml:space="preserve">Ershandy Karunia Putra</t>
  </si>
  <si>
    <t xml:space="preserve">Boyor</t>
  </si>
  <si>
    <t xml:space="preserve">+</t>
  </si>
  <si>
    <t xml:space="preserve">25 February 2024</t>
  </si>
  <si>
    <t xml:space="preserve">16 March 2020</t>
  </si>
  <si>
    <t xml:space="preserve">arlert(birthday)</t>
  </si>
  <si>
    <t xml:space="preserve">arlert expired 1year befor expire</t>
  </si>
  <si>
    <t xml:space="preserve">arlert expired 1month befor expire</t>
  </si>
  <si>
    <t xml:space="preserve">No</t>
  </si>
  <si>
    <t xml:space="preserve">Nama</t>
  </si>
  <si>
    <t xml:space="preserve">Pinjaman</t>
  </si>
  <si>
    <t xml:space="preserve">Sisa</t>
  </si>
  <si>
    <t xml:space="preserve">ANGSURAN</t>
  </si>
  <si>
    <t xml:space="preserve">date1</t>
  </si>
  <si>
    <t xml:space="preserve">konthea</t>
  </si>
  <si>
    <t xml:space="preserve">Jatah Cuti 1</t>
  </si>
  <si>
    <t xml:space="preserve">Jatah Cuti 2</t>
  </si>
  <si>
    <t xml:space="preserve">Jatah Cuti 3</t>
  </si>
  <si>
    <t xml:space="preserve">Jatah Cuti 4</t>
  </si>
  <si>
    <t xml:space="preserve">Jatah Cuti 5</t>
  </si>
  <si>
    <t xml:space="preserve">Jatah Cuti 6</t>
  </si>
  <si>
    <t xml:space="preserve">Jatah Cuti 7</t>
  </si>
  <si>
    <t xml:space="preserve">Jatah Cuti 8</t>
  </si>
  <si>
    <t xml:space="preserve">Jatah Cuti 9</t>
  </si>
  <si>
    <t xml:space="preserve">Jatah Cuti 10</t>
  </si>
  <si>
    <t xml:space="preserve">Jatah Cuti 11</t>
  </si>
  <si>
    <t xml:space="preserve">Jatah Cuti 12</t>
  </si>
  <si>
    <t xml:space="preserve">Jatah Cuti 13</t>
  </si>
  <si>
    <t xml:space="preserve">Jatah Cuti 14</t>
  </si>
  <si>
    <t xml:space="preserve">Jatah Cuti 15</t>
  </si>
  <si>
    <t xml:space="preserve">Jatah Cuti 16</t>
  </si>
  <si>
    <t xml:space="preserve">Jatah Cuti 17</t>
  </si>
  <si>
    <t xml:space="preserve">Jatah Cuti 18</t>
  </si>
  <si>
    <t xml:space="preserve">Jatah Cuti 19</t>
  </si>
  <si>
    <t xml:space="preserve">Jatah Cuti 20</t>
  </si>
  <si>
    <t xml:space="preserve">Jatah Cuti 21</t>
  </si>
  <si>
    <t xml:space="preserve">Jatah Cuti 22</t>
  </si>
  <si>
    <t xml:space="preserve">Jatah Cuti 23</t>
  </si>
  <si>
    <t xml:space="preserve">Jatah Cuti 24</t>
  </si>
  <si>
    <t xml:space="preserve">Jatah Cuti 25</t>
  </si>
  <si>
    <t xml:space="preserve">Jatah Cuti 26</t>
  </si>
  <si>
    <t xml:space="preserve">Jatah Cuti 27</t>
  </si>
  <si>
    <t xml:space="preserve">Jatah Cuti 28</t>
  </si>
  <si>
    <t xml:space="preserve">Jatah Cuti 29</t>
  </si>
  <si>
    <t xml:space="preserve">Jatah Cuti 30</t>
  </si>
  <si>
    <t xml:space="preserve">Arp-22</t>
  </si>
  <si>
    <t xml:space="preserve">keep until may-22</t>
  </si>
  <si>
    <t xml:space="preserve"> =B2+6month</t>
  </si>
  <si>
    <t xml:space="preserve">refund</t>
  </si>
  <si>
    <t xml:space="preserve">id</t>
  </si>
  <si>
    <t xml:space="preserve">Date</t>
  </si>
  <si>
    <t xml:space="preserve">Cashdraw_id</t>
  </si>
  <si>
    <t xml:space="preserve">Cashdraw Amount</t>
  </si>
  <si>
    <t xml:space="preserve">payment_id</t>
  </si>
  <si>
    <t xml:space="preserve">depatment_id</t>
  </si>
  <si>
    <t xml:space="preserve">amount</t>
  </si>
  <si>
    <t xml:space="preserve">-16000 ฿</t>
  </si>
  <si>
    <t xml:space="preserve">currency</t>
  </si>
  <si>
    <t xml:space="preserve">Bath</t>
  </si>
  <si>
    <t xml:space="preserve">created_at</t>
  </si>
  <si>
    <t xml:space="preserve">updated_at</t>
  </si>
  <si>
    <t xml:space="preserve">input_by</t>
  </si>
  <si>
    <t xml:space="preserve">Anen</t>
  </si>
  <si>
    <t xml:space="preserve">type</t>
  </si>
  <si>
    <t xml:space="preserve">expand</t>
  </si>
  <si>
    <t xml:space="preserve">Describe</t>
  </si>
  <si>
    <t xml:space="preserve">16000 Bath pay for MAT internet</t>
  </si>
  <si>
    <t xml:space="preserve">Expand</t>
  </si>
  <si>
    <t xml:space="preserve">Exchange</t>
  </si>
  <si>
    <t xml:space="preserve">Add Cash</t>
  </si>
  <si>
    <t xml:space="preserve">item_id</t>
  </si>
  <si>
    <t xml:space="preserve">last_balance</t>
  </si>
  <si>
    <t xml:space="preserve">last_balance_user</t>
  </si>
  <si>
    <t xml:space="preserve">item_name</t>
  </si>
  <si>
    <t xml:space="preserve">bk_amount</t>
  </si>
  <si>
    <t xml:space="preserve">balance</t>
  </si>
  <si>
    <t xml:space="preserve">user_balance</t>
  </si>
  <si>
    <t xml:space="preserve">currency_id</t>
  </si>
  <si>
    <t xml:space="preserve">to_from</t>
  </si>
  <si>
    <t xml:space="preserve">month</t>
  </si>
  <si>
    <t xml:space="preserve">Description</t>
  </si>
  <si>
    <t xml:space="preserve">owner_id</t>
  </si>
  <si>
    <t xml:space="preserve">status</t>
  </si>
  <si>
    <t xml:space="preserve">transfer_id</t>
  </si>
  <si>
    <t xml:space="preserve">$</t>
  </si>
  <si>
    <t xml:space="preserve">done</t>
  </si>
  <si>
    <t xml:space="preserve">B</t>
  </si>
  <si>
    <t xml:space="preserve">item_id (exchange)</t>
  </si>
  <si>
    <t xml:space="preserve">item_id(add cash)</t>
  </si>
  <si>
    <t xml:space="preserve">from/to_transaction_id</t>
  </si>
  <si>
    <t xml:space="preserve">from_to_currency_id</t>
  </si>
  <si>
    <t xml:space="preserve">exchange</t>
  </si>
  <si>
    <t xml:space="preserve">Currency_ID</t>
  </si>
  <si>
    <t xml:space="preserve">Income</t>
  </si>
  <si>
    <t xml:space="preserve">add cash</t>
  </si>
  <si>
    <t xml:space="preserve">user_id</t>
  </si>
  <si>
    <t xml:space="preserve">type (from→expand, to → income)</t>
  </si>
  <si>
    <t xml:space="preserve">type (icome)</t>
  </si>
  <si>
    <t xml:space="preserve">transfer</t>
  </si>
  <si>
    <t xml:space="preserve">UserID_2_name</t>
  </si>
  <si>
    <t xml:space="preserve">Status done Cannot edit or delete</t>
  </si>
  <si>
    <t xml:space="preserve">other_item</t>
  </si>
  <si>
    <t xml:space="preserve">UserID_1_name</t>
  </si>
  <si>
    <t xml:space="preserve">status (completed)</t>
  </si>
  <si>
    <t xml:space="preserve">status(compleated)</t>
  </si>
  <si>
    <t xml:space="preserve">-200     (0 on reject, cancel, deleted)</t>
  </si>
  <si>
    <t xml:space="preserve">Status sended send noteification to reciver Can edit only status Sended</t>
  </si>
  <si>
    <t xml:space="preserve">sended, canceled, deleted, rejected</t>
  </si>
  <si>
    <t xml:space="preserve">Transfer</t>
  </si>
  <si>
    <t xml:space="preserve">Transaction</t>
  </si>
  <si>
    <t xml:space="preserve">cashdrawer_id</t>
  </si>
  <si>
    <t xml:space="preserve">item_id (transfer)</t>
  </si>
  <si>
    <t xml:space="preserve">From &lt;=&gt; to_cashdrawer_id</t>
  </si>
  <si>
    <t xml:space="preserve">to</t>
  </si>
  <si>
    <t xml:space="preserve">type (sender→expand, reciver → income)</t>
  </si>
  <si>
    <t xml:space="preserve">other_item (rejected by reciver_id,from &lt;=&gt; to_trID)</t>
  </si>
  <si>
    <t xml:space="preserve">status (sended, checked, rejected, completed)</t>
  </si>
  <si>
    <t xml:space="preserve">owner</t>
  </si>
  <si>
    <t xml:space="preserve">status (COMPLEATED, SENDED, REJECTED)</t>
  </si>
  <si>
    <t xml:space="preserve">pament_transactions</t>
  </si>
  <si>
    <t xml:space="preserve">฿</t>
  </si>
  <si>
    <t xml:space="preserve">completed</t>
  </si>
  <si>
    <t xml:space="preserve">1</t>
  </si>
  <si>
    <t xml:space="preserve">100$ Pay for taxy from Phnom Penh to Poipet (Anen)</t>
  </si>
  <si>
    <t xml:space="preserve">300 bath pay for water 10 battles</t>
  </si>
  <si>
    <t xml:space="preserve">Clean 1 Aircon at home</t>
  </si>
  <si>
    <r>
      <rPr>
        <sz val="11"/>
        <color rgb="FF2A6099"/>
        <rFont val="Calibri"/>
        <family val="2"/>
      </rPr>
      <t xml:space="preserve">to</t>
    </r>
    <r>
      <rPr>
        <b val="true"/>
        <sz val="11"/>
        <color rgb="FF2A6099"/>
        <rFont val="Calibri"/>
        <family val="2"/>
      </rPr>
      <t xml:space="preserve"> dolla rate#35.33</t>
    </r>
  </si>
  <si>
    <r>
      <rPr>
        <sz val="11"/>
        <color rgb="FF2A6099"/>
        <rFont val="Calibri"/>
        <family val="2"/>
      </rPr>
      <t xml:space="preserve">from </t>
    </r>
    <r>
      <rPr>
        <b val="true"/>
        <sz val="11"/>
        <color rgb="FF2A6099"/>
        <rFont val="Calibri"/>
        <family val="2"/>
      </rPr>
      <t xml:space="preserve">bath rate#35.33</t>
    </r>
  </si>
  <si>
    <t xml:space="preserve">incom</t>
  </si>
  <si>
    <t xml:space="preserve">close cashdraw</t>
  </si>
  <si>
    <t xml:space="preserve">-last amount</t>
  </si>
  <si>
    <t xml:space="preserve">start cashdraw</t>
  </si>
  <si>
    <t xml:space="preserve">last amount from cashdrawId1</t>
  </si>
  <si>
    <t xml:space="preserve">first thai tabh from bose, use for new month</t>
  </si>
  <si>
    <t xml:space="preserve">first Dolla from bose, use for new month</t>
  </si>
  <si>
    <t xml:space="preserve">draw cash</t>
  </si>
  <si>
    <t xml:space="preserve">do something not for office</t>
  </si>
  <si>
    <t xml:space="preserve">take it back to do something</t>
  </si>
  <si>
    <t xml:space="preserve">other</t>
  </si>
  <si>
    <t xml:space="preserve">Close/Open Cashdrawer(system)</t>
  </si>
  <si>
    <t xml:space="preserve">item_id(close cashdrawer, open cashdrawer)</t>
  </si>
  <si>
    <t xml:space="preserve">type (close → expeand, open → icome)</t>
  </si>
  <si>
    <t xml:space="preserve">cashdraws</t>
  </si>
  <si>
    <t xml:space="preserve">name</t>
  </si>
  <si>
    <t xml:space="preserve">group</t>
  </si>
  <si>
    <t xml:space="preserve">ownner</t>
  </si>
  <si>
    <t xml:space="preserve">description</t>
  </si>
  <si>
    <t xml:space="preserve">created_ate</t>
  </si>
  <si>
    <t xml:space="preserve">Anen-Apr-2022-THB</t>
  </si>
  <si>
    <t xml:space="preserve">01-Apr-2022</t>
  </si>
  <si>
    <t xml:space="preserve">3</t>
  </si>
  <si>
    <t xml:space="preserve">close</t>
  </si>
  <si>
    <t xml:space="preserve">Anen-Apr-2022-USD</t>
  </si>
  <si>
    <t xml:space="preserve">Anen-May-2022-THB</t>
  </si>
  <si>
    <t xml:space="preserve">01-May-2022</t>
  </si>
  <si>
    <t xml:space="preserve">open</t>
  </si>
  <si>
    <t xml:space="preserve">Anen-May-2022-USD</t>
  </si>
  <si>
    <t xml:space="preserve">3#Apr-2022</t>
  </si>
  <si>
    <t xml:space="preserve">3#May-2022</t>
  </si>
  <si>
    <t xml:space="preserve">payments</t>
  </si>
  <si>
    <t xml:space="preserve">order</t>
  </si>
  <si>
    <t xml:space="preserve">created_by</t>
  </si>
  <si>
    <t xml:space="preserve">komnottra</t>
  </si>
  <si>
    <t xml:space="preserve">position</t>
  </si>
  <si>
    <t xml:space="preserve">active</t>
  </si>
  <si>
    <t xml:space="preserve">C#2022-04-03 13:25:12#1</t>
  </si>
  <si>
    <t xml:space="preserve">[‘name’ =&gt; ‘</t>
  </si>
  <si>
    <t xml:space="preserve">', ‘position’ =&gt; </t>
  </si>
  <si>
    <t xml:space="preserve"> , ‘created_by’ =&gt; </t>
  </si>
  <si>
    <t xml:space="preserve"> , ‘created_at’ =&gt; ‘</t>
  </si>
  <si>
    <t xml:space="preserve">' , ‘updated_at’ =&gt; ‘</t>
  </si>
  <si>
    <t xml:space="preserve">' , ‘status’ =&gt; ‘</t>
  </si>
  <si>
    <t xml:space="preserve">ENABLED</t>
  </si>
  <si>
    <t xml:space="preserve">'],</t>
  </si>
  <si>
    <t xml:space="preserve">system</t>
  </si>
  <si>
    <t xml:space="preserve">SYSTEM</t>
  </si>
  <si>
    <t xml:space="preserve">Close Cashdrawer</t>
  </si>
  <si>
    <t xml:space="preserve">Start Cashdrawer</t>
  </si>
  <si>
    <t xml:space="preserve">Draw Cash</t>
  </si>
  <si>
    <t xml:space="preserve">C#2022-04-03 13:25:12#2</t>
  </si>
  <si>
    <t xml:space="preserve">depatments</t>
  </si>
  <si>
    <t xml:space="preserve">users</t>
  </si>
  <si>
    <t xml:space="preserve">user</t>
  </si>
  <si>
    <t xml:space="preserve">email</t>
  </si>
  <si>
    <t xml:space="preserve">password</t>
  </si>
  <si>
    <t xml:space="preserve">Konthea</t>
  </si>
  <si>
    <t xml:space="preserve">sokonthea.chhoun@gmail.com</t>
  </si>
  <si>
    <t xml:space="preserve">AccAdmin</t>
  </si>
  <si>
    <t xml:space="preserve">acc_admin</t>
  </si>
  <si>
    <t xml:space="preserve">accadmin@gmail.com</t>
  </si>
  <si>
    <t xml:space="preserve">anen</t>
  </si>
  <si>
    <t xml:space="preserve">anen@gmail.com</t>
  </si>
  <si>
    <r>
      <rPr>
        <sz val="11"/>
        <color rgb="FF000000"/>
        <rFont val="Calibri"/>
        <family val="2"/>
      </rPr>
      <t xml:space="preserve">បង្កើតអ្នកប្រើជា </t>
    </r>
    <r>
      <rPr>
        <sz val="11"/>
        <color rgb="FF000000"/>
        <rFont val="Khmer OS"/>
        <family val="0"/>
      </rPr>
      <t xml:space="preserve">Admin</t>
    </r>
  </si>
  <si>
    <r>
      <rPr>
        <sz val="11"/>
        <color rgb="FF000000"/>
        <rFont val="Calibri"/>
        <family val="2"/>
      </rPr>
      <t xml:space="preserve">បើមិនមានអ្នកប្រើ ត្រូវចុះឈ្មោះអ្នកប្រើជា</t>
    </r>
    <r>
      <rPr>
        <sz val="11"/>
        <color rgb="FF000000"/>
        <rFont val="Khmer OS"/>
        <family val="0"/>
      </rPr>
      <t xml:space="preserve">Admin</t>
    </r>
    <r>
      <rPr>
        <sz val="11"/>
        <color rgb="FF000000"/>
        <rFont val="Calibri"/>
        <family val="2"/>
      </rPr>
      <t xml:space="preserve">ជាមុន</t>
    </r>
  </si>
  <si>
    <t xml:space="preserve">Log in</t>
  </si>
  <si>
    <r>
      <rPr>
        <sz val="11"/>
        <color rgb="FF000000"/>
        <rFont val="Calibri"/>
        <family val="2"/>
      </rPr>
      <t xml:space="preserve">អ្នកប្រើ </t>
    </r>
    <r>
      <rPr>
        <sz val="11"/>
        <color rgb="FF000000"/>
        <rFont val="Khmer OS"/>
        <family val="0"/>
      </rPr>
      <t xml:space="preserve">Log in</t>
    </r>
  </si>
  <si>
    <r>
      <rPr>
        <sz val="11"/>
        <color rgb="FF000000"/>
        <rFont val="Calibri"/>
        <family val="2"/>
      </rPr>
      <t xml:space="preserve">ទំព័រ </t>
    </r>
    <r>
      <rPr>
        <sz val="11"/>
        <color rgb="FF000000"/>
        <rFont val="Khmer OS"/>
        <family val="0"/>
      </rPr>
      <t xml:space="preserve">Dashboard</t>
    </r>
  </si>
  <si>
    <t xml:space="preserve">ចុះឈ្មោះអ្នកប្រើផេ្សងទៀត</t>
  </si>
  <si>
    <t xml:space="preserve">បញ្ជីអ្នកប្រើប្រាស់</t>
  </si>
  <si>
    <t xml:space="preserve">បញ្ជីឈ្មោះ</t>
  </si>
  <si>
    <t xml:space="preserve">ចុះឈ្មោះអ្នកប្រើ</t>
  </si>
  <si>
    <t xml:space="preserve">សិទ្ធិអ្នកប្រើ</t>
  </si>
  <si>
    <t xml:space="preserve">អ្នកគ្រប់គ្រងកម្មវិធី</t>
  </si>
  <si>
    <t xml:space="preserve">អ្នកគ្រប់គ្រង</t>
  </si>
  <si>
    <t xml:space="preserve">គណនេយ្យ</t>
  </si>
  <si>
    <t xml:space="preserve">រដ្ឋបាល</t>
  </si>
  <si>
    <t xml:space="preserve">ទីផ្សារ</t>
  </si>
  <si>
    <t xml:space="preserve">កែពត៌មានអ្នកប្រើ</t>
  </si>
  <si>
    <t xml:space="preserve">លុបអ្នកប្រើ</t>
  </si>
  <si>
    <t xml:space="preserve">បង្កើតប្រភេទលុយ</t>
  </si>
  <si>
    <r>
      <rPr>
        <sz val="11"/>
        <color rgb="FF000000"/>
        <rFont val="Calibri"/>
        <family val="2"/>
      </rPr>
      <t xml:space="preserve">ប្រភេទលុយ</t>
    </r>
    <r>
      <rPr>
        <sz val="11"/>
        <color rgb="FF000000"/>
        <rFont val="Khmer OS"/>
        <family val="0"/>
      </rPr>
      <t xml:space="preserve">(</t>
    </r>
    <r>
      <rPr>
        <sz val="11"/>
        <color rgb="FF000000"/>
        <rFont val="Calibri"/>
        <family val="2"/>
      </rPr>
      <t xml:space="preserve">រូបិយប័ណ្ណ</t>
    </r>
    <r>
      <rPr>
        <sz val="11"/>
        <color rgb="FF000000"/>
        <rFont val="Khmer OS"/>
        <family val="0"/>
      </rPr>
      <t xml:space="preserve">)</t>
    </r>
  </si>
  <si>
    <t xml:space="preserve">បញ្ជីប្រភេទលុយ</t>
  </si>
  <si>
    <t xml:space="preserve">បញ្ចូលប្រភេទលុយថ្មី</t>
  </si>
  <si>
    <t xml:space="preserve">កែប្រភេទលុយ</t>
  </si>
  <si>
    <t xml:space="preserve">លុបប្រភេទលុយ</t>
  </si>
  <si>
    <t xml:space="preserve">បង្កើតថតដាក់លុយ</t>
  </si>
  <si>
    <t xml:space="preserve">ថតដាក់លុយ</t>
  </si>
  <si>
    <t xml:space="preserve">បញ្ជីឈ្មោះថតដាក់លុយ</t>
  </si>
  <si>
    <t xml:space="preserve">ថតនីមួយៗអាចមានអ្នកប្រើជាម្ចាស់តែមួយគត់ ហើយឈ្មោះរបស់ថត នឹងចាប់ផ្ដើមដោយឈ្មោះអ្នកប្រើ</t>
  </si>
  <si>
    <t xml:space="preserve">បើកថតដាក់លុយថ្មី</t>
  </si>
  <si>
    <t xml:space="preserve">បើមានថតចាស់នោះថតថ្មីនឹងបើកដោយស្វ័យប្រវត្ត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</si>
  <si>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បិតថតដាក់លុយចាស់</t>
  </si>
  <si>
    <t xml:space="preserve">ថតថ្មីនឹងបើកដោយស្វ័យប្រវត្ត នៅពេលថតចាស់ត្រូវបានបិត ហើយប្រាក់សល់ពីថតចាស់នឹងត្រូវបានផ្ទេរទៅអោយថតថ្មី</t>
  </si>
  <si>
    <t xml:space="preserve">ផ្ទេរលុយទៅថតអ្នកដទៃ</t>
  </si>
  <si>
    <t xml:space="preserve">ដាក់លុយចូលថត</t>
  </si>
  <si>
    <t xml:space="preserve">ដកលុយចេញពីថត</t>
  </si>
  <si>
    <t xml:space="preserve">ប្ដូរលុយ</t>
  </si>
  <si>
    <t xml:space="preserve">ចាប់ផ្ដើមការចំណាយ</t>
  </si>
  <si>
    <t xml:space="preserve">ការចំណាយ</t>
  </si>
  <si>
    <t xml:space="preserve">បញ្ជីការចំណាយ</t>
  </si>
  <si>
    <t xml:space="preserve">រាល់ការចំណាយរបស់បញ្ជីដែលត្រូវបានបិត គឺមិនអាចត្រូវបានកែប្រែអ្វីទាំងអស់</t>
  </si>
  <si>
    <t xml:space="preserve">បញ្ចូលការចំណាយ</t>
  </si>
  <si>
    <t xml:space="preserve">រាល់ការចំណាយមិនអាចលើសពីលុយក្នុងថតបានទេ</t>
  </si>
  <si>
    <t xml:space="preserve">កែប្រែការចំណាយ</t>
  </si>
  <si>
    <t xml:space="preserve">រាល់ការកែប្រែ ការចំណាយមិនអាចលើសពីលុយក្នុងថតខណពេលជាមួយគ្នារបស់ការចំណាយទេ</t>
  </si>
  <si>
    <t xml:space="preserve">រាល់ការចំណាយមិនត្រូវធ្វើអោយសំណល់តូចជាងឬស្មើនឹងសុន្យឡើយ</t>
  </si>
  <si>
    <t xml:space="preserve">លុបការចំណាយ</t>
  </si>
  <si>
    <t xml:space="preserve">symbol</t>
  </si>
  <si>
    <t xml:space="preserve">rate_dolla</t>
  </si>
  <si>
    <t xml:space="preserve">oder</t>
  </si>
  <si>
    <t xml:space="preserve">Dolla</t>
  </si>
  <si>
    <t xml:space="preserve">Country and currency</t>
  </si>
  <si>
    <t xml:space="preserve">Currency code</t>
  </si>
  <si>
    <t xml:space="preserve">Symbol</t>
  </si>
  <si>
    <t xml:space="preserve">Status</t>
  </si>
  <si>
    <t xml:space="preserve">Selected Count</t>
  </si>
  <si>
    <t xml:space="preserve">['name’ =&gt; '</t>
  </si>
  <si>
    <t xml:space="preserve">Albania Lek</t>
  </si>
  <si>
    <t xml:space="preserve">', 'code’ =&gt; ’</t>
  </si>
  <si>
    <t xml:space="preserve">ALL</t>
  </si>
  <si>
    <t xml:space="preserve">', ’symbol’ =&gt; ‘</t>
  </si>
  <si>
    <t xml:space="preserve">Lek</t>
  </si>
  <si>
    <t xml:space="preserve">', ‘status '=&gt; </t>
  </si>
  <si>
    <t xml:space="preserve">'DISABLED’</t>
  </si>
  <si>
    <t xml:space="preserve">, ‘selected_count’ =&gt; </t>
  </si>
  <si>
    <t xml:space="preserve">],</t>
  </si>
  <si>
    <t xml:space="preserve">Afghanistan Afghani</t>
  </si>
  <si>
    <t xml:space="preserve">AFN</t>
  </si>
  <si>
    <t xml:space="preserve">؋</t>
  </si>
  <si>
    <t xml:space="preserve">Argentina Peso</t>
  </si>
  <si>
    <t xml:space="preserve">ARS</t>
  </si>
  <si>
    <t xml:space="preserve">Aruba Guilder</t>
  </si>
  <si>
    <t xml:space="preserve">AWG</t>
  </si>
  <si>
    <t xml:space="preserve">ƒ</t>
  </si>
  <si>
    <t xml:space="preserve">Australia Dollar</t>
  </si>
  <si>
    <t xml:space="preserve">AUD</t>
  </si>
  <si>
    <t xml:space="preserve">Azerbaijan Manat</t>
  </si>
  <si>
    <t xml:space="preserve">AZN</t>
  </si>
  <si>
    <t xml:space="preserve">₼</t>
  </si>
  <si>
    <t xml:space="preserve">Bahamas Dollar</t>
  </si>
  <si>
    <t xml:space="preserve">BSD</t>
  </si>
  <si>
    <t xml:space="preserve">Barbados Dollar</t>
  </si>
  <si>
    <t xml:space="preserve">BBD</t>
  </si>
  <si>
    <t xml:space="preserve">Belarus Ruble</t>
  </si>
  <si>
    <t xml:space="preserve">BYN</t>
  </si>
  <si>
    <t xml:space="preserve">Br</t>
  </si>
  <si>
    <t xml:space="preserve">Belize Dollar</t>
  </si>
  <si>
    <t xml:space="preserve">BZD</t>
  </si>
  <si>
    <t xml:space="preserve">BZ$</t>
  </si>
  <si>
    <t xml:space="preserve">Bermuda Dollar</t>
  </si>
  <si>
    <t xml:space="preserve">BMD</t>
  </si>
  <si>
    <t xml:space="preserve">Bolivia Bolíviano</t>
  </si>
  <si>
    <t xml:space="preserve">BOB</t>
  </si>
  <si>
    <t xml:space="preserve">$b</t>
  </si>
  <si>
    <t xml:space="preserve">Bosnia and Herzegovina Convertible Mark</t>
  </si>
  <si>
    <t xml:space="preserve">BAM</t>
  </si>
  <si>
    <t xml:space="preserve">KM</t>
  </si>
  <si>
    <t xml:space="preserve">Botswana Pula</t>
  </si>
  <si>
    <t xml:space="preserve">BWP</t>
  </si>
  <si>
    <t xml:space="preserve">P</t>
  </si>
  <si>
    <t xml:space="preserve">Bulgaria Lev</t>
  </si>
  <si>
    <t xml:space="preserve">BGN</t>
  </si>
  <si>
    <t xml:space="preserve">лв</t>
  </si>
  <si>
    <t xml:space="preserve">Brazil Real</t>
  </si>
  <si>
    <t xml:space="preserve">BRL</t>
  </si>
  <si>
    <t xml:space="preserve">R$</t>
  </si>
  <si>
    <t xml:space="preserve">Brunei Darussalam Dollar</t>
  </si>
  <si>
    <t xml:space="preserve">BND</t>
  </si>
  <si>
    <t xml:space="preserve">Cambodia Riel</t>
  </si>
  <si>
    <t xml:space="preserve">KHR</t>
  </si>
  <si>
    <t xml:space="preserve">៛</t>
  </si>
  <si>
    <t xml:space="preserve">Canada Dollar</t>
  </si>
  <si>
    <t xml:space="preserve">CAD</t>
  </si>
  <si>
    <t xml:space="preserve">Cayman Islands Dollar</t>
  </si>
  <si>
    <t xml:space="preserve">KYD</t>
  </si>
  <si>
    <t xml:space="preserve">Chile Peso</t>
  </si>
  <si>
    <t xml:space="preserve">CLP</t>
  </si>
  <si>
    <t xml:space="preserve">China Yuan Renminbi</t>
  </si>
  <si>
    <t xml:space="preserve">CNY</t>
  </si>
  <si>
    <t xml:space="preserve">¥</t>
  </si>
  <si>
    <t xml:space="preserve">Colombia Peso</t>
  </si>
  <si>
    <t xml:space="preserve">COP</t>
  </si>
  <si>
    <t xml:space="preserve">Costa Rica Colon</t>
  </si>
  <si>
    <t xml:space="preserve">CRC</t>
  </si>
  <si>
    <t xml:space="preserve">₡</t>
  </si>
  <si>
    <t xml:space="preserve">Croatia Kuna</t>
  </si>
  <si>
    <t xml:space="preserve">HRK</t>
  </si>
  <si>
    <t xml:space="preserve">kn</t>
  </si>
  <si>
    <t xml:space="preserve">Cuba Peso</t>
  </si>
  <si>
    <t xml:space="preserve">CUP</t>
  </si>
  <si>
    <t xml:space="preserve">₱</t>
  </si>
  <si>
    <t xml:space="preserve">Czech Republic Koruna</t>
  </si>
  <si>
    <t xml:space="preserve">CZK</t>
  </si>
  <si>
    <t xml:space="preserve">Kč</t>
  </si>
  <si>
    <t xml:space="preserve">Denmark Krone</t>
  </si>
  <si>
    <t xml:space="preserve">DKK</t>
  </si>
  <si>
    <t xml:space="preserve">kr</t>
  </si>
  <si>
    <t xml:space="preserve">Dominican Republic Peso</t>
  </si>
  <si>
    <t xml:space="preserve">DOP</t>
  </si>
  <si>
    <t xml:space="preserve">RD$</t>
  </si>
  <si>
    <t xml:space="preserve">East Caribbean Dollar</t>
  </si>
  <si>
    <t xml:space="preserve">XCD</t>
  </si>
  <si>
    <t xml:space="preserve">Egypt Pound</t>
  </si>
  <si>
    <t xml:space="preserve">EGP</t>
  </si>
  <si>
    <t xml:space="preserve">£</t>
  </si>
  <si>
    <t xml:space="preserve">El Salvador Colon</t>
  </si>
  <si>
    <t xml:space="preserve">SVC</t>
  </si>
  <si>
    <t xml:space="preserve">Euro Member Countries</t>
  </si>
  <si>
    <t xml:space="preserve">EUR</t>
  </si>
  <si>
    <t xml:space="preserve">€</t>
  </si>
  <si>
    <t xml:space="preserve">Falkland Islands (Malvinas) Pound</t>
  </si>
  <si>
    <t xml:space="preserve">FKP</t>
  </si>
  <si>
    <t xml:space="preserve">Fiji Dollar</t>
  </si>
  <si>
    <t xml:space="preserve">FJD</t>
  </si>
  <si>
    <t xml:space="preserve">Ghana Cedi</t>
  </si>
  <si>
    <t xml:space="preserve">GHS</t>
  </si>
  <si>
    <t xml:space="preserve">¢</t>
  </si>
  <si>
    <t xml:space="preserve">Gibraltar Pound</t>
  </si>
  <si>
    <t xml:space="preserve">GIP</t>
  </si>
  <si>
    <t xml:space="preserve">Guatemala Quetzal</t>
  </si>
  <si>
    <t xml:space="preserve">GTQ</t>
  </si>
  <si>
    <t xml:space="preserve">Q</t>
  </si>
  <si>
    <t xml:space="preserve">Guernsey Pound</t>
  </si>
  <si>
    <t xml:space="preserve">GGP</t>
  </si>
  <si>
    <t xml:space="preserve">Guyana Dollar</t>
  </si>
  <si>
    <t xml:space="preserve">GYD</t>
  </si>
  <si>
    <t xml:space="preserve">Honduras Lempira</t>
  </si>
  <si>
    <t xml:space="preserve">HNL</t>
  </si>
  <si>
    <t xml:space="preserve">L</t>
  </si>
  <si>
    <t xml:space="preserve">Hong Kong Dollar</t>
  </si>
  <si>
    <t xml:space="preserve">HKD</t>
  </si>
  <si>
    <t xml:space="preserve">Hungary Forint</t>
  </si>
  <si>
    <t xml:space="preserve">HUF</t>
  </si>
  <si>
    <t xml:space="preserve">Ft</t>
  </si>
  <si>
    <t xml:space="preserve">Iceland Krona</t>
  </si>
  <si>
    <t xml:space="preserve">ISK</t>
  </si>
  <si>
    <t xml:space="preserve">India Rupee</t>
  </si>
  <si>
    <t xml:space="preserve">INR</t>
  </si>
  <si>
    <t xml:space="preserve">₹</t>
  </si>
  <si>
    <t xml:space="preserve">Indonesia Rupiah</t>
  </si>
  <si>
    <t xml:space="preserve">IDR</t>
  </si>
  <si>
    <t xml:space="preserve">Rp</t>
  </si>
  <si>
    <t xml:space="preserve">Iran Rial</t>
  </si>
  <si>
    <t xml:space="preserve">IRR</t>
  </si>
  <si>
    <t xml:space="preserve">﷼</t>
  </si>
  <si>
    <t xml:space="preserve">Isle of Man Pound</t>
  </si>
  <si>
    <t xml:space="preserve">IMP</t>
  </si>
  <si>
    <t xml:space="preserve">Israel Shekel</t>
  </si>
  <si>
    <t xml:space="preserve">ILS</t>
  </si>
  <si>
    <t xml:space="preserve">₪</t>
  </si>
  <si>
    <t xml:space="preserve">Jamaica Dollar</t>
  </si>
  <si>
    <t xml:space="preserve">JMD</t>
  </si>
  <si>
    <t xml:space="preserve">J$</t>
  </si>
  <si>
    <t xml:space="preserve">Japan Yen</t>
  </si>
  <si>
    <t xml:space="preserve">JPY</t>
  </si>
  <si>
    <t xml:space="preserve">Jersey Pound</t>
  </si>
  <si>
    <t xml:space="preserve">JEP</t>
  </si>
  <si>
    <t xml:space="preserve">Kazakhstan Tenge</t>
  </si>
  <si>
    <t xml:space="preserve">KZT</t>
  </si>
  <si>
    <t xml:space="preserve">Korea (North) Won</t>
  </si>
  <si>
    <t xml:space="preserve">KPW</t>
  </si>
  <si>
    <t xml:space="preserve">₩</t>
  </si>
  <si>
    <t xml:space="preserve">Korea (South) Won</t>
  </si>
  <si>
    <t xml:space="preserve">KRW</t>
  </si>
  <si>
    <t xml:space="preserve">Kyrgyzstan Som</t>
  </si>
  <si>
    <t xml:space="preserve">KGS</t>
  </si>
  <si>
    <t xml:space="preserve">Laos Kip</t>
  </si>
  <si>
    <t xml:space="preserve">LAK</t>
  </si>
  <si>
    <t xml:space="preserve">₭</t>
  </si>
  <si>
    <t xml:space="preserve">Lebanon Pound</t>
  </si>
  <si>
    <t xml:space="preserve">LBP</t>
  </si>
  <si>
    <t xml:space="preserve">Liberia Dollar</t>
  </si>
  <si>
    <t xml:space="preserve">LRD</t>
  </si>
  <si>
    <t xml:space="preserve">Macedonia Denar</t>
  </si>
  <si>
    <t xml:space="preserve">MKD</t>
  </si>
  <si>
    <t xml:space="preserve">ден</t>
  </si>
  <si>
    <t xml:space="preserve">Malaysia Ringgit</t>
  </si>
  <si>
    <t xml:space="preserve">MYR</t>
  </si>
  <si>
    <t xml:space="preserve">RM</t>
  </si>
  <si>
    <t xml:space="preserve">Mauritius Rupee</t>
  </si>
  <si>
    <t xml:space="preserve">MUR</t>
  </si>
  <si>
    <t xml:space="preserve">₨</t>
  </si>
  <si>
    <t xml:space="preserve">Mexico Peso</t>
  </si>
  <si>
    <t xml:space="preserve">MXN</t>
  </si>
  <si>
    <t xml:space="preserve">Mongolia Tughrik</t>
  </si>
  <si>
    <t xml:space="preserve">MNT</t>
  </si>
  <si>
    <t xml:space="preserve">₮</t>
  </si>
  <si>
    <t xml:space="preserve">Moroccan-dirham</t>
  </si>
  <si>
    <t xml:space="preserve"> د.إ</t>
  </si>
  <si>
    <t xml:space="preserve">Mozambique Metical</t>
  </si>
  <si>
    <t xml:space="preserve">MZN</t>
  </si>
  <si>
    <t xml:space="preserve">MT</t>
  </si>
  <si>
    <t xml:space="preserve">Namibia Dollar</t>
  </si>
  <si>
    <t xml:space="preserve">NAD</t>
  </si>
  <si>
    <t xml:space="preserve">Nepal Rupee</t>
  </si>
  <si>
    <t xml:space="preserve">NPR</t>
  </si>
  <si>
    <t xml:space="preserve">Netherlands Antilles Guilder</t>
  </si>
  <si>
    <t xml:space="preserve">ANG</t>
  </si>
  <si>
    <t xml:space="preserve">New Zealand Dollar</t>
  </si>
  <si>
    <t xml:space="preserve">NZD</t>
  </si>
  <si>
    <t xml:space="preserve">Nicaragua Cordoba</t>
  </si>
  <si>
    <t xml:space="preserve">NIO</t>
  </si>
  <si>
    <t xml:space="preserve">C$</t>
  </si>
  <si>
    <t xml:space="preserve">Nigeria Naira</t>
  </si>
  <si>
    <t xml:space="preserve">NGN</t>
  </si>
  <si>
    <t xml:space="preserve">₦</t>
  </si>
  <si>
    <t xml:space="preserve">Norway Krone</t>
  </si>
  <si>
    <t xml:space="preserve">NOK</t>
  </si>
  <si>
    <t xml:space="preserve">Oman Rial</t>
  </si>
  <si>
    <t xml:space="preserve">OMR</t>
  </si>
  <si>
    <t xml:space="preserve">Pakistan Rupee</t>
  </si>
  <si>
    <t xml:space="preserve">PKR</t>
  </si>
  <si>
    <t xml:space="preserve">Panama Balboa</t>
  </si>
  <si>
    <t xml:space="preserve">PAB</t>
  </si>
  <si>
    <t xml:space="preserve">B/.</t>
  </si>
  <si>
    <t xml:space="preserve">Paraguay Guarani</t>
  </si>
  <si>
    <t xml:space="preserve">PYG</t>
  </si>
  <si>
    <t xml:space="preserve">Gs</t>
  </si>
  <si>
    <t xml:space="preserve">Peru Sol</t>
  </si>
  <si>
    <t xml:space="preserve">PEN</t>
  </si>
  <si>
    <t xml:space="preserve">S/.</t>
  </si>
  <si>
    <t xml:space="preserve">Philippines Peso</t>
  </si>
  <si>
    <t xml:space="preserve">PHP</t>
  </si>
  <si>
    <t xml:space="preserve">Poland Zloty</t>
  </si>
  <si>
    <t xml:space="preserve">PLN</t>
  </si>
  <si>
    <t xml:space="preserve">zł</t>
  </si>
  <si>
    <t xml:space="preserve">Qatar Riyal</t>
  </si>
  <si>
    <t xml:space="preserve">QAR</t>
  </si>
  <si>
    <t xml:space="preserve">Romania Leu</t>
  </si>
  <si>
    <t xml:space="preserve">RON</t>
  </si>
  <si>
    <t xml:space="preserve">lei</t>
  </si>
  <si>
    <t xml:space="preserve">Russia Ruble</t>
  </si>
  <si>
    <t xml:space="preserve">RUB</t>
  </si>
  <si>
    <t xml:space="preserve">₽</t>
  </si>
  <si>
    <t xml:space="preserve">Saint Helena Pound</t>
  </si>
  <si>
    <t xml:space="preserve">SHP</t>
  </si>
  <si>
    <t xml:space="preserve">Saudi Arabia Riyal</t>
  </si>
  <si>
    <t xml:space="preserve">SAR</t>
  </si>
  <si>
    <t xml:space="preserve">Serbia Dinar</t>
  </si>
  <si>
    <t xml:space="preserve">RSD</t>
  </si>
  <si>
    <t xml:space="preserve">Дин.</t>
  </si>
  <si>
    <t xml:space="preserve">Seychelles Rupee</t>
  </si>
  <si>
    <t xml:space="preserve">SCR</t>
  </si>
  <si>
    <t xml:space="preserve">Singapore Dollar</t>
  </si>
  <si>
    <t xml:space="preserve">SGD</t>
  </si>
  <si>
    <t xml:space="preserve">Solomon Islands Dollar</t>
  </si>
  <si>
    <t xml:space="preserve">SBD</t>
  </si>
  <si>
    <t xml:space="preserve">Somalia Shilling</t>
  </si>
  <si>
    <t xml:space="preserve">SOS</t>
  </si>
  <si>
    <t xml:space="preserve">S</t>
  </si>
  <si>
    <t xml:space="preserve">South Korean Won</t>
  </si>
  <si>
    <t xml:space="preserve">South Africa Rand</t>
  </si>
  <si>
    <t xml:space="preserve">ZAR</t>
  </si>
  <si>
    <t xml:space="preserve">R</t>
  </si>
  <si>
    <t xml:space="preserve">Sri Lanka Rupee</t>
  </si>
  <si>
    <t xml:space="preserve">LKR</t>
  </si>
  <si>
    <t xml:space="preserve">Sweden Krona</t>
  </si>
  <si>
    <t xml:space="preserve">SEK</t>
  </si>
  <si>
    <t xml:space="preserve">Switzerland Franc</t>
  </si>
  <si>
    <t xml:space="preserve">CHF</t>
  </si>
  <si>
    <t xml:space="preserve">Suriname Dollar</t>
  </si>
  <si>
    <t xml:space="preserve">SRD</t>
  </si>
  <si>
    <t xml:space="preserve">Syria Pound</t>
  </si>
  <si>
    <t xml:space="preserve">SYP</t>
  </si>
  <si>
    <t xml:space="preserve">Taiwan New Dollar</t>
  </si>
  <si>
    <t xml:space="preserve">TWD</t>
  </si>
  <si>
    <t xml:space="preserve">NT$</t>
  </si>
  <si>
    <t xml:space="preserve">Thailand Baht</t>
  </si>
  <si>
    <t xml:space="preserve">THB</t>
  </si>
  <si>
    <t xml:space="preserve">'ENABLED’</t>
  </si>
  <si>
    <t xml:space="preserve">Trinidad and Tobago Dollar</t>
  </si>
  <si>
    <t xml:space="preserve">TTD</t>
  </si>
  <si>
    <t xml:space="preserve">TT$</t>
  </si>
  <si>
    <t xml:space="preserve">Turkey Lira</t>
  </si>
  <si>
    <t xml:space="preserve">TRY</t>
  </si>
  <si>
    <t xml:space="preserve">₺</t>
  </si>
  <si>
    <t xml:space="preserve">Tuvalu Dollar</t>
  </si>
  <si>
    <t xml:space="preserve">TVD</t>
  </si>
  <si>
    <t xml:space="preserve">Ukraine Hryvnia</t>
  </si>
  <si>
    <t xml:space="preserve">UAH</t>
  </si>
  <si>
    <t xml:space="preserve">₴</t>
  </si>
  <si>
    <t xml:space="preserve">UAE-Dirham</t>
  </si>
  <si>
    <t xml:space="preserve">AED</t>
  </si>
  <si>
    <t xml:space="preserve">United Kingdom Pound</t>
  </si>
  <si>
    <t xml:space="preserve">GBP</t>
  </si>
  <si>
    <t xml:space="preserve">United States Dollar</t>
  </si>
  <si>
    <t xml:space="preserve">USD</t>
  </si>
  <si>
    <t xml:space="preserve">Uruguay Peso</t>
  </si>
  <si>
    <t xml:space="preserve">UYU</t>
  </si>
  <si>
    <t xml:space="preserve">$U</t>
  </si>
  <si>
    <t xml:space="preserve">Uzbekistan Som</t>
  </si>
  <si>
    <t xml:space="preserve">UZS</t>
  </si>
  <si>
    <t xml:space="preserve">Venezuela Bolívar</t>
  </si>
  <si>
    <t xml:space="preserve">VEF</t>
  </si>
  <si>
    <t xml:space="preserve">Bs</t>
  </si>
  <si>
    <t xml:space="preserve">Viet Nam Dong</t>
  </si>
  <si>
    <t xml:space="preserve">VND</t>
  </si>
  <si>
    <t xml:space="preserve">₫</t>
  </si>
  <si>
    <t xml:space="preserve">Yemen Rial</t>
  </si>
  <si>
    <t xml:space="preserve">YER</t>
  </si>
  <si>
    <t xml:space="preserve">Zimbabwe Dollar</t>
  </si>
  <si>
    <t xml:space="preserve">ZWD</t>
  </si>
  <si>
    <t xml:space="preserve">Z$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</si>
</sst>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mm/dd/yy"/>
    <numFmt numFmtId="166" formatCode="#,##0\ ;[RED]\(#,##0\)"/>
    <numFmt numFmtId="167" formatCode="mmm\-yy"/>
    <numFmt numFmtId="168" formatCode="#,##0.00;[RED]#,##0.00"/>
    <numFmt numFmtId="169" formatCode="0"/>
    <numFmt numFmtId="170" formatCode="@"/>
    <numFmt numFmtId="171" formatCode="#,##0;[RED]#,##0"/>
    <numFmt numFmtId="172" formatCode="0.00"/>
    <numFmt numFmtId="173" formatCode="mm/dd/yyyy"/>
    <numFmt numFmtId="174" formatCode="mm/dd/yy\ hh:mm\ AM/PM"/>
    <numFmt numFmtId="175" formatCode="m/d/yyyy"/>
    <numFmt numFmtId="176" formatCode="m/d/yyyy\ h:mm"/>
    <numFmt numFmtId="177" formatCode="General"/>
  </numFmts>
  <fonts count="3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</font>
    <font>
      <b val="true"/>
      <sz val="26"/>
      <color rgb="FFFFFFFF"/>
      <name val="Calibri"/>
      <family val="2"/>
    </font>
    <font>
      <sz val="12"/>
      <name val="Times New Roman"/>
      <family val="0"/>
    </font>
    <font>
      <sz val="13"/>
      <color rgb="FF000000"/>
      <name val="Calibri"/>
      <family val="2"/>
    </font>
    <font>
      <sz val="10"/>
      <color rgb="FF000000"/>
      <name val="Calibri"/>
      <family val="2"/>
    </font>
    <font>
      <b val="true"/>
      <sz val="14"/>
      <name val="Calibri"/>
      <family val="2"/>
    </font>
    <font>
      <b val="true"/>
      <sz val="11"/>
      <color rgb="FF000000"/>
      <name val="Calibri"/>
      <family val="2"/>
    </font>
    <font>
      <b val="true"/>
      <sz val="20"/>
      <color rgb="FFFFFF00"/>
      <name val="Aharoni"/>
      <family val="0"/>
    </font>
    <font>
      <b val="true"/>
      <sz val="18"/>
      <color rgb="FFFFFF00"/>
      <name val="Aharoni"/>
      <family val="0"/>
    </font>
    <font>
      <b val="true"/>
      <sz val="10"/>
      <color rgb="FF000000"/>
      <name val="Calibri"/>
      <family val="2"/>
    </font>
    <font>
      <b val="true"/>
      <sz val="11"/>
      <name val="Calibri"/>
      <family val="2"/>
    </font>
    <font>
      <b val="true"/>
      <sz val="11"/>
      <color rgb="FF000000"/>
      <name val="Kalinga"/>
      <family val="2"/>
    </font>
    <font>
      <b val="true"/>
      <sz val="10"/>
      <color rgb="FF000000"/>
      <name val="Kalinga"/>
      <family val="2"/>
    </font>
    <font>
      <b val="true"/>
      <sz val="10"/>
      <color rgb="FF000000"/>
      <name val="Wingdings"/>
      <family val="0"/>
      <charset val="2"/>
    </font>
    <font>
      <b val="true"/>
      <sz val="11"/>
      <color rgb="FFFF0000"/>
      <name val="Kalinga"/>
      <family val="2"/>
    </font>
    <font>
      <sz val="11"/>
      <color rgb="FF000000"/>
      <name val="Kalinga"/>
      <family val="2"/>
    </font>
    <font>
      <sz val="10"/>
      <color rgb="FF000000"/>
      <name val="Kalinga"/>
      <family val="2"/>
    </font>
    <font>
      <b val="true"/>
      <u val="single"/>
      <sz val="10"/>
      <color rgb="FF000000"/>
      <name val="Kalinga"/>
      <family val="2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b val="true"/>
      <sz val="13"/>
      <color rgb="FFEEEEEE"/>
      <name val="Calibri"/>
      <family val="2"/>
    </font>
    <font>
      <sz val="11"/>
      <color rgb="FFEEEEEE"/>
      <name val="Calibri"/>
      <family val="2"/>
    </font>
    <font>
      <sz val="11"/>
      <color rgb="FFC9211E"/>
      <name val="Calibri"/>
      <family val="2"/>
    </font>
    <font>
      <sz val="11"/>
      <color rgb="FF861141"/>
      <name val="Calibri"/>
      <family val="2"/>
    </font>
    <font>
      <sz val="16"/>
      <color rgb="FF468A1A"/>
      <name val="Calibri"/>
      <family val="2"/>
    </font>
    <font>
      <sz val="11"/>
      <color rgb="FF2A6099"/>
      <name val="Calibri"/>
      <family val="2"/>
    </font>
    <font>
      <b val="true"/>
      <sz val="11"/>
      <color rgb="FF2A6099"/>
      <name val="Calibri"/>
      <family val="2"/>
    </font>
    <font>
      <sz val="11"/>
      <color rgb="FF468A1A"/>
      <name val="Calibri"/>
      <family val="2"/>
    </font>
    <font>
      <b val="true"/>
      <sz val="16"/>
      <color rgb="FF468A1A"/>
      <name val="Calibri"/>
      <family val="2"/>
    </font>
    <font>
      <sz val="11"/>
      <color rgb="FF127622"/>
      <name val="Calibri"/>
      <family val="2"/>
    </font>
    <font>
      <sz val="10"/>
      <color rgb="FF7B3D00"/>
      <name val="Calibri"/>
      <family val="2"/>
    </font>
    <font>
      <sz val="11"/>
      <color rgb="FF000000"/>
      <name val="Khmer OS"/>
      <family val="0"/>
    </font>
  </fonts>
  <fills count="50">
    <fill>
      <patternFill patternType="none"/>
    </fill>
    <fill>
      <patternFill patternType="gray125"/>
    </fill>
    <fill>
      <patternFill patternType="solid">
        <fgColor rgb="FF7F7F00"/>
        <bgColor rgb="FF808000"/>
      </patternFill>
    </fill>
    <fill>
      <patternFill patternType="solid">
        <fgColor rgb="FF808000"/>
        <bgColor rgb="FF7F7F00"/>
      </patternFill>
    </fill>
    <fill>
      <patternFill patternType="darkGray">
        <fgColor rgb="FF05630F"/>
        <bgColor rgb="FF146F3D"/>
      </patternFill>
    </fill>
    <fill>
      <patternFill patternType="solid">
        <fgColor rgb="FF690D6D"/>
        <bgColor rgb="FF67105C"/>
      </patternFill>
    </fill>
    <fill>
      <patternFill patternType="darkGray">
        <fgColor rgb="FF089BCB"/>
        <bgColor rgb="FF00FFFF"/>
      </patternFill>
    </fill>
    <fill>
      <patternFill patternType="solid">
        <fgColor rgb="FF8FAADC"/>
        <bgColor rgb="FFADB9CA"/>
      </patternFill>
    </fill>
    <fill>
      <patternFill patternType="solid">
        <fgColor rgb="FF92D050"/>
        <bgColor rgb="FFAFD095"/>
      </patternFill>
    </fill>
    <fill>
      <patternFill patternType="solid">
        <fgColor rgb="FFED7D31"/>
        <bgColor rgb="FFEA7500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B66C"/>
      </patternFill>
    </fill>
    <fill>
      <patternFill patternType="solid">
        <fgColor rgb="FF00FFFF"/>
        <bgColor rgb="FF089BCB"/>
      </patternFill>
    </fill>
    <fill>
      <patternFill patternType="solid">
        <fgColor rgb="FFFFC000"/>
        <bgColor rgb="FFFFB66C"/>
      </patternFill>
    </fill>
    <fill>
      <patternFill patternType="mediumGray">
        <fgColor rgb="FF089BCB"/>
        <bgColor rgb="FF146F3D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C6EFCE"/>
      </patternFill>
    </fill>
    <fill>
      <patternFill patternType="darkGray">
        <fgColor rgb="FF146F3D"/>
        <bgColor rgb="FF468A1A"/>
      </patternFill>
    </fill>
    <fill>
      <patternFill patternType="solid">
        <fgColor rgb="FFBFBFBF"/>
        <bgColor rgb="FFADB9CA"/>
      </patternFill>
    </fill>
    <fill>
      <patternFill patternType="solid">
        <fgColor rgb="FFFFD966"/>
        <bgColor rgb="FFFFE699"/>
      </patternFill>
    </fill>
    <fill>
      <patternFill patternType="solid">
        <fgColor rgb="FFD9D9D9"/>
        <bgColor rgb="FFD0CECE"/>
      </patternFill>
    </fill>
    <fill>
      <patternFill patternType="solid">
        <fgColor rgb="FF70AD47"/>
        <bgColor rgb="FF92D050"/>
      </patternFill>
    </fill>
    <fill>
      <patternFill patternType="solid">
        <fgColor rgb="FFE2F0D9"/>
        <bgColor rgb="FFEEEEEE"/>
      </patternFill>
    </fill>
    <fill>
      <patternFill patternType="solid">
        <fgColor rgb="FFDEEBF7"/>
        <bgColor rgb="FFEEEEEE"/>
      </patternFill>
    </fill>
    <fill>
      <patternFill patternType="solid">
        <fgColor rgb="FFFFFFCC"/>
        <bgColor rgb="FFFFFFA6"/>
      </patternFill>
    </fill>
    <fill>
      <patternFill patternType="solid">
        <fgColor rgb="FFBDD7EE"/>
        <bgColor rgb="FFD0CECE"/>
      </patternFill>
    </fill>
    <fill>
      <patternFill patternType="solid">
        <fgColor rgb="FFADB9CA"/>
        <bgColor rgb="FFBFBFBF"/>
      </patternFill>
    </fill>
    <fill>
      <patternFill patternType="solid">
        <fgColor rgb="FFFFE699"/>
        <bgColor rgb="FFFFEB9C"/>
      </patternFill>
    </fill>
    <fill>
      <patternFill patternType="solid">
        <fgColor rgb="FFBF0041"/>
        <bgColor rgb="FFC9211E"/>
      </patternFill>
    </fill>
    <fill>
      <patternFill patternType="solid">
        <fgColor rgb="FFACB20C"/>
        <bgColor rgb="FF92D050"/>
      </patternFill>
    </fill>
    <fill>
      <patternFill patternType="solid">
        <fgColor rgb="FFB47804"/>
        <bgColor rgb="FF9C6500"/>
      </patternFill>
    </fill>
    <fill>
      <patternFill patternType="solid">
        <fgColor rgb="FFBE480A"/>
        <bgColor rgb="FFB85C00"/>
      </patternFill>
    </fill>
    <fill>
      <patternFill patternType="solid">
        <fgColor rgb="FF58112A"/>
        <bgColor rgb="FF67105C"/>
      </patternFill>
    </fill>
    <fill>
      <patternFill patternType="solid">
        <fgColor rgb="FFFFA6A6"/>
        <bgColor rgb="FFF4B183"/>
      </patternFill>
    </fill>
    <fill>
      <patternFill patternType="solid">
        <fgColor rgb="FF706E0C"/>
        <bgColor rgb="FF7F7F00"/>
      </patternFill>
    </fill>
    <fill>
      <patternFill patternType="solid">
        <fgColor rgb="FF784B04"/>
        <bgColor rgb="FF7B3D00"/>
      </patternFill>
    </fill>
    <fill>
      <patternFill patternType="solid">
        <fgColor rgb="FF813709"/>
        <bgColor rgb="FF7B3D00"/>
      </patternFill>
    </fill>
    <fill>
      <patternFill patternType="solid">
        <fgColor rgb="FFC9211E"/>
        <bgColor rgb="FFBF0041"/>
      </patternFill>
    </fill>
    <fill>
      <patternFill patternType="darkGray">
        <fgColor rgb="FF8F0710"/>
        <bgColor rgb="FF8D281E"/>
      </patternFill>
    </fill>
    <fill>
      <patternFill patternType="solid">
        <fgColor rgb="FF67105C"/>
        <bgColor rgb="FF690D6D"/>
      </patternFill>
    </fill>
    <fill>
      <patternFill patternType="solid">
        <fgColor rgb="FF8D281E"/>
        <bgColor rgb="FF813709"/>
      </patternFill>
    </fill>
    <fill>
      <patternFill patternType="darkGray">
        <fgColor rgb="FF146F3D"/>
        <bgColor rgb="FF05630F"/>
      </patternFill>
    </fill>
    <fill>
      <patternFill patternType="solid">
        <fgColor rgb="FF28471F"/>
        <bgColor rgb="FF05630F"/>
      </patternFill>
    </fill>
    <fill>
      <patternFill patternType="solid">
        <fgColor rgb="FFFFD7D7"/>
        <bgColor rgb="FFFFC7CE"/>
      </patternFill>
    </fill>
    <fill>
      <patternFill patternType="solid">
        <fgColor rgb="FFEA7500"/>
        <bgColor rgb="FFED7D31"/>
      </patternFill>
    </fill>
    <fill>
      <patternFill patternType="solid">
        <fgColor rgb="FFB85C00"/>
        <bgColor rgb="FFBE480A"/>
      </patternFill>
    </fill>
    <fill>
      <patternFill patternType="solid">
        <fgColor rgb="FF7B3D00"/>
        <bgColor rgb="FF813709"/>
      </patternFill>
    </fill>
    <fill>
      <patternFill patternType="solid">
        <fgColor rgb="FFAFD095"/>
        <bgColor rgb="FFC5E0B4"/>
      </patternFill>
    </fill>
    <fill>
      <patternFill patternType="solid">
        <fgColor rgb="FFFFB66C"/>
        <bgColor rgb="FFF4B183"/>
      </patternFill>
    </fill>
    <fill>
      <patternFill patternType="solid">
        <fgColor rgb="FFFFFFA6"/>
        <bgColor rgb="FFFFFFCC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hair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medium"/>
      <top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medium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medium"/>
      <top style="hair"/>
      <bottom style="thin"/>
      <diagonal/>
    </border>
    <border diagonalUp="false" diagonalDown="false">
      <left style="medium"/>
      <right style="thin"/>
      <top style="hair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 style="medium"/>
      <right/>
      <top style="hair"/>
      <bottom style="hair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medium"/>
      <top style="medium"/>
      <bottom style="hair"/>
      <diagonal/>
    </border>
    <border diagonalUp="false" diagonalDown="false">
      <left style="medium"/>
      <right style="thin"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medium"/>
      <top style="hair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hair"/>
      <diagonal/>
    </border>
    <border diagonalUp="false" diagonalDown="false">
      <left style="thin"/>
      <right style="medium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</cellStyleXfs>
  <cellXfs count="2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1" fillId="4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4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3" borderId="5" xfId="23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0" fillId="2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3" fillId="3" borderId="1" xfId="23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1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8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23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0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25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8" fillId="25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6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6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5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7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6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5" fillId="3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3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1" shrinkToFit="false"/>
      <protection locked="true" hidden="false"/>
    </xf>
    <xf numFmtId="17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3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7" fillId="3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74" fontId="27" fillId="3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3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4" fillId="4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8" borderId="4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5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72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6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3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72" fontId="0" fillId="0" borderId="1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7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8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4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4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6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4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4" fillId="4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4" fillId="4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yle 1" xfId="20"/>
    <cellStyle name="Style 12" xfId="21"/>
    <cellStyle name="Style 13" xfId="22"/>
    <cellStyle name="Style 2" xfId="23"/>
  </cellStyles>
  <dxfs count="9"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000000"/>
        <sz val="11"/>
      </font>
      <fill>
        <patternFill>
          <bgColor rgb="FFFF3300"/>
        </patternFill>
      </fill>
    </dxf>
    <dxf>
      <font>
        <name val="Calibri"/>
        <family val="2"/>
        <color rgb="FF9C6500"/>
        <sz val="11"/>
      </font>
      <fill>
        <patternFill>
          <bgColor rgb="FFFFEB9C"/>
        </patternFill>
      </fill>
    </dxf>
    <dxf>
      <font>
        <name val="Calibri"/>
        <family val="2"/>
        <color rgb="FF006100"/>
        <sz val="11"/>
      </font>
      <fill>
        <patternFill>
          <bgColor rgb="FFC6EFCE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b val="1"/>
        <i val="0"/>
        <color rgb="FF000000"/>
        <sz val="11"/>
      </font>
    </dxf>
    <dxf>
      <font>
        <name val="Calibri"/>
        <family val="2"/>
        <b val="1"/>
        <i val="0"/>
        <color rgb="FFFF0000"/>
        <sz val="11"/>
        <u val="double"/>
      </font>
    </dxf>
  </dxfs>
  <colors>
    <indexedColors>
      <rgbColor rgb="FF000000"/>
      <rgbColor rgb="FFFFFFFF"/>
      <rgbColor rgb="FFFF0000"/>
      <rgbColor rgb="FFD9D9D9"/>
      <rgbColor rgb="FFFFD7D7"/>
      <rgbColor rgb="FFFFFF00"/>
      <rgbColor rgb="FFFF3300"/>
      <rgbColor rgb="FF00FFFF"/>
      <rgbColor rgb="FF8F0710"/>
      <rgbColor rgb="FF05630F"/>
      <rgbColor rgb="FFFFE699"/>
      <rgbColor rgb="FF808000"/>
      <rgbColor rgb="FF67105C"/>
      <rgbColor rgb="FF146F3D"/>
      <rgbColor rgb="FFBFBFBF"/>
      <rgbColor rgb="FF706E0C"/>
      <rgbColor rgb="FF8FAADC"/>
      <rgbColor rgb="FF8D281E"/>
      <rgbColor rgb="FFFFFFCC"/>
      <rgbColor rgb="FFDEEBF7"/>
      <rgbColor rgb="FF690D6D"/>
      <rgbColor rgb="FFED7D31"/>
      <rgbColor rgb="FFF4B183"/>
      <rgbColor rgb="FFBDD7EE"/>
      <rgbColor rgb="FFFFEB9C"/>
      <rgbColor rgb="FFBE480A"/>
      <rgbColor rgb="FFFFD966"/>
      <rgbColor rgb="FFC5E0B4"/>
      <rgbColor rgb="FFBF0041"/>
      <rgbColor rgb="FF58112A"/>
      <rgbColor rgb="FF089BCB"/>
      <rgbColor rgb="FFEEEEEE"/>
      <rgbColor rgb="FFAFD095"/>
      <rgbColor rgb="FFE2F0D9"/>
      <rgbColor rgb="FFC6EFCE"/>
      <rgbColor rgb="FFFFFFA6"/>
      <rgbColor rgb="FFADB9CA"/>
      <rgbColor rgb="FFFFA6A6"/>
      <rgbColor rgb="FFD0CECE"/>
      <rgbColor rgb="FFFFC7CE"/>
      <rgbColor rgb="FFB47804"/>
      <rgbColor rgb="FF92D050"/>
      <rgbColor rgb="FFACB20C"/>
      <rgbColor rgb="FFFFC000"/>
      <rgbColor rgb="FFFFB66C"/>
      <rgbColor rgb="FFEA7500"/>
      <rgbColor rgb="FF784B04"/>
      <rgbColor rgb="FF70AD47"/>
      <rgbColor rgb="FFB85C00"/>
      <rgbColor rgb="FF468A1A"/>
      <rgbColor rgb="FF7F7F00"/>
      <rgbColor rgb="FF7B3D00"/>
      <rgbColor rgb="FF813709"/>
      <rgbColor rgb="FFC9211E"/>
      <rgbColor rgb="FF9C6500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101520</xdr:colOff>
      <xdr:row>0</xdr:row>
      <xdr:rowOff>56880</xdr:rowOff>
    </xdr:from>
    <xdr:to>
      <xdr:col>4</xdr:col>
      <xdr:colOff>654480</xdr:colOff>
      <xdr:row>7</xdr:row>
      <xdr:rowOff>100080</xdr:rowOff>
    </xdr:to>
    <xdr:sp>
      <xdr:nvSpPr>
        <xdr:cNvPr id="0" name="Text Frame 1"/>
        <xdr:cNvSpPr/>
      </xdr:nvSpPr>
      <xdr:spPr>
        <a:xfrm>
          <a:off x="101520" y="56880"/>
          <a:ext cx="3996720" cy="1270080"/>
        </a:xfrm>
        <a:prstGeom prst="rect">
          <a:avLst/>
        </a:prstGeom>
        <a:solidFill>
          <a:srgbClr val="ffffff"/>
        </a:solidFill>
        <a:ln w="0">
          <a:solidFill>
            <a:srgbClr val="333333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&lt;?php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//Last date of month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$lastDateOfMonth = date('Y-m-t');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$originalDate = "Apr-2010";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$newDate = date("Y-m-t", strtotime($originalDate));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echo($newDate);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41760</xdr:colOff>
      <xdr:row>9</xdr:row>
      <xdr:rowOff>61560</xdr:rowOff>
    </xdr:from>
    <xdr:to>
      <xdr:col>6</xdr:col>
      <xdr:colOff>260280</xdr:colOff>
      <xdr:row>23</xdr:row>
      <xdr:rowOff>154080</xdr:rowOff>
    </xdr:to>
    <xdr:sp>
      <xdr:nvSpPr>
        <xdr:cNvPr id="1" name="Text Frame 2"/>
        <xdr:cNvSpPr/>
      </xdr:nvSpPr>
      <xdr:spPr>
        <a:xfrm>
          <a:off x="41760" y="1639080"/>
          <a:ext cx="5292720" cy="254592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Laravel sum many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DB::table('orders')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-&gt;leftJoin('products','orders.product_id','=','products.id')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-&gt;where('orders.user_id',Auth::user()-&gt;id)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-&gt;select('orders.*','products.*',DB::raw("SUM(products.price) as order_total"))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</a:t>
          </a:r>
          <a:r>
            <a:rPr b="0" lang="en-US" sz="1200" spc="-1" strike="noStrike">
              <a:latin typeface="Times New Roman"/>
            </a:rPr>
            <a:t>-&gt;groupBy('orders.product_id')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 →</a:t>
          </a:r>
          <a:r>
            <a:rPr b="0" lang="en-US" sz="1200" spc="-1" strike="noStrike">
              <a:latin typeface="Times New Roman"/>
            </a:rPr>
            <a:t>get();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Product::with(['orders' =&gt; function($query){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   </a:t>
          </a:r>
          <a:r>
            <a:rPr b="0" lang="en-US" sz="1200" spc="-1" strike="noStrike">
              <a:latin typeface="Times New Roman"/>
            </a:rPr>
            <a:t>$query-&gt;sum('price');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}])-&gt;get();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0</xdr:col>
      <xdr:colOff>88200</xdr:colOff>
      <xdr:row>24</xdr:row>
      <xdr:rowOff>92880</xdr:rowOff>
    </xdr:from>
    <xdr:to>
      <xdr:col>6</xdr:col>
      <xdr:colOff>187560</xdr:colOff>
      <xdr:row>37</xdr:row>
      <xdr:rowOff>153720</xdr:rowOff>
    </xdr:to>
    <xdr:sp>
      <xdr:nvSpPr>
        <xdr:cNvPr id="2" name="Text Frame 3"/>
        <xdr:cNvSpPr/>
      </xdr:nvSpPr>
      <xdr:spPr>
        <a:xfrm>
          <a:off x="88200" y="4299120"/>
          <a:ext cx="5173560" cy="2339280"/>
        </a:xfrm>
        <a:prstGeom prst="rect">
          <a:avLst/>
        </a:prstGeom>
        <a:solidFill>
          <a:srgbClr val="ffffff"/>
        </a:soli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Php month function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month " . date("Y-m-01", strtotime("next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one month " . date("Y-m-01", strtotime("+1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next 3months " . date("Y-m-01", strtotime("+3 months"));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last month " . date("Y-m-01", strtotime("last month"));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echo " last 3 month " . date("Y-m-01", strtotime("-3 months"));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sokonthea.chhoun@gmail.com" TargetMode="External"/><Relationship Id="rId2" Type="http://schemas.openxmlformats.org/officeDocument/2006/relationships/hyperlink" Target="mailto:accadmi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H20" activeCellId="0" sqref="H20"/>
    </sheetView>
  </sheetViews>
  <sheetFormatPr defaultColWidth="9.171875" defaultRowHeight="13.8" zeroHeight="false" outlineLevelRow="0" outlineLevelCol="0"/>
  <cols>
    <col collapsed="false" customWidth="true" hidden="false" outlineLevel="0" max="3" min="3" style="0" width="11.22"/>
  </cols>
  <sheetData>
    <row r="4" customFormat="false" ht="13.8" hidden="false" customHeight="false" outlineLevel="0" collapsed="false">
      <c r="C4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D17" activeCellId="0" sqref="D17"/>
    </sheetView>
  </sheetViews>
  <sheetFormatPr defaultColWidth="9.14453125" defaultRowHeight="13.8" zeroHeight="false" outlineLevelRow="0" outlineLevelCol="0"/>
  <cols>
    <col collapsed="false" customWidth="true" hidden="false" outlineLevel="0" max="1" min="1" style="187" width="2.66"/>
    <col collapsed="false" customWidth="true" hidden="false" outlineLevel="0" max="2" min="2" style="187" width="15.66"/>
    <col collapsed="false" customWidth="true" hidden="false" outlineLevel="0" max="3" min="3" style="187" width="8.55"/>
    <col collapsed="false" customWidth="true" hidden="false" outlineLevel="0" max="4" min="4" style="187" width="11.13"/>
    <col collapsed="false" customWidth="true" hidden="false" outlineLevel="0" max="5" min="5" style="187" width="11.09"/>
    <col collapsed="false" customWidth="true" hidden="false" outlineLevel="0" max="6" min="6" style="187" width="10.54"/>
    <col collapsed="false" customWidth="true" hidden="false" outlineLevel="0" max="7" min="7" style="187" width="12.53"/>
    <col collapsed="false" customWidth="true" hidden="false" outlineLevel="0" max="9" min="8" style="187" width="12.27"/>
    <col collapsed="false" customWidth="true" hidden="false" outlineLevel="0" max="10" min="10" style="187" width="6.06"/>
    <col collapsed="false" customWidth="false" hidden="false" outlineLevel="0" max="1023" min="11" style="187" width="9.14"/>
  </cols>
  <sheetData>
    <row r="1" customFormat="false" ht="41.75" hidden="false" customHeight="true" outlineLevel="0" collapsed="false">
      <c r="A1" s="188" t="s">
        <v>214</v>
      </c>
      <c r="B1" s="188"/>
      <c r="C1" s="188"/>
      <c r="D1" s="188"/>
      <c r="E1" s="188"/>
      <c r="F1" s="188"/>
      <c r="G1" s="188"/>
      <c r="H1" s="188"/>
      <c r="I1" s="188"/>
      <c r="J1" s="188"/>
    </row>
    <row r="2" customFormat="false" ht="13.8" hidden="false" customHeight="false" outlineLevel="0" collapsed="false">
      <c r="A2" s="189" t="s">
        <v>121</v>
      </c>
      <c r="B2" s="189" t="s">
        <v>215</v>
      </c>
      <c r="C2" s="189" t="s">
        <v>129</v>
      </c>
      <c r="D2" s="189" t="s">
        <v>147</v>
      </c>
      <c r="E2" s="189" t="s">
        <v>216</v>
      </c>
      <c r="F2" s="189" t="s">
        <v>217</v>
      </c>
      <c r="G2" s="189" t="s">
        <v>218</v>
      </c>
      <c r="H2" s="189" t="s">
        <v>219</v>
      </c>
      <c r="I2" s="189" t="s">
        <v>132</v>
      </c>
      <c r="J2" s="189" t="s">
        <v>154</v>
      </c>
    </row>
    <row r="3" customFormat="false" ht="17.15" hidden="false" customHeight="true" outlineLevel="0" collapsed="false">
      <c r="A3" s="190" t="n">
        <v>1</v>
      </c>
      <c r="B3" s="191" t="s">
        <v>220</v>
      </c>
      <c r="C3" s="192" t="n">
        <v>1</v>
      </c>
      <c r="D3" s="190" t="n">
        <v>233700</v>
      </c>
      <c r="E3" s="193" t="s">
        <v>221</v>
      </c>
      <c r="F3" s="193" t="s">
        <v>222</v>
      </c>
      <c r="G3" s="190"/>
      <c r="H3" s="194" t="n">
        <f aca="true">TODAY()</f>
        <v>44720</v>
      </c>
      <c r="I3" s="194" t="n">
        <f aca="true">TODAY()</f>
        <v>44720</v>
      </c>
      <c r="J3" s="190" t="s">
        <v>223</v>
      </c>
    </row>
    <row r="4" customFormat="false" ht="17.15" hidden="false" customHeight="true" outlineLevel="0" collapsed="false">
      <c r="A4" s="190" t="n">
        <v>2</v>
      </c>
      <c r="B4" s="191" t="s">
        <v>224</v>
      </c>
      <c r="C4" s="192" t="n">
        <v>2</v>
      </c>
      <c r="D4" s="190" t="n">
        <v>5780</v>
      </c>
      <c r="E4" s="193" t="s">
        <v>221</v>
      </c>
      <c r="F4" s="193" t="s">
        <v>222</v>
      </c>
      <c r="G4" s="190"/>
      <c r="H4" s="194" t="n">
        <f aca="true">TODAY()</f>
        <v>44720</v>
      </c>
      <c r="I4" s="194" t="n">
        <f aca="true">TODAY()</f>
        <v>44720</v>
      </c>
      <c r="J4" s="190" t="s">
        <v>223</v>
      </c>
    </row>
    <row r="5" customFormat="false" ht="13.8" hidden="false" customHeight="false" outlineLevel="0" collapsed="false">
      <c r="A5" s="190" t="n">
        <v>3</v>
      </c>
      <c r="B5" s="191" t="s">
        <v>225</v>
      </c>
      <c r="C5" s="192" t="n">
        <v>1</v>
      </c>
      <c r="D5" s="190" t="n">
        <v>233700</v>
      </c>
      <c r="E5" s="193" t="s">
        <v>226</v>
      </c>
      <c r="F5" s="193" t="s">
        <v>222</v>
      </c>
      <c r="G5" s="190"/>
      <c r="H5" s="194" t="n">
        <f aca="true">TODAY()</f>
        <v>44720</v>
      </c>
      <c r="I5" s="194" t="n">
        <f aca="true">TODAY()</f>
        <v>44720</v>
      </c>
      <c r="J5" s="190" t="s">
        <v>227</v>
      </c>
    </row>
    <row r="6" customFormat="false" ht="13.8" hidden="false" customHeight="false" outlineLevel="0" collapsed="false">
      <c r="A6" s="190" t="n">
        <v>4</v>
      </c>
      <c r="B6" s="191" t="s">
        <v>228</v>
      </c>
      <c r="C6" s="192" t="n">
        <v>2</v>
      </c>
      <c r="D6" s="190" t="n">
        <v>5780</v>
      </c>
      <c r="E6" s="193" t="s">
        <v>226</v>
      </c>
      <c r="F6" s="193" t="s">
        <v>222</v>
      </c>
      <c r="G6" s="190"/>
      <c r="H6" s="194" t="n">
        <f aca="true">TODAY()</f>
        <v>44720</v>
      </c>
      <c r="I6" s="194" t="n">
        <f aca="true">TODAY()</f>
        <v>44720</v>
      </c>
      <c r="J6" s="190" t="s">
        <v>227</v>
      </c>
    </row>
    <row r="10" customFormat="false" ht="13.8" hidden="false" customHeight="false" outlineLevel="0" collapsed="false">
      <c r="A10" s="189" t="s">
        <v>121</v>
      </c>
      <c r="B10" s="189" t="s">
        <v>215</v>
      </c>
      <c r="C10" s="189" t="s">
        <v>147</v>
      </c>
      <c r="D10" s="189" t="s">
        <v>216</v>
      </c>
      <c r="E10" s="189" t="s">
        <v>217</v>
      </c>
      <c r="F10" s="189" t="s">
        <v>218</v>
      </c>
      <c r="G10" s="189" t="s">
        <v>219</v>
      </c>
      <c r="H10" s="189" t="s">
        <v>132</v>
      </c>
      <c r="I10" s="189" t="s">
        <v>154</v>
      </c>
      <c r="J10" s="0"/>
    </row>
    <row r="11" customFormat="false" ht="13.8" hidden="false" customHeight="false" outlineLevel="0" collapsed="false">
      <c r="A11" s="190" t="n">
        <v>1</v>
      </c>
      <c r="B11" s="191" t="s">
        <v>229</v>
      </c>
      <c r="C11" s="190" t="n">
        <v>0</v>
      </c>
      <c r="D11" s="193" t="s">
        <v>221</v>
      </c>
      <c r="E11" s="193" t="s">
        <v>222</v>
      </c>
      <c r="F11" s="190"/>
      <c r="G11" s="194" t="n">
        <f aca="true">TODAY()</f>
        <v>44720</v>
      </c>
      <c r="H11" s="194" t="n">
        <f aca="true">TODAY()</f>
        <v>44720</v>
      </c>
      <c r="I11" s="190" t="s">
        <v>223</v>
      </c>
      <c r="J11" s="0"/>
    </row>
    <row r="12" customFormat="false" ht="13.8" hidden="false" customHeight="false" outlineLevel="0" collapsed="false">
      <c r="A12" s="190" t="n">
        <v>3</v>
      </c>
      <c r="B12" s="191" t="s">
        <v>230</v>
      </c>
      <c r="C12" s="190" t="n">
        <v>0</v>
      </c>
      <c r="D12" s="193" t="s">
        <v>226</v>
      </c>
      <c r="E12" s="193" t="s">
        <v>222</v>
      </c>
      <c r="F12" s="190"/>
      <c r="G12" s="194" t="n">
        <f aca="true">TODAY()</f>
        <v>44720</v>
      </c>
      <c r="H12" s="194" t="n">
        <f aca="true">TODAY()</f>
        <v>44720</v>
      </c>
      <c r="I12" s="190" t="s">
        <v>227</v>
      </c>
      <c r="J12" s="0"/>
    </row>
    <row r="14" customFormat="false" ht="13.8" hidden="false" customHeight="false" outlineLevel="0" collapsed="false">
      <c r="B14" s="189" t="s">
        <v>215</v>
      </c>
    </row>
    <row r="15" customFormat="false" ht="13.8" hidden="false" customHeight="false" outlineLevel="0" collapsed="false">
      <c r="B15" s="189" t="s">
        <v>147</v>
      </c>
    </row>
    <row r="16" customFormat="false" ht="13.8" hidden="false" customHeight="false" outlineLevel="0" collapsed="false">
      <c r="B16" s="189" t="s">
        <v>216</v>
      </c>
    </row>
    <row r="17" customFormat="false" ht="13.8" hidden="false" customHeight="false" outlineLevel="0" collapsed="false">
      <c r="B17" s="189" t="s">
        <v>217</v>
      </c>
    </row>
    <row r="18" customFormat="false" ht="13.8" hidden="false" customHeight="false" outlineLevel="0" collapsed="false">
      <c r="B18" s="189" t="s">
        <v>218</v>
      </c>
    </row>
    <row r="19" customFormat="false" ht="13.8" hidden="false" customHeight="false" outlineLevel="0" collapsed="false">
      <c r="B19" s="189" t="s">
        <v>154</v>
      </c>
    </row>
    <row r="20" customFormat="false" ht="13.8" hidden="false" customHeight="false" outlineLevel="0" collapsed="false">
      <c r="B20" s="0"/>
    </row>
    <row r="22" customFormat="false" ht="13.8" hidden="false" customHeight="false" outlineLevel="0" collapsed="false">
      <c r="B22" s="0"/>
    </row>
  </sheetData>
  <mergeCells count="1">
    <mergeCell ref="A1:J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B3" activeCellId="0" sqref="B3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13.81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94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21.13"/>
    <col collapsed="false" customWidth="true" hidden="false" outlineLevel="0" max="12" min="12" style="0" width="3.1"/>
    <col collapsed="false" customWidth="true" hidden="false" outlineLevel="0" max="14" min="13" style="0" width="13.17"/>
    <col collapsed="false" customWidth="true" hidden="false" outlineLevel="0" max="15" min="15" style="0" width="12.02"/>
    <col collapsed="false" customWidth="true" hidden="false" outlineLevel="0" max="16" min="16" style="0" width="7.22"/>
    <col collapsed="false" customWidth="true" hidden="false" outlineLevel="0" max="17" min="17" style="0" width="14.45"/>
    <col collapsed="false" customWidth="true" hidden="false" outlineLevel="0" max="18" min="18" style="0" width="9.51"/>
    <col collapsed="false" customWidth="true" hidden="false" outlineLevel="0" max="22" min="19" style="0" width="14.79"/>
    <col collapsed="false" customWidth="true" hidden="false" outlineLevel="0" max="23" min="23" style="0" width="9.51"/>
    <col collapsed="false" customWidth="true" hidden="false" outlineLevel="0" max="24" min="24" style="0" width="7.8"/>
  </cols>
  <sheetData>
    <row r="1" customFormat="false" ht="41" hidden="false" customHeight="true" outlineLevel="0" collapsed="false">
      <c r="A1" s="188" t="s">
        <v>231</v>
      </c>
      <c r="B1" s="188"/>
      <c r="C1" s="188"/>
      <c r="D1" s="188"/>
      <c r="E1" s="188"/>
      <c r="F1" s="188"/>
      <c r="G1" s="188"/>
      <c r="H1" s="188"/>
      <c r="I1" s="188"/>
    </row>
    <row r="2" s="196" customFormat="true" ht="20.1" hidden="false" customHeight="true" outlineLevel="0" collapsed="false">
      <c r="A2" s="195" t="s">
        <v>121</v>
      </c>
      <c r="B2" s="195" t="s">
        <v>215</v>
      </c>
      <c r="C2" s="195" t="s">
        <v>232</v>
      </c>
      <c r="D2" s="195" t="s">
        <v>233</v>
      </c>
      <c r="E2" s="195" t="s">
        <v>131</v>
      </c>
      <c r="F2" s="195" t="s">
        <v>132</v>
      </c>
      <c r="G2" s="195" t="s">
        <v>218</v>
      </c>
      <c r="H2" s="195" t="s">
        <v>154</v>
      </c>
      <c r="I2" s="195" t="s">
        <v>234</v>
      </c>
      <c r="L2" s="195" t="s">
        <v>121</v>
      </c>
      <c r="M2" s="195"/>
      <c r="N2" s="195" t="s">
        <v>215</v>
      </c>
      <c r="O2" s="195"/>
      <c r="P2" s="195" t="s">
        <v>235</v>
      </c>
      <c r="Q2" s="195"/>
      <c r="R2" s="195" t="s">
        <v>233</v>
      </c>
      <c r="S2" s="195"/>
      <c r="T2" s="195" t="s">
        <v>131</v>
      </c>
      <c r="U2" s="195"/>
      <c r="V2" s="195" t="s">
        <v>132</v>
      </c>
      <c r="W2" s="195" t="s">
        <v>218</v>
      </c>
      <c r="X2" s="195" t="s">
        <v>154</v>
      </c>
      <c r="AMJ2" s="0"/>
    </row>
    <row r="3" s="201" customFormat="true" ht="20.1" hidden="false" customHeight="true" outlineLevel="0" collapsed="false">
      <c r="A3" s="197" t="n">
        <v>1</v>
      </c>
      <c r="B3" s="198" t="s">
        <v>20</v>
      </c>
      <c r="C3" s="199" t="n">
        <v>1</v>
      </c>
      <c r="D3" s="199" t="n">
        <v>1</v>
      </c>
      <c r="E3" s="200" t="n">
        <f aca="true">NOW()</f>
        <v>44720.6813204087</v>
      </c>
      <c r="F3" s="200" t="n">
        <f aca="true">NOW()</f>
        <v>44720.6813204088</v>
      </c>
      <c r="G3" s="197"/>
      <c r="H3" s="197" t="s">
        <v>236</v>
      </c>
      <c r="I3" s="197" t="s">
        <v>237</v>
      </c>
      <c r="L3" s="197" t="n">
        <v>1</v>
      </c>
      <c r="M3" s="197" t="s">
        <v>238</v>
      </c>
      <c r="N3" s="198" t="s">
        <v>20</v>
      </c>
      <c r="O3" s="198" t="s">
        <v>239</v>
      </c>
      <c r="P3" s="199" t="n">
        <v>1</v>
      </c>
      <c r="Q3" s="199" t="s">
        <v>240</v>
      </c>
      <c r="R3" s="199" t="n">
        <v>1</v>
      </c>
      <c r="S3" s="199" t="s">
        <v>241</v>
      </c>
      <c r="T3" s="200" t="n">
        <f aca="true">NOW()</f>
        <v>44720.6813204089</v>
      </c>
      <c r="U3" s="199" t="s">
        <v>242</v>
      </c>
      <c r="V3" s="200" t="n">
        <f aca="true">NOW()</f>
        <v>44720.681320409</v>
      </c>
      <c r="W3" s="197" t="s">
        <v>243</v>
      </c>
      <c r="X3" s="197" t="s">
        <v>244</v>
      </c>
      <c r="Y3" s="201" t="s">
        <v>245</v>
      </c>
      <c r="AMJ3" s="0"/>
    </row>
    <row r="4" s="201" customFormat="true" ht="20.1" hidden="false" customHeight="true" outlineLevel="0" collapsed="false">
      <c r="A4" s="197" t="n">
        <v>2</v>
      </c>
      <c r="B4" s="198" t="s">
        <v>21</v>
      </c>
      <c r="C4" s="199" t="n">
        <v>2</v>
      </c>
      <c r="D4" s="199" t="n">
        <v>1</v>
      </c>
      <c r="E4" s="200" t="n">
        <f aca="true">NOW()</f>
        <v>44720.6813204091</v>
      </c>
      <c r="F4" s="200" t="n">
        <f aca="true">NOW()</f>
        <v>44720.6813204092</v>
      </c>
      <c r="G4" s="197"/>
      <c r="H4" s="197" t="s">
        <v>236</v>
      </c>
      <c r="I4" s="197" t="s">
        <v>237</v>
      </c>
      <c r="L4" s="197" t="n">
        <v>2</v>
      </c>
      <c r="M4" s="197" t="s">
        <v>238</v>
      </c>
      <c r="N4" s="198" t="s">
        <v>21</v>
      </c>
      <c r="O4" s="198" t="s">
        <v>239</v>
      </c>
      <c r="P4" s="199" t="n">
        <v>2</v>
      </c>
      <c r="Q4" s="199" t="s">
        <v>240</v>
      </c>
      <c r="R4" s="199" t="n">
        <v>1</v>
      </c>
      <c r="S4" s="199" t="s">
        <v>241</v>
      </c>
      <c r="T4" s="200" t="n">
        <f aca="true">NOW()</f>
        <v>44720.6813204093</v>
      </c>
      <c r="U4" s="199" t="s">
        <v>242</v>
      </c>
      <c r="V4" s="200" t="n">
        <f aca="true">NOW()</f>
        <v>44720.6813204094</v>
      </c>
      <c r="W4" s="197" t="s">
        <v>243</v>
      </c>
      <c r="X4" s="197" t="s">
        <v>244</v>
      </c>
      <c r="Y4" s="201" t="s">
        <v>245</v>
      </c>
      <c r="AMJ4" s="0"/>
    </row>
    <row r="5" s="201" customFormat="true" ht="20.1" hidden="false" customHeight="true" outlineLevel="0" collapsed="false">
      <c r="A5" s="197" t="n">
        <v>3</v>
      </c>
      <c r="B5" s="198" t="s">
        <v>22</v>
      </c>
      <c r="C5" s="199" t="n">
        <v>3</v>
      </c>
      <c r="D5" s="199" t="n">
        <v>1</v>
      </c>
      <c r="E5" s="200" t="n">
        <f aca="true">NOW()</f>
        <v>44720.6813204095</v>
      </c>
      <c r="F5" s="200" t="n">
        <f aca="true">NOW()</f>
        <v>44720.6813204096</v>
      </c>
      <c r="G5" s="197"/>
      <c r="H5" s="197" t="s">
        <v>236</v>
      </c>
      <c r="I5" s="197" t="s">
        <v>237</v>
      </c>
      <c r="L5" s="197" t="n">
        <v>3</v>
      </c>
      <c r="M5" s="197" t="s">
        <v>238</v>
      </c>
      <c r="N5" s="198" t="s">
        <v>22</v>
      </c>
      <c r="O5" s="198" t="s">
        <v>239</v>
      </c>
      <c r="P5" s="199" t="n">
        <v>3</v>
      </c>
      <c r="Q5" s="199" t="s">
        <v>240</v>
      </c>
      <c r="R5" s="199" t="n">
        <v>1</v>
      </c>
      <c r="S5" s="199" t="s">
        <v>241</v>
      </c>
      <c r="T5" s="200" t="n">
        <f aca="true">NOW()</f>
        <v>44720.6813204097</v>
      </c>
      <c r="U5" s="199" t="s">
        <v>242</v>
      </c>
      <c r="V5" s="200" t="n">
        <f aca="true">NOW()</f>
        <v>44720.6813204097</v>
      </c>
      <c r="W5" s="197" t="s">
        <v>243</v>
      </c>
      <c r="X5" s="197" t="s">
        <v>244</v>
      </c>
      <c r="Y5" s="201" t="s">
        <v>245</v>
      </c>
      <c r="AMJ5" s="0"/>
    </row>
    <row r="6" s="201" customFormat="true" ht="20.1" hidden="false" customHeight="true" outlineLevel="0" collapsed="false">
      <c r="A6" s="197" t="n">
        <v>4</v>
      </c>
      <c r="B6" s="198" t="s">
        <v>23</v>
      </c>
      <c r="C6" s="199" t="n">
        <v>4</v>
      </c>
      <c r="D6" s="199" t="n">
        <v>1</v>
      </c>
      <c r="E6" s="200" t="n">
        <f aca="true">NOW()</f>
        <v>44720.6813204098</v>
      </c>
      <c r="F6" s="200" t="n">
        <f aca="true">NOW()</f>
        <v>44720.6813204099</v>
      </c>
      <c r="G6" s="197"/>
      <c r="H6" s="197" t="s">
        <v>236</v>
      </c>
      <c r="I6" s="197" t="s">
        <v>237</v>
      </c>
      <c r="L6" s="197" t="n">
        <v>4</v>
      </c>
      <c r="M6" s="197" t="s">
        <v>238</v>
      </c>
      <c r="N6" s="198" t="s">
        <v>23</v>
      </c>
      <c r="O6" s="198" t="s">
        <v>239</v>
      </c>
      <c r="P6" s="199" t="n">
        <v>4</v>
      </c>
      <c r="Q6" s="199" t="s">
        <v>240</v>
      </c>
      <c r="R6" s="199" t="n">
        <v>1</v>
      </c>
      <c r="S6" s="199" t="s">
        <v>241</v>
      </c>
      <c r="T6" s="200" t="n">
        <f aca="true">NOW()</f>
        <v>44720.68132041</v>
      </c>
      <c r="U6" s="199" t="s">
        <v>242</v>
      </c>
      <c r="V6" s="200" t="n">
        <f aca="true">NOW()</f>
        <v>44720.6813204101</v>
      </c>
      <c r="W6" s="197" t="s">
        <v>243</v>
      </c>
      <c r="X6" s="197" t="s">
        <v>244</v>
      </c>
      <c r="Y6" s="201" t="s">
        <v>245</v>
      </c>
      <c r="AMJ6" s="0"/>
    </row>
    <row r="7" s="201" customFormat="true" ht="20.1" hidden="false" customHeight="true" outlineLevel="0" collapsed="false">
      <c r="A7" s="197" t="n">
        <v>5</v>
      </c>
      <c r="B7" s="198" t="s">
        <v>24</v>
      </c>
      <c r="C7" s="199" t="n">
        <v>5</v>
      </c>
      <c r="D7" s="199" t="n">
        <v>1</v>
      </c>
      <c r="E7" s="200" t="n">
        <f aca="true">NOW()</f>
        <v>44720.6813204102</v>
      </c>
      <c r="F7" s="200" t="n">
        <f aca="true">NOW()</f>
        <v>44720.6813204103</v>
      </c>
      <c r="G7" s="197"/>
      <c r="H7" s="197" t="s">
        <v>236</v>
      </c>
      <c r="I7" s="197" t="s">
        <v>237</v>
      </c>
      <c r="L7" s="197" t="n">
        <v>5</v>
      </c>
      <c r="M7" s="197" t="s">
        <v>238</v>
      </c>
      <c r="N7" s="198" t="s">
        <v>24</v>
      </c>
      <c r="O7" s="198" t="s">
        <v>239</v>
      </c>
      <c r="P7" s="199" t="n">
        <v>5</v>
      </c>
      <c r="Q7" s="199" t="s">
        <v>240</v>
      </c>
      <c r="R7" s="199" t="n">
        <v>1</v>
      </c>
      <c r="S7" s="199" t="s">
        <v>241</v>
      </c>
      <c r="T7" s="200" t="n">
        <f aca="true">NOW()</f>
        <v>44720.6813204104</v>
      </c>
      <c r="U7" s="199" t="s">
        <v>242</v>
      </c>
      <c r="V7" s="200" t="n">
        <f aca="true">NOW()</f>
        <v>44720.6813204104</v>
      </c>
      <c r="W7" s="197" t="s">
        <v>243</v>
      </c>
      <c r="X7" s="197" t="s">
        <v>244</v>
      </c>
      <c r="Y7" s="201" t="s">
        <v>245</v>
      </c>
      <c r="AMJ7" s="0"/>
    </row>
    <row r="8" s="201" customFormat="true" ht="20.1" hidden="false" customHeight="true" outlineLevel="0" collapsed="false">
      <c r="A8" s="197" t="n">
        <v>6</v>
      </c>
      <c r="B8" s="198" t="s">
        <v>25</v>
      </c>
      <c r="C8" s="199" t="n">
        <v>6</v>
      </c>
      <c r="D8" s="199" t="n">
        <v>1</v>
      </c>
      <c r="E8" s="200" t="n">
        <f aca="true">NOW()</f>
        <v>44720.6813204105</v>
      </c>
      <c r="F8" s="200" t="n">
        <f aca="true">NOW()</f>
        <v>44720.6813204106</v>
      </c>
      <c r="G8" s="197"/>
      <c r="H8" s="197" t="s">
        <v>236</v>
      </c>
      <c r="I8" s="197" t="s">
        <v>237</v>
      </c>
      <c r="L8" s="197" t="n">
        <v>6</v>
      </c>
      <c r="M8" s="197" t="s">
        <v>238</v>
      </c>
      <c r="N8" s="198" t="s">
        <v>25</v>
      </c>
      <c r="O8" s="198" t="s">
        <v>239</v>
      </c>
      <c r="P8" s="199" t="n">
        <v>6</v>
      </c>
      <c r="Q8" s="199" t="s">
        <v>240</v>
      </c>
      <c r="R8" s="199" t="n">
        <v>1</v>
      </c>
      <c r="S8" s="199" t="s">
        <v>241</v>
      </c>
      <c r="T8" s="200" t="n">
        <f aca="true">NOW()</f>
        <v>44720.6813204107</v>
      </c>
      <c r="U8" s="199" t="s">
        <v>242</v>
      </c>
      <c r="V8" s="200" t="n">
        <f aca="true">NOW()</f>
        <v>44720.6813204108</v>
      </c>
      <c r="W8" s="197" t="s">
        <v>243</v>
      </c>
      <c r="X8" s="197" t="s">
        <v>244</v>
      </c>
      <c r="Y8" s="201" t="s">
        <v>245</v>
      </c>
      <c r="AMJ8" s="0"/>
    </row>
    <row r="9" s="201" customFormat="true" ht="16.4" hidden="false" customHeight="true" outlineLevel="0" collapsed="false">
      <c r="A9" s="202" t="n">
        <v>7</v>
      </c>
      <c r="B9" s="203" t="s">
        <v>163</v>
      </c>
      <c r="C9" s="204" t="n">
        <v>0</v>
      </c>
      <c r="D9" s="205" t="n">
        <v>1</v>
      </c>
      <c r="E9" s="206" t="n">
        <f aca="true">NOW()</f>
        <v>44720.6813204109</v>
      </c>
      <c r="F9" s="206" t="n">
        <f aca="true">NOW()</f>
        <v>44720.6813204109</v>
      </c>
      <c r="G9" s="207"/>
      <c r="H9" s="207" t="s">
        <v>246</v>
      </c>
      <c r="I9" s="202" t="s">
        <v>237</v>
      </c>
      <c r="L9" s="202" t="n">
        <v>7</v>
      </c>
      <c r="M9" s="197" t="s">
        <v>238</v>
      </c>
      <c r="N9" s="203" t="s">
        <v>140</v>
      </c>
      <c r="O9" s="198" t="s">
        <v>239</v>
      </c>
      <c r="P9" s="204" t="n">
        <v>0</v>
      </c>
      <c r="Q9" s="199" t="s">
        <v>240</v>
      </c>
      <c r="R9" s="205" t="n">
        <v>1</v>
      </c>
      <c r="S9" s="199" t="s">
        <v>241</v>
      </c>
      <c r="T9" s="206" t="n">
        <f aca="true">NOW()</f>
        <v>44720.6813204111</v>
      </c>
      <c r="U9" s="199" t="s">
        <v>242</v>
      </c>
      <c r="V9" s="206" t="n">
        <f aca="true">NOW()</f>
        <v>44720.6813204111</v>
      </c>
      <c r="W9" s="197" t="s">
        <v>243</v>
      </c>
      <c r="X9" s="207" t="s">
        <v>247</v>
      </c>
      <c r="Y9" s="201" t="s">
        <v>245</v>
      </c>
      <c r="AMJ9" s="0"/>
    </row>
    <row r="10" s="177" customFormat="true" ht="13.8" hidden="false" customHeight="false" outlineLevel="0" collapsed="false">
      <c r="A10" s="202" t="n">
        <v>8</v>
      </c>
      <c r="B10" s="203" t="s">
        <v>201</v>
      </c>
      <c r="C10" s="204" t="n">
        <v>0</v>
      </c>
      <c r="D10" s="205" t="n">
        <v>1</v>
      </c>
      <c r="E10" s="206" t="n">
        <f aca="true">NOW()</f>
        <v>44720.6813204112</v>
      </c>
      <c r="F10" s="206" t="n">
        <f aca="true">NOW()</f>
        <v>44720.6813204113</v>
      </c>
      <c r="G10" s="207"/>
      <c r="H10" s="207" t="s">
        <v>246</v>
      </c>
      <c r="I10" s="202" t="s">
        <v>237</v>
      </c>
      <c r="L10" s="202" t="n">
        <v>8</v>
      </c>
      <c r="M10" s="197" t="s">
        <v>238</v>
      </c>
      <c r="N10" s="203" t="s">
        <v>248</v>
      </c>
      <c r="O10" s="198" t="s">
        <v>239</v>
      </c>
      <c r="P10" s="204" t="n">
        <v>0</v>
      </c>
      <c r="Q10" s="199" t="s">
        <v>240</v>
      </c>
      <c r="R10" s="205" t="n">
        <v>1</v>
      </c>
      <c r="S10" s="199" t="s">
        <v>241</v>
      </c>
      <c r="T10" s="206" t="n">
        <f aca="true">NOW()</f>
        <v>44720.6813204114</v>
      </c>
      <c r="U10" s="199" t="s">
        <v>242</v>
      </c>
      <c r="V10" s="206" t="n">
        <f aca="true">NOW()</f>
        <v>44720.6813204115</v>
      </c>
      <c r="W10" s="197" t="s">
        <v>243</v>
      </c>
      <c r="X10" s="207" t="s">
        <v>247</v>
      </c>
      <c r="Y10" s="201" t="s">
        <v>245</v>
      </c>
      <c r="AMJ10" s="0"/>
    </row>
    <row r="11" s="177" customFormat="true" ht="13.8" hidden="false" customHeight="false" outlineLevel="0" collapsed="false">
      <c r="A11" s="202" t="n">
        <v>9</v>
      </c>
      <c r="B11" s="203" t="s">
        <v>203</v>
      </c>
      <c r="C11" s="204" t="n">
        <v>0</v>
      </c>
      <c r="D11" s="205" t="n">
        <v>1</v>
      </c>
      <c r="E11" s="206" t="n">
        <f aca="true">NOW()</f>
        <v>44720.6813204116</v>
      </c>
      <c r="F11" s="206" t="n">
        <f aca="true">NOW()</f>
        <v>44720.6813204117</v>
      </c>
      <c r="G11" s="207"/>
      <c r="H11" s="207" t="s">
        <v>246</v>
      </c>
      <c r="I11" s="202" t="s">
        <v>237</v>
      </c>
      <c r="L11" s="202" t="n">
        <v>9</v>
      </c>
      <c r="M11" s="197" t="s">
        <v>238</v>
      </c>
      <c r="N11" s="203" t="s">
        <v>249</v>
      </c>
      <c r="O11" s="198" t="s">
        <v>239</v>
      </c>
      <c r="P11" s="204" t="n">
        <v>0</v>
      </c>
      <c r="Q11" s="199" t="s">
        <v>240</v>
      </c>
      <c r="R11" s="205" t="n">
        <v>1</v>
      </c>
      <c r="S11" s="199" t="s">
        <v>241</v>
      </c>
      <c r="T11" s="206" t="n">
        <f aca="true">NOW()</f>
        <v>44720.6813204118</v>
      </c>
      <c r="U11" s="199" t="s">
        <v>242</v>
      </c>
      <c r="V11" s="206" t="n">
        <f aca="true">NOW()</f>
        <v>44720.6813204118</v>
      </c>
      <c r="W11" s="197" t="s">
        <v>243</v>
      </c>
      <c r="X11" s="207" t="s">
        <v>247</v>
      </c>
      <c r="Y11" s="201" t="s">
        <v>245</v>
      </c>
      <c r="AMJ11" s="0"/>
    </row>
    <row r="12" s="177" customFormat="true" ht="13.8" hidden="false" customHeight="false" outlineLevel="0" collapsed="false">
      <c r="A12" s="202" t="n">
        <v>10</v>
      </c>
      <c r="B12" s="203" t="s">
        <v>166</v>
      </c>
      <c r="C12" s="204" t="n">
        <v>0</v>
      </c>
      <c r="D12" s="205" t="n">
        <v>1</v>
      </c>
      <c r="E12" s="206" t="n">
        <f aca="true">NOW()</f>
        <v>44720.6813204119</v>
      </c>
      <c r="F12" s="206" t="n">
        <f aca="true">NOW()</f>
        <v>44720.681320412</v>
      </c>
      <c r="G12" s="207"/>
      <c r="H12" s="207" t="s">
        <v>246</v>
      </c>
      <c r="I12" s="202" t="s">
        <v>237</v>
      </c>
      <c r="L12" s="202" t="n">
        <v>10</v>
      </c>
      <c r="M12" s="197" t="s">
        <v>238</v>
      </c>
      <c r="N12" s="203" t="s">
        <v>141</v>
      </c>
      <c r="O12" s="198" t="s">
        <v>239</v>
      </c>
      <c r="P12" s="204" t="n">
        <v>0</v>
      </c>
      <c r="Q12" s="199" t="s">
        <v>240</v>
      </c>
      <c r="R12" s="205" t="n">
        <v>1</v>
      </c>
      <c r="S12" s="199" t="s">
        <v>241</v>
      </c>
      <c r="T12" s="206" t="n">
        <f aca="true">NOW()</f>
        <v>44720.6813204121</v>
      </c>
      <c r="U12" s="199" t="s">
        <v>242</v>
      </c>
      <c r="V12" s="206" t="n">
        <f aca="true">NOW()</f>
        <v>44720.6813204122</v>
      </c>
      <c r="W12" s="197" t="s">
        <v>243</v>
      </c>
      <c r="X12" s="207" t="s">
        <v>247</v>
      </c>
      <c r="Y12" s="201" t="s">
        <v>245</v>
      </c>
      <c r="AMJ12" s="0"/>
    </row>
    <row r="13" s="177" customFormat="true" ht="13.8" hidden="false" customHeight="false" outlineLevel="0" collapsed="false">
      <c r="A13" s="202" t="n">
        <v>11</v>
      </c>
      <c r="B13" s="203" t="s">
        <v>207</v>
      </c>
      <c r="C13" s="204" t="n">
        <v>0</v>
      </c>
      <c r="D13" s="205" t="n">
        <v>1</v>
      </c>
      <c r="E13" s="206" t="n">
        <f aca="true">NOW()</f>
        <v>44720.6813204123</v>
      </c>
      <c r="F13" s="206" t="n">
        <f aca="true">NOW()</f>
        <v>44720.6813204124</v>
      </c>
      <c r="G13" s="207"/>
      <c r="H13" s="207" t="s">
        <v>246</v>
      </c>
      <c r="I13" s="202" t="s">
        <v>237</v>
      </c>
      <c r="L13" s="202" t="n">
        <v>11</v>
      </c>
      <c r="M13" s="197" t="s">
        <v>238</v>
      </c>
      <c r="N13" s="203" t="s">
        <v>250</v>
      </c>
      <c r="O13" s="198" t="s">
        <v>239</v>
      </c>
      <c r="P13" s="204" t="n">
        <v>0</v>
      </c>
      <c r="Q13" s="199" t="s">
        <v>240</v>
      </c>
      <c r="R13" s="205" t="n">
        <v>1</v>
      </c>
      <c r="S13" s="199" t="s">
        <v>241</v>
      </c>
      <c r="T13" s="206" t="n">
        <f aca="true">NOW()</f>
        <v>44720.6813204125</v>
      </c>
      <c r="U13" s="199" t="s">
        <v>242</v>
      </c>
      <c r="V13" s="206" t="n">
        <f aca="true">NOW()</f>
        <v>44720.6813204125</v>
      </c>
      <c r="W13" s="197" t="s">
        <v>243</v>
      </c>
      <c r="X13" s="207" t="s">
        <v>247</v>
      </c>
      <c r="Y13" s="201" t="s">
        <v>245</v>
      </c>
      <c r="AMJ13" s="0"/>
    </row>
    <row r="14" s="177" customFormat="true" ht="13.8" hidden="false" customHeight="false" outlineLevel="0" collapsed="false">
      <c r="A14" s="202" t="n">
        <v>12</v>
      </c>
      <c r="B14" s="203" t="s">
        <v>170</v>
      </c>
      <c r="C14" s="204" t="n">
        <v>0</v>
      </c>
      <c r="D14" s="205" t="n">
        <v>1</v>
      </c>
      <c r="E14" s="206" t="n">
        <f aca="true">NOW()</f>
        <v>44720.6813204126</v>
      </c>
      <c r="F14" s="206" t="n">
        <f aca="true">NOW()</f>
        <v>44720.6813204127</v>
      </c>
      <c r="G14" s="207"/>
      <c r="H14" s="207" t="s">
        <v>246</v>
      </c>
      <c r="I14" s="202" t="s">
        <v>251</v>
      </c>
      <c r="L14" s="202" t="n">
        <v>12</v>
      </c>
      <c r="M14" s="197" t="s">
        <v>238</v>
      </c>
      <c r="N14" s="203" t="s">
        <v>180</v>
      </c>
      <c r="O14" s="198" t="s">
        <v>239</v>
      </c>
      <c r="P14" s="204" t="n">
        <v>0</v>
      </c>
      <c r="Q14" s="199" t="s">
        <v>240</v>
      </c>
      <c r="R14" s="205" t="n">
        <v>1</v>
      </c>
      <c r="S14" s="199" t="s">
        <v>241</v>
      </c>
      <c r="T14" s="206" t="n">
        <f aca="true">NOW()</f>
        <v>44720.6813204128</v>
      </c>
      <c r="U14" s="199" t="s">
        <v>242</v>
      </c>
      <c r="V14" s="206" t="n">
        <f aca="true">NOW()</f>
        <v>44720.6813204129</v>
      </c>
      <c r="W14" s="197" t="s">
        <v>243</v>
      </c>
      <c r="X14" s="207" t="s">
        <v>247</v>
      </c>
      <c r="Y14" s="201" t="s">
        <v>245</v>
      </c>
      <c r="AMJ14" s="0"/>
    </row>
    <row r="15" customFormat="false" ht="13.8" hidden="false" customHeight="false" outlineLevel="0" collapsed="false">
      <c r="A15" s="197" t="n">
        <v>13</v>
      </c>
      <c r="B15" s="198" t="s">
        <v>26</v>
      </c>
      <c r="C15" s="199" t="n">
        <v>333</v>
      </c>
      <c r="D15" s="199" t="n">
        <v>1</v>
      </c>
      <c r="E15" s="200" t="n">
        <f aca="true">NOW()</f>
        <v>44720.681320413</v>
      </c>
      <c r="F15" s="200" t="n">
        <f aca="true">NOW()</f>
        <v>44720.681320413</v>
      </c>
      <c r="G15" s="197"/>
      <c r="H15" s="197" t="s">
        <v>236</v>
      </c>
      <c r="I15" s="197" t="s">
        <v>237</v>
      </c>
      <c r="L15" s="197" t="n">
        <v>13</v>
      </c>
      <c r="M15" s="197" t="s">
        <v>238</v>
      </c>
      <c r="N15" s="198" t="s">
        <v>26</v>
      </c>
      <c r="O15" s="198" t="s">
        <v>239</v>
      </c>
      <c r="P15" s="199" t="n">
        <v>333</v>
      </c>
      <c r="Q15" s="199" t="s">
        <v>240</v>
      </c>
      <c r="R15" s="199" t="n">
        <v>1</v>
      </c>
      <c r="S15" s="199" t="s">
        <v>241</v>
      </c>
      <c r="T15" s="200" t="n">
        <f aca="true">NOW()</f>
        <v>44720.6813204132</v>
      </c>
      <c r="U15" s="199" t="s">
        <v>242</v>
      </c>
      <c r="V15" s="200" t="n">
        <f aca="true">NOW()</f>
        <v>44720.6813204132</v>
      </c>
      <c r="W15" s="197" t="s">
        <v>243</v>
      </c>
      <c r="X15" s="197" t="s">
        <v>244</v>
      </c>
      <c r="Y15" s="201" t="s">
        <v>245</v>
      </c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86"/>
    <col collapsed="false" customWidth="true" hidden="false" outlineLevel="0" max="2" min="2" style="0" width="11.22"/>
    <col collapsed="false" customWidth="true" hidden="false" outlineLevel="0" max="3" min="3" style="0" width="5.34"/>
    <col collapsed="false" customWidth="true" hidden="false" outlineLevel="0" max="4" min="4" style="0" width="9.87"/>
    <col collapsed="false" customWidth="true" hidden="false" outlineLevel="0" max="6" min="5" style="0" width="14.68"/>
    <col collapsed="false" customWidth="true" hidden="false" outlineLevel="0" max="7" min="7" style="0" width="9.87"/>
    <col collapsed="false" customWidth="true" hidden="false" outlineLevel="0" max="8" min="8" style="0" width="6.06"/>
    <col collapsed="false" customWidth="true" hidden="false" outlineLevel="0" max="9" min="9" style="0" width="19.49"/>
  </cols>
  <sheetData>
    <row r="1" customFormat="false" ht="31.3" hidden="false" customHeight="true" outlineLevel="0" collapsed="false">
      <c r="A1" s="188" t="s">
        <v>252</v>
      </c>
      <c r="B1" s="188"/>
      <c r="C1" s="188"/>
      <c r="D1" s="188"/>
      <c r="E1" s="188"/>
      <c r="F1" s="188"/>
      <c r="G1" s="188"/>
      <c r="H1" s="188"/>
      <c r="I1" s="188"/>
    </row>
    <row r="2" customFormat="false" ht="13.8" hidden="false" customHeight="false" outlineLevel="0" collapsed="false">
      <c r="A2" s="195" t="s">
        <v>121</v>
      </c>
      <c r="B2" s="195" t="s">
        <v>215</v>
      </c>
      <c r="C2" s="195" t="s">
        <v>232</v>
      </c>
      <c r="D2" s="195" t="s">
        <v>233</v>
      </c>
      <c r="E2" s="195" t="s">
        <v>131</v>
      </c>
      <c r="F2" s="195" t="s">
        <v>132</v>
      </c>
      <c r="G2" s="195" t="s">
        <v>218</v>
      </c>
      <c r="H2" s="195" t="s">
        <v>154</v>
      </c>
      <c r="I2" s="195" t="s">
        <v>234</v>
      </c>
    </row>
    <row r="3" s="177" customFormat="true" ht="12.8" hidden="false" customHeight="false" outlineLevel="0" collapsed="false">
      <c r="A3" s="208" t="n">
        <v>1</v>
      </c>
      <c r="B3" s="208" t="s">
        <v>28</v>
      </c>
      <c r="C3" s="209" t="n">
        <v>1</v>
      </c>
      <c r="D3" s="209" t="n">
        <v>1</v>
      </c>
      <c r="E3" s="210" t="n">
        <f aca="true">NOW()</f>
        <v>44720.6813204456</v>
      </c>
      <c r="F3" s="210" t="n">
        <f aca="true">NOW()</f>
        <v>44720.6813204457</v>
      </c>
      <c r="G3" s="208"/>
      <c r="H3" s="208" t="s">
        <v>236</v>
      </c>
      <c r="I3" s="208" t="str">
        <f aca="true">_xlfn.CONCAT("c#",NOW(),"#1")</f>
        <v>c#44720.6813204458#1</v>
      </c>
    </row>
    <row r="4" s="177" customFormat="true" ht="12.8" hidden="false" customHeight="false" outlineLevel="0" collapsed="false">
      <c r="A4" s="208" t="n">
        <v>2</v>
      </c>
      <c r="B4" s="208" t="s">
        <v>29</v>
      </c>
      <c r="C4" s="209" t="n">
        <v>2</v>
      </c>
      <c r="D4" s="209" t="n">
        <v>1</v>
      </c>
      <c r="E4" s="210" t="n">
        <f aca="true">NOW()</f>
        <v>44720.6813204465</v>
      </c>
      <c r="F4" s="210" t="n">
        <f aca="true">NOW()</f>
        <v>44720.6813204466</v>
      </c>
      <c r="G4" s="208"/>
      <c r="H4" s="208" t="s">
        <v>236</v>
      </c>
      <c r="I4" s="208" t="str">
        <f aca="true">_xlfn.CONCAT("c#",NOW(),"#1")</f>
        <v>c#44720.6813204467#1</v>
      </c>
    </row>
    <row r="5" s="177" customFormat="true" ht="12.8" hidden="false" customHeight="false" outlineLevel="0" collapsed="false">
      <c r="A5" s="208" t="n">
        <v>3</v>
      </c>
      <c r="B5" s="208" t="s">
        <v>30</v>
      </c>
      <c r="C5" s="209" t="n">
        <v>3</v>
      </c>
      <c r="D5" s="209" t="n">
        <v>1</v>
      </c>
      <c r="E5" s="210" t="n">
        <f aca="true">NOW()</f>
        <v>44720.6813204469</v>
      </c>
      <c r="F5" s="210" t="n">
        <f aca="true">NOW()</f>
        <v>44720.681320447</v>
      </c>
      <c r="G5" s="208"/>
      <c r="H5" s="208" t="s">
        <v>236</v>
      </c>
      <c r="I5" s="208" t="str">
        <f aca="true">_xlfn.CONCAT("c#",NOW(),"#1")</f>
        <v>c#44720.6813204471#1</v>
      </c>
    </row>
    <row r="6" s="177" customFormat="true" ht="12.8" hidden="false" customHeight="false" outlineLevel="0" collapsed="false">
      <c r="A6" s="208" t="n">
        <v>4</v>
      </c>
      <c r="B6" s="208" t="s">
        <v>31</v>
      </c>
      <c r="C6" s="209" t="n">
        <v>4</v>
      </c>
      <c r="D6" s="209" t="n">
        <v>1</v>
      </c>
      <c r="E6" s="210" t="n">
        <f aca="true">NOW()</f>
        <v>44720.6813204473</v>
      </c>
      <c r="F6" s="210" t="n">
        <f aca="true">NOW()</f>
        <v>44720.6813204474</v>
      </c>
      <c r="G6" s="208"/>
      <c r="H6" s="208" t="s">
        <v>236</v>
      </c>
      <c r="I6" s="208" t="str">
        <f aca="true">_xlfn.CONCAT("c#",NOW(),"#1")</f>
        <v>c#44720.6813204475#1</v>
      </c>
    </row>
    <row r="7" s="177" customFormat="true" ht="12.8" hidden="false" customHeight="false" outlineLevel="0" collapsed="false">
      <c r="A7" s="208" t="n">
        <v>5</v>
      </c>
      <c r="B7" s="208" t="s">
        <v>32</v>
      </c>
      <c r="C7" s="209" t="n">
        <v>5</v>
      </c>
      <c r="D7" s="209" t="n">
        <v>1</v>
      </c>
      <c r="E7" s="210" t="n">
        <f aca="true">NOW()</f>
        <v>44720.6813204477</v>
      </c>
      <c r="F7" s="210" t="n">
        <f aca="true">NOW()</f>
        <v>44720.6813204478</v>
      </c>
      <c r="G7" s="208"/>
      <c r="H7" s="208" t="s">
        <v>236</v>
      </c>
      <c r="I7" s="208" t="str">
        <f aca="true">_xlfn.CONCAT("c#",NOW(),"#1")</f>
        <v>c#44720.6813204478#1</v>
      </c>
    </row>
    <row r="8" s="177" customFormat="true" ht="12.8" hidden="false" customHeight="false" outlineLevel="0" collapsed="false">
      <c r="A8" s="208" t="n">
        <v>6</v>
      </c>
      <c r="B8" s="208" t="s">
        <v>33</v>
      </c>
      <c r="C8" s="209" t="n">
        <v>6</v>
      </c>
      <c r="D8" s="209" t="n">
        <v>1</v>
      </c>
      <c r="E8" s="210" t="n">
        <f aca="true">NOW()</f>
        <v>44720.6813204481</v>
      </c>
      <c r="F8" s="210" t="n">
        <f aca="true">NOW()</f>
        <v>44720.6813204481</v>
      </c>
      <c r="G8" s="208"/>
      <c r="H8" s="208" t="s">
        <v>236</v>
      </c>
      <c r="I8" s="208" t="str">
        <f aca="true">_xlfn.CONCAT("c#",NOW(),"#1")</f>
        <v>c#44720.6813204482#1</v>
      </c>
    </row>
    <row r="9" s="177" customFormat="true" ht="12.8" hidden="false" customHeight="false" outlineLevel="0" collapsed="false">
      <c r="A9" s="208" t="n">
        <v>7</v>
      </c>
      <c r="B9" s="208" t="s">
        <v>34</v>
      </c>
      <c r="C9" s="209" t="n">
        <v>7</v>
      </c>
      <c r="D9" s="209" t="n">
        <v>1</v>
      </c>
      <c r="E9" s="210" t="n">
        <f aca="true">NOW()</f>
        <v>44720.6813204486</v>
      </c>
      <c r="F9" s="210" t="n">
        <f aca="true">NOW()</f>
        <v>44720.6813204488</v>
      </c>
      <c r="G9" s="208"/>
      <c r="H9" s="208" t="s">
        <v>236</v>
      </c>
      <c r="I9" s="208" t="str">
        <f aca="true">_xlfn.CONCAT("c#",NOW(),"#1")</f>
        <v>c#44720.6813204489#1</v>
      </c>
    </row>
    <row r="10" s="177" customFormat="true" ht="12.8" hidden="false" customHeight="false" outlineLevel="0" collapsed="false">
      <c r="A10" s="208" t="n">
        <v>8</v>
      </c>
      <c r="B10" s="208" t="s">
        <v>35</v>
      </c>
      <c r="C10" s="209" t="n">
        <v>8</v>
      </c>
      <c r="D10" s="209" t="n">
        <v>1</v>
      </c>
      <c r="E10" s="210" t="n">
        <f aca="true">NOW()</f>
        <v>44720.6813204491</v>
      </c>
      <c r="F10" s="210" t="n">
        <f aca="true">NOW()</f>
        <v>44720.6813204492</v>
      </c>
      <c r="G10" s="208"/>
      <c r="H10" s="208" t="s">
        <v>236</v>
      </c>
      <c r="I10" s="208" t="str">
        <f aca="true">_xlfn.CONCAT("c#",NOW(),"#1")</f>
        <v>c#44720.6813204492#1</v>
      </c>
    </row>
    <row r="11" s="177" customFormat="true" ht="12.8" hidden="false" customHeight="false" outlineLevel="0" collapsed="false">
      <c r="A11" s="208" t="n">
        <v>9</v>
      </c>
      <c r="B11" s="208" t="s">
        <v>36</v>
      </c>
      <c r="C11" s="209" t="n">
        <v>9</v>
      </c>
      <c r="D11" s="209" t="n">
        <v>1</v>
      </c>
      <c r="E11" s="210" t="n">
        <f aca="true">NOW()</f>
        <v>44720.6813204495</v>
      </c>
      <c r="F11" s="210" t="n">
        <f aca="true">NOW()</f>
        <v>44720.6813204496</v>
      </c>
      <c r="G11" s="208"/>
      <c r="H11" s="208" t="s">
        <v>236</v>
      </c>
      <c r="I11" s="208" t="str">
        <f aca="true">_xlfn.CONCAT("c#",NOW(),"#1")</f>
        <v>c#44720.6813204496#1</v>
      </c>
    </row>
    <row r="12" s="177" customFormat="true" ht="12.8" hidden="false" customHeight="false" outlineLevel="0" collapsed="false">
      <c r="A12" s="208" t="n">
        <v>10</v>
      </c>
      <c r="B12" s="208" t="s">
        <v>37</v>
      </c>
      <c r="C12" s="209" t="n">
        <v>10</v>
      </c>
      <c r="D12" s="209" t="n">
        <v>1</v>
      </c>
      <c r="E12" s="210" t="n">
        <f aca="true">NOW()</f>
        <v>44720.6813204499</v>
      </c>
      <c r="F12" s="210" t="n">
        <f aca="true">NOW()</f>
        <v>44720.6813204499</v>
      </c>
      <c r="G12" s="208"/>
      <c r="H12" s="208" t="s">
        <v>236</v>
      </c>
      <c r="I12" s="208" t="str">
        <f aca="true">_xlfn.CONCAT("c#",NOW(),"#1")</f>
        <v>c#44720.68132045#1</v>
      </c>
    </row>
    <row r="13" s="177" customFormat="true" ht="12.8" hidden="false" customHeight="false" outlineLevel="0" collapsed="false">
      <c r="A13" s="208" t="n">
        <v>11</v>
      </c>
      <c r="B13" s="208" t="s">
        <v>38</v>
      </c>
      <c r="C13" s="209" t="n">
        <v>11</v>
      </c>
      <c r="D13" s="209" t="n">
        <v>1</v>
      </c>
      <c r="E13" s="210" t="n">
        <f aca="true">NOW()</f>
        <v>44720.6813204503</v>
      </c>
      <c r="F13" s="210" t="n">
        <f aca="true">NOW()</f>
        <v>44720.6813204503</v>
      </c>
      <c r="G13" s="208"/>
      <c r="H13" s="208" t="s">
        <v>236</v>
      </c>
      <c r="I13" s="208" t="str">
        <f aca="true">_xlfn.CONCAT("c#",NOW(),"#1")</f>
        <v>c#44720.6813204504#1</v>
      </c>
    </row>
    <row r="14" s="177" customFormat="true" ht="12.8" hidden="false" customHeight="false" outlineLevel="0" collapsed="false">
      <c r="A14" s="208" t="n">
        <v>12</v>
      </c>
      <c r="B14" s="208" t="s">
        <v>39</v>
      </c>
      <c r="C14" s="209" t="n">
        <v>12</v>
      </c>
      <c r="D14" s="209" t="n">
        <v>1</v>
      </c>
      <c r="E14" s="210" t="n">
        <f aca="true">NOW()</f>
        <v>44720.6813204506</v>
      </c>
      <c r="F14" s="210" t="n">
        <f aca="true">NOW()</f>
        <v>44720.6813204507</v>
      </c>
      <c r="G14" s="208"/>
      <c r="H14" s="208" t="s">
        <v>236</v>
      </c>
      <c r="I14" s="208" t="str">
        <f aca="true">_xlfn.CONCAT("c#",NOW(),"#1")</f>
        <v>c#44720.6813204508#1</v>
      </c>
    </row>
    <row r="15" s="177" customFormat="true" ht="12.8" hidden="false" customHeight="false" outlineLevel="0" collapsed="false">
      <c r="A15" s="208" t="n">
        <v>13</v>
      </c>
      <c r="B15" s="208" t="s">
        <v>40</v>
      </c>
      <c r="C15" s="209" t="n">
        <v>13</v>
      </c>
      <c r="D15" s="209" t="n">
        <v>1</v>
      </c>
      <c r="E15" s="210" t="n">
        <f aca="true">NOW()</f>
        <v>44720.681320451</v>
      </c>
      <c r="F15" s="210" t="n">
        <f aca="true">NOW()</f>
        <v>44720.6813204511</v>
      </c>
      <c r="G15" s="208"/>
      <c r="H15" s="208" t="s">
        <v>236</v>
      </c>
      <c r="I15" s="208" t="str">
        <f aca="true">_xlfn.CONCAT("c#",NOW(),"#1")</f>
        <v>c#44720.6813204511#1</v>
      </c>
    </row>
    <row r="16" s="177" customFormat="true" ht="12.8" hidden="false" customHeight="false" outlineLevel="0" collapsed="false">
      <c r="A16" s="208" t="n">
        <v>14</v>
      </c>
      <c r="B16" s="208" t="s">
        <v>41</v>
      </c>
      <c r="C16" s="209" t="n">
        <v>14</v>
      </c>
      <c r="D16" s="209" t="n">
        <v>1</v>
      </c>
      <c r="E16" s="210" t="n">
        <f aca="true">NOW()</f>
        <v>44720.6813204514</v>
      </c>
      <c r="F16" s="210" t="n">
        <f aca="true">NOW()</f>
        <v>44720.6813204514</v>
      </c>
      <c r="G16" s="208"/>
      <c r="H16" s="208" t="s">
        <v>236</v>
      </c>
      <c r="I16" s="208" t="str">
        <f aca="true">_xlfn.CONCAT("c#",NOW(),"#1")</f>
        <v>c#44720.6813204515#1</v>
      </c>
    </row>
    <row r="17" s="177" customFormat="true" ht="12.8" hidden="false" customHeight="false" outlineLevel="0" collapsed="false">
      <c r="A17" s="208" t="n">
        <v>15</v>
      </c>
      <c r="B17" s="208" t="s">
        <v>42</v>
      </c>
      <c r="C17" s="209" t="n">
        <v>15</v>
      </c>
      <c r="D17" s="209" t="n">
        <v>1</v>
      </c>
      <c r="E17" s="210" t="n">
        <f aca="true">NOW()</f>
        <v>44720.6813204517</v>
      </c>
      <c r="F17" s="210" t="n">
        <f aca="true">NOW()</f>
        <v>44720.6813204518</v>
      </c>
      <c r="G17" s="208"/>
      <c r="H17" s="208" t="s">
        <v>236</v>
      </c>
      <c r="I17" s="208" t="str">
        <f aca="true">_xlfn.CONCAT("c#",NOW(),"#1")</f>
        <v>c#44720.6813204519#1</v>
      </c>
    </row>
    <row r="18" s="177" customFormat="true" ht="12.8" hidden="false" customHeight="false" outlineLevel="0" collapsed="false">
      <c r="A18" s="208" t="n">
        <v>16</v>
      </c>
      <c r="B18" s="208" t="s">
        <v>43</v>
      </c>
      <c r="C18" s="209" t="n">
        <v>16</v>
      </c>
      <c r="D18" s="209" t="n">
        <v>1</v>
      </c>
      <c r="E18" s="210" t="n">
        <f aca="true">NOW()</f>
        <v>44720.6813204521</v>
      </c>
      <c r="F18" s="210" t="n">
        <f aca="true">NOW()</f>
        <v>44720.6813204522</v>
      </c>
      <c r="G18" s="208"/>
      <c r="H18" s="208" t="s">
        <v>236</v>
      </c>
      <c r="I18" s="208" t="str">
        <f aca="true">_xlfn.CONCAT("c#",NOW(),"#1")</f>
        <v>c#44720.6813204522#1</v>
      </c>
    </row>
    <row r="19" s="177" customFormat="true" ht="12.8" hidden="false" customHeight="false" outlineLevel="0" collapsed="false">
      <c r="A19" s="208" t="n">
        <v>17</v>
      </c>
      <c r="B19" s="208" t="s">
        <v>44</v>
      </c>
      <c r="C19" s="209" t="n">
        <v>17</v>
      </c>
      <c r="D19" s="209" t="n">
        <v>1</v>
      </c>
      <c r="E19" s="210" t="n">
        <f aca="true">NOW()</f>
        <v>44720.6813204525</v>
      </c>
      <c r="F19" s="210" t="n">
        <f aca="true">NOW()</f>
        <v>44720.6813204525</v>
      </c>
      <c r="G19" s="208"/>
      <c r="H19" s="208" t="s">
        <v>236</v>
      </c>
      <c r="I19" s="208" t="str">
        <f aca="true">_xlfn.CONCAT("c#",NOW(),"#1")</f>
        <v>c#44720.6813204526#1</v>
      </c>
    </row>
    <row r="20" s="177" customFormat="true" ht="12.8" hidden="false" customHeight="false" outlineLevel="0" collapsed="false">
      <c r="A20" s="208" t="n">
        <v>18</v>
      </c>
      <c r="B20" s="208" t="s">
        <v>45</v>
      </c>
      <c r="C20" s="209" t="n">
        <v>18</v>
      </c>
      <c r="D20" s="209" t="n">
        <v>1</v>
      </c>
      <c r="E20" s="210" t="n">
        <f aca="true">NOW()</f>
        <v>44720.6813204528</v>
      </c>
      <c r="F20" s="210" t="n">
        <f aca="true">NOW()</f>
        <v>44720.6813204529</v>
      </c>
      <c r="G20" s="208"/>
      <c r="H20" s="208" t="s">
        <v>236</v>
      </c>
      <c r="I20" s="208" t="str">
        <f aca="true">_xlfn.CONCAT("c#",NOW(),"#1")</f>
        <v>c#44720.681320453#1</v>
      </c>
    </row>
    <row r="21" s="177" customFormat="true" ht="12.8" hidden="false" customHeight="false" outlineLevel="0" collapsed="false">
      <c r="A21" s="208" t="n">
        <v>19</v>
      </c>
      <c r="B21" s="208" t="s">
        <v>46</v>
      </c>
      <c r="C21" s="209" t="n">
        <v>19</v>
      </c>
      <c r="D21" s="209" t="n">
        <v>1</v>
      </c>
      <c r="E21" s="210" t="n">
        <f aca="true">NOW()</f>
        <v>44720.6813204533</v>
      </c>
      <c r="F21" s="210" t="n">
        <f aca="true">NOW()</f>
        <v>44720.6813204533</v>
      </c>
      <c r="G21" s="208"/>
      <c r="H21" s="208" t="s">
        <v>236</v>
      </c>
      <c r="I21" s="208" t="str">
        <f aca="true">_xlfn.CONCAT("c#",NOW(),"#1")</f>
        <v>c#44720.6813204534#1</v>
      </c>
    </row>
    <row r="22" s="177" customFormat="true" ht="12.8" hidden="false" customHeight="false" outlineLevel="0" collapsed="false">
      <c r="A22" s="208" t="n">
        <v>20</v>
      </c>
      <c r="B22" s="208" t="s">
        <v>47</v>
      </c>
      <c r="C22" s="209" t="n">
        <v>20</v>
      </c>
      <c r="D22" s="209" t="n">
        <v>1</v>
      </c>
      <c r="E22" s="210" t="n">
        <f aca="true">NOW()</f>
        <v>44720.6813204536</v>
      </c>
      <c r="F22" s="210" t="n">
        <f aca="true">NOW()</f>
        <v>44720.6813204537</v>
      </c>
      <c r="G22" s="208"/>
      <c r="H22" s="208" t="s">
        <v>236</v>
      </c>
      <c r="I22" s="208" t="str">
        <f aca="true">_xlfn.CONCAT("c#",NOW(),"#1")</f>
        <v>c#44720.6813204538#1</v>
      </c>
    </row>
    <row r="23" s="177" customFormat="true" ht="12.8" hidden="false" customHeight="false" outlineLevel="0" collapsed="false">
      <c r="A23" s="208" t="n">
        <v>21</v>
      </c>
      <c r="B23" s="208" t="s">
        <v>48</v>
      </c>
      <c r="C23" s="209" t="n">
        <v>21</v>
      </c>
      <c r="D23" s="209" t="n">
        <v>1</v>
      </c>
      <c r="E23" s="210" t="n">
        <f aca="true">NOW()</f>
        <v>44720.681320454</v>
      </c>
      <c r="F23" s="210" t="n">
        <f aca="true">NOW()</f>
        <v>44720.6813204541</v>
      </c>
      <c r="G23" s="208"/>
      <c r="H23" s="208" t="s">
        <v>236</v>
      </c>
      <c r="I23" s="208" t="str">
        <f aca="true">_xlfn.CONCAT("c#",NOW(),"#1")</f>
        <v>c#44720.6813204542#1</v>
      </c>
    </row>
    <row r="24" s="177" customFormat="true" ht="12.8" hidden="false" customHeight="false" outlineLevel="0" collapsed="false">
      <c r="A24" s="208" t="n">
        <v>22</v>
      </c>
      <c r="B24" s="208" t="s">
        <v>49</v>
      </c>
      <c r="C24" s="209" t="n">
        <v>22</v>
      </c>
      <c r="D24" s="209" t="n">
        <v>1</v>
      </c>
      <c r="E24" s="210" t="n">
        <f aca="true">NOW()</f>
        <v>44720.6813204544</v>
      </c>
      <c r="F24" s="210" t="n">
        <f aca="true">NOW()</f>
        <v>44720.6813204545</v>
      </c>
      <c r="G24" s="208"/>
      <c r="H24" s="208" t="s">
        <v>236</v>
      </c>
      <c r="I24" s="208" t="str">
        <f aca="true">_xlfn.CONCAT("c#",NOW(),"#1")</f>
        <v>c#44720.6813204546#1</v>
      </c>
    </row>
    <row r="25" s="177" customFormat="true" ht="12.8" hidden="false" customHeight="false" outlineLevel="0" collapsed="false">
      <c r="A25" s="208" t="n">
        <v>23</v>
      </c>
      <c r="B25" s="208" t="s">
        <v>50</v>
      </c>
      <c r="C25" s="209" t="n">
        <v>23</v>
      </c>
      <c r="D25" s="209" t="n">
        <v>1</v>
      </c>
      <c r="E25" s="210" t="n">
        <f aca="true">NOW()</f>
        <v>44720.6813204548</v>
      </c>
      <c r="F25" s="210" t="n">
        <f aca="true">NOW()</f>
        <v>44720.6813204549</v>
      </c>
      <c r="G25" s="208"/>
      <c r="H25" s="208" t="s">
        <v>236</v>
      </c>
      <c r="I25" s="208" t="str">
        <f aca="true">_xlfn.CONCAT("c#",NOW(),"#1")</f>
        <v>c#44720.681320455#1</v>
      </c>
    </row>
    <row r="26" s="177" customFormat="true" ht="12.8" hidden="false" customHeight="false" outlineLevel="0" collapsed="false">
      <c r="A26" s="208" t="n">
        <v>24</v>
      </c>
      <c r="B26" s="208" t="s">
        <v>51</v>
      </c>
      <c r="C26" s="209" t="n">
        <v>24</v>
      </c>
      <c r="D26" s="209" t="n">
        <v>1</v>
      </c>
      <c r="E26" s="210" t="n">
        <f aca="true">NOW()</f>
        <v>44720.6813204552</v>
      </c>
      <c r="F26" s="210" t="n">
        <f aca="true">NOW()</f>
        <v>44720.6813204553</v>
      </c>
      <c r="G26" s="208"/>
      <c r="H26" s="208" t="s">
        <v>236</v>
      </c>
      <c r="I26" s="208" t="str">
        <f aca="true">_xlfn.CONCAT("c#",NOW(),"#1")</f>
        <v>c#44720.6813204553#1</v>
      </c>
    </row>
    <row r="27" s="177" customFormat="true" ht="12.8" hidden="false" customHeight="false" outlineLevel="0" collapsed="false">
      <c r="A27" s="208" t="n">
        <v>25</v>
      </c>
      <c r="B27" s="208" t="s">
        <v>52</v>
      </c>
      <c r="C27" s="209" t="n">
        <v>25</v>
      </c>
      <c r="D27" s="209" t="n">
        <v>1</v>
      </c>
      <c r="E27" s="210" t="n">
        <f aca="true">NOW()</f>
        <v>44720.6813204556</v>
      </c>
      <c r="F27" s="210" t="n">
        <f aca="true">NOW()</f>
        <v>44720.6813204557</v>
      </c>
      <c r="G27" s="208"/>
      <c r="H27" s="208" t="s">
        <v>236</v>
      </c>
      <c r="I27" s="208" t="str">
        <f aca="true">_xlfn.CONCAT("c#",NOW(),"#1")</f>
        <v>c#44720.6813204557#1</v>
      </c>
    </row>
    <row r="43" customFormat="false" ht="13.8" hidden="false" customHeight="false" outlineLevel="0" collapsed="false">
      <c r="G43" s="73"/>
    </row>
  </sheetData>
  <mergeCells count="1">
    <mergeCell ref="A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8.96"/>
    <col collapsed="false" customWidth="true" hidden="false" outlineLevel="0" max="3" min="3" style="0" width="9.57"/>
    <col collapsed="false" customWidth="true" hidden="false" outlineLevel="0" max="4" min="4" style="0" width="25.46"/>
    <col collapsed="false" customWidth="true" hidden="false" outlineLevel="0" max="5" min="5" style="0" width="8.64"/>
    <col collapsed="false" customWidth="true" hidden="false" outlineLevel="0" max="6" min="6" style="0" width="9.87"/>
    <col collapsed="false" customWidth="true" hidden="false" outlineLevel="0" max="8" min="7" style="0" width="16.38"/>
    <col collapsed="false" customWidth="true" hidden="false" outlineLevel="0" max="9" min="9" style="0" width="9.87"/>
    <col collapsed="false" customWidth="true" hidden="false" outlineLevel="0" max="10" min="10" style="0" width="6.06"/>
    <col collapsed="false" customWidth="true" hidden="false" outlineLevel="0" max="11" min="11" style="0" width="17"/>
  </cols>
  <sheetData>
    <row r="1" customFormat="false" ht="32.05" hidden="false" customHeight="true" outlineLevel="0" collapsed="false">
      <c r="A1" s="188" t="s">
        <v>253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</row>
    <row r="2" customFormat="false" ht="13.8" hidden="false" customHeight="false" outlineLevel="0" collapsed="false">
      <c r="A2" s="195" t="s">
        <v>121</v>
      </c>
      <c r="B2" s="195" t="s">
        <v>215</v>
      </c>
      <c r="C2" s="195" t="s">
        <v>254</v>
      </c>
      <c r="D2" s="195" t="s">
        <v>255</v>
      </c>
      <c r="E2" s="195" t="s">
        <v>256</v>
      </c>
      <c r="F2" s="195" t="s">
        <v>233</v>
      </c>
      <c r="G2" s="195" t="s">
        <v>131</v>
      </c>
      <c r="H2" s="195" t="s">
        <v>132</v>
      </c>
      <c r="I2" s="195" t="s">
        <v>218</v>
      </c>
      <c r="J2" s="195" t="s">
        <v>154</v>
      </c>
      <c r="K2" s="195" t="s">
        <v>234</v>
      </c>
      <c r="L2" s="195" t="s">
        <v>216</v>
      </c>
    </row>
    <row r="3" customFormat="false" ht="14.9" hidden="false" customHeight="false" outlineLevel="0" collapsed="false">
      <c r="A3" s="145" t="n">
        <v>1</v>
      </c>
      <c r="B3" s="145" t="s">
        <v>257</v>
      </c>
      <c r="C3" s="145" t="s">
        <v>86</v>
      </c>
      <c r="D3" s="145" t="s">
        <v>258</v>
      </c>
      <c r="E3" s="145" t="n">
        <v>123456</v>
      </c>
      <c r="F3" s="211" t="n">
        <v>1</v>
      </c>
      <c r="G3" s="212" t="n">
        <f aca="true">NOW()</f>
        <v>44720.6813204902</v>
      </c>
      <c r="H3" s="212" t="n">
        <f aca="true">NOW()</f>
        <v>44720.6813204903</v>
      </c>
      <c r="I3" s="145"/>
      <c r="J3" s="145" t="s">
        <v>236</v>
      </c>
      <c r="K3" s="208" t="str">
        <f aca="true">_xlfn.CONCAT("c#",NOW(),"#1")</f>
        <v>c#44720.6813204904#1</v>
      </c>
      <c r="L3" s="208" t="n">
        <v>0</v>
      </c>
    </row>
    <row r="4" customFormat="false" ht="14.9" hidden="false" customHeight="false" outlineLevel="0" collapsed="false">
      <c r="A4" s="145" t="n">
        <v>2</v>
      </c>
      <c r="B4" s="145" t="s">
        <v>259</v>
      </c>
      <c r="C4" s="145" t="s">
        <v>260</v>
      </c>
      <c r="D4" s="145" t="s">
        <v>261</v>
      </c>
      <c r="E4" s="145" t="n">
        <v>123456</v>
      </c>
      <c r="F4" s="211" t="n">
        <v>1</v>
      </c>
      <c r="G4" s="212" t="n">
        <f aca="true">NOW()</f>
        <v>44720.6813204907</v>
      </c>
      <c r="H4" s="212" t="n">
        <f aca="true">NOW()</f>
        <v>44720.6813204908</v>
      </c>
      <c r="I4" s="145"/>
      <c r="J4" s="145" t="s">
        <v>236</v>
      </c>
      <c r="K4" s="208" t="str">
        <f aca="true">_xlfn.CONCAT("c#",NOW(),"#1")</f>
        <v>c#44720.6813204909#1</v>
      </c>
      <c r="L4" s="208" t="n">
        <v>1</v>
      </c>
    </row>
    <row r="5" customFormat="false" ht="13.8" hidden="false" customHeight="false" outlineLevel="0" collapsed="false">
      <c r="A5" s="145" t="n">
        <v>3</v>
      </c>
      <c r="B5" s="145" t="s">
        <v>134</v>
      </c>
      <c r="C5" s="145" t="s">
        <v>262</v>
      </c>
      <c r="D5" s="145" t="s">
        <v>263</v>
      </c>
      <c r="E5" s="145" t="n">
        <v>123456</v>
      </c>
      <c r="F5" s="211" t="n">
        <v>1</v>
      </c>
      <c r="G5" s="212" t="n">
        <f aca="true">NOW()</f>
        <v>44720.6813204911</v>
      </c>
      <c r="H5" s="212" t="n">
        <f aca="true">NOW()</f>
        <v>44720.6813204912</v>
      </c>
      <c r="I5" s="145"/>
      <c r="J5" s="145" t="s">
        <v>236</v>
      </c>
      <c r="K5" s="208" t="str">
        <f aca="true">_xlfn.CONCAT("c#",NOW(),"#1")</f>
        <v>c#44720.6813204913#1</v>
      </c>
      <c r="L5" s="208" t="n">
        <v>2</v>
      </c>
    </row>
  </sheetData>
  <mergeCells count="2">
    <mergeCell ref="A1:I1"/>
    <mergeCell ref="J1:R1"/>
  </mergeCells>
  <hyperlinks>
    <hyperlink ref="D3" r:id="rId1" display="sokonthea.chhoun@gmail.com"/>
    <hyperlink ref="D4" r:id="rId2" display="accadmin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1043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3" min="1" style="213" width="18.91"/>
    <col collapsed="false" customWidth="true" hidden="false" outlineLevel="0" max="4" min="4" style="213" width="13.3"/>
    <col collapsed="false" customWidth="false" hidden="false" outlineLevel="0" max="1024" min="5" style="213" width="9.14"/>
  </cols>
  <sheetData>
    <row r="2" customFormat="false" ht="24" hidden="false" customHeight="true" outlineLevel="0" collapsed="false">
      <c r="B2" s="214" t="s">
        <v>264</v>
      </c>
    </row>
    <row r="3" customFormat="false" ht="24" hidden="false" customHeight="true" outlineLevel="0" collapsed="false">
      <c r="B3" s="215" t="s">
        <v>265</v>
      </c>
      <c r="C3" s="215"/>
      <c r="D3" s="215"/>
    </row>
    <row r="6" customFormat="false" ht="24" hidden="false" customHeight="true" outlineLevel="0" collapsed="false">
      <c r="B6" s="213" t="s">
        <v>266</v>
      </c>
    </row>
    <row r="7" s="216" customFormat="true" ht="24" hidden="false" customHeight="true" outlineLevel="0" collapsed="false">
      <c r="A7" s="213"/>
      <c r="B7" s="216" t="s">
        <v>267</v>
      </c>
    </row>
    <row r="8" s="216" customFormat="true" ht="24" hidden="false" customHeight="true" outlineLevel="0" collapsed="false">
      <c r="C8" s="216" t="s">
        <v>268</v>
      </c>
    </row>
    <row r="9" s="216" customFormat="true" ht="13.8" hidden="false" customHeight="false" outlineLevel="0" collapsed="false"/>
    <row r="10" s="216" customFormat="true" ht="24" hidden="false" customHeight="true" outlineLevel="0" collapsed="false">
      <c r="B10" s="214" t="s">
        <v>269</v>
      </c>
      <c r="C10" s="217"/>
    </row>
    <row r="11" s="216" customFormat="true" ht="24" hidden="false" customHeight="true" outlineLevel="0" collapsed="false">
      <c r="B11" s="216" t="s">
        <v>270</v>
      </c>
    </row>
    <row r="12" s="216" customFormat="true" ht="24" hidden="false" customHeight="true" outlineLevel="0" collapsed="false">
      <c r="C12" s="216" t="s">
        <v>271</v>
      </c>
    </row>
    <row r="13" s="216" customFormat="true" ht="24" hidden="false" customHeight="true" outlineLevel="0" collapsed="false">
      <c r="C13" s="218" t="s">
        <v>272</v>
      </c>
      <c r="D13" s="219" t="s">
        <v>273</v>
      </c>
    </row>
    <row r="14" s="216" customFormat="true" ht="24" hidden="false" customHeight="true" outlineLevel="0" collapsed="false">
      <c r="B14" s="217"/>
      <c r="C14" s="218"/>
      <c r="D14" s="216" t="s">
        <v>274</v>
      </c>
    </row>
    <row r="15" s="216" customFormat="true" ht="24" hidden="false" customHeight="true" outlineLevel="0" collapsed="false">
      <c r="B15" s="217"/>
      <c r="C15" s="218"/>
      <c r="D15" s="216" t="s">
        <v>275</v>
      </c>
    </row>
    <row r="16" s="216" customFormat="true" ht="24" hidden="false" customHeight="true" outlineLevel="0" collapsed="false">
      <c r="B16" s="217"/>
      <c r="C16" s="218"/>
      <c r="D16" s="216" t="s">
        <v>276</v>
      </c>
    </row>
    <row r="17" s="216" customFormat="true" ht="24" hidden="false" customHeight="true" outlineLevel="0" collapsed="false">
      <c r="C17" s="218"/>
      <c r="D17" s="216" t="s">
        <v>277</v>
      </c>
    </row>
    <row r="18" s="216" customFormat="true" ht="24" hidden="false" customHeight="true" outlineLevel="0" collapsed="false">
      <c r="C18" s="218"/>
      <c r="D18" s="216" t="s">
        <v>278</v>
      </c>
    </row>
    <row r="19" s="216" customFormat="true" ht="24" hidden="false" customHeight="true" outlineLevel="0" collapsed="false">
      <c r="C19" s="216" t="s">
        <v>279</v>
      </c>
    </row>
    <row r="20" s="216" customFormat="true" ht="24" hidden="false" customHeight="true" outlineLevel="0" collapsed="false">
      <c r="C20" s="216" t="s">
        <v>280</v>
      </c>
    </row>
    <row r="21" s="216" customFormat="true" ht="24" hidden="false" customHeight="true" outlineLevel="0" collapsed="false">
      <c r="B21" s="217"/>
    </row>
    <row r="22" s="216" customFormat="true" ht="24" hidden="false" customHeight="true" outlineLevel="0" collapsed="false">
      <c r="B22" s="214" t="s">
        <v>281</v>
      </c>
    </row>
    <row r="23" s="216" customFormat="true" ht="24" hidden="false" customHeight="true" outlineLevel="0" collapsed="false">
      <c r="B23" s="216" t="s">
        <v>282</v>
      </c>
      <c r="C23" s="216" t="s">
        <v>283</v>
      </c>
    </row>
    <row r="24" s="216" customFormat="true" ht="24" hidden="false" customHeight="true" outlineLevel="0" collapsed="false">
      <c r="C24" s="220" t="s">
        <v>284</v>
      </c>
    </row>
    <row r="25" s="216" customFormat="true" ht="24" hidden="false" customHeight="true" outlineLevel="0" collapsed="false">
      <c r="C25" s="72" t="s">
        <v>285</v>
      </c>
    </row>
    <row r="26" s="216" customFormat="true" ht="24" hidden="false" customHeight="true" outlineLevel="0" collapsed="false">
      <c r="C26" s="72" t="s">
        <v>286</v>
      </c>
    </row>
    <row r="27" s="216" customFormat="true" ht="13.8" hidden="false" customHeight="false" outlineLevel="0" collapsed="false"/>
    <row r="28" s="216" customFormat="true" ht="24" hidden="false" customHeight="true" outlineLevel="0" collapsed="false">
      <c r="B28" s="214" t="s">
        <v>287</v>
      </c>
    </row>
    <row r="29" s="216" customFormat="true" ht="24" hidden="false" customHeight="true" outlineLevel="0" collapsed="false">
      <c r="B29" s="216" t="s">
        <v>288</v>
      </c>
    </row>
    <row r="30" s="216" customFormat="true" ht="24" hidden="false" customHeight="true" outlineLevel="0" collapsed="false">
      <c r="C30" s="216" t="s">
        <v>289</v>
      </c>
      <c r="D30" s="216" t="s">
        <v>290</v>
      </c>
    </row>
    <row r="31" s="216" customFormat="true" ht="24" hidden="false" customHeight="true" outlineLevel="0" collapsed="false">
      <c r="C31" s="216" t="s">
        <v>291</v>
      </c>
      <c r="D31" s="216" t="s">
        <v>292</v>
      </c>
    </row>
    <row r="32" s="216" customFormat="true" ht="24" hidden="false" customHeight="true" outlineLevel="0" collapsed="false">
      <c r="C32" s="216" t="s">
        <v>293</v>
      </c>
      <c r="D32" s="216" t="s">
        <v>294</v>
      </c>
    </row>
    <row r="33" s="216" customFormat="true" ht="24" hidden="false" customHeight="true" outlineLevel="0" collapsed="false">
      <c r="C33" s="216" t="s">
        <v>295</v>
      </c>
    </row>
    <row r="34" s="216" customFormat="true" ht="24" hidden="false" customHeight="true" outlineLevel="0" collapsed="false">
      <c r="C34" s="216" t="s">
        <v>296</v>
      </c>
    </row>
    <row r="35" s="216" customFormat="true" ht="24" hidden="false" customHeight="true" outlineLevel="0" collapsed="false">
      <c r="C35" s="216" t="s">
        <v>297</v>
      </c>
    </row>
    <row r="36" s="216" customFormat="true" ht="24" hidden="false" customHeight="true" outlineLevel="0" collapsed="false">
      <c r="C36" s="216" t="s">
        <v>298</v>
      </c>
    </row>
    <row r="37" s="216" customFormat="true" ht="13.8" hidden="false" customHeight="false" outlineLevel="0" collapsed="false"/>
    <row r="38" s="216" customFormat="true" ht="24" hidden="false" customHeight="true" outlineLevel="0" collapsed="false">
      <c r="B38" s="214" t="s">
        <v>299</v>
      </c>
    </row>
    <row r="39" s="216" customFormat="true" ht="24" hidden="false" customHeight="true" outlineLevel="0" collapsed="false">
      <c r="B39" s="216" t="s">
        <v>300</v>
      </c>
      <c r="C39" s="216" t="s">
        <v>301</v>
      </c>
      <c r="D39" s="216" t="s">
        <v>302</v>
      </c>
    </row>
    <row r="40" s="216" customFormat="true" ht="24" hidden="false" customHeight="true" outlineLevel="0" collapsed="false">
      <c r="C40" s="216" t="s">
        <v>303</v>
      </c>
      <c r="D40" s="216" t="s">
        <v>304</v>
      </c>
    </row>
    <row r="41" s="216" customFormat="true" ht="24" hidden="false" customHeight="true" outlineLevel="0" collapsed="false">
      <c r="C41" s="218" t="s">
        <v>305</v>
      </c>
      <c r="D41" s="216" t="s">
        <v>306</v>
      </c>
    </row>
    <row r="42" s="216" customFormat="true" ht="24" hidden="false" customHeight="true" outlineLevel="0" collapsed="false">
      <c r="C42" s="218"/>
      <c r="D42" s="216" t="s">
        <v>307</v>
      </c>
    </row>
    <row r="43" s="216" customFormat="true" ht="24" hidden="false" customHeight="true" outlineLevel="0" collapsed="false">
      <c r="C43" s="216" t="s">
        <v>308</v>
      </c>
    </row>
    <row r="44" s="216" customFormat="true" ht="13.8" hidden="false" customHeight="false" outlineLevel="0" collapsed="false"/>
    <row r="45" s="216" customFormat="true" ht="13.8" hidden="false" customHeight="false" outlineLevel="0" collapsed="false"/>
    <row r="46" s="216" customFormat="true" ht="13.8" hidden="false" customHeight="false" outlineLevel="0" collapsed="false"/>
    <row r="47" s="216" customFormat="true" ht="13.8" hidden="false" customHeight="false" outlineLevel="0" collapsed="false"/>
    <row r="48" s="216" customFormat="true" ht="13.8" hidden="false" customHeight="false" outlineLevel="0" collapsed="false"/>
    <row r="49" s="216" customFormat="true" ht="13.8" hidden="false" customHeight="false" outlineLevel="0" collapsed="false"/>
    <row r="50" s="216" customFormat="true" ht="13.8" hidden="false" customHeight="false" outlineLevel="0" collapsed="false"/>
    <row r="51" s="216" customFormat="true" ht="13.8" hidden="false" customHeight="false" outlineLevel="0" collapsed="false"/>
    <row r="52" s="216" customFormat="true" ht="13.8" hidden="false" customHeight="false" outlineLevel="0" collapsed="false"/>
    <row r="53" s="216" customFormat="true" ht="13.8" hidden="false" customHeight="false" outlineLevel="0" collapsed="false"/>
    <row r="54" s="216" customFormat="true" ht="13.8" hidden="false" customHeight="false" outlineLevel="0" collapsed="false"/>
    <row r="55" s="216" customFormat="true" ht="13.8" hidden="false" customHeight="false" outlineLevel="0" collapsed="false"/>
    <row r="56" s="216" customFormat="true" ht="13.8" hidden="false" customHeight="false" outlineLevel="0" collapsed="false"/>
    <row r="57" s="216" customFormat="true" ht="13.8" hidden="false" customHeight="false" outlineLevel="0" collapsed="false"/>
    <row r="58" s="216" customFormat="true" ht="13.8" hidden="false" customHeight="false" outlineLevel="0" collapsed="false"/>
    <row r="59" s="216" customFormat="true" ht="13.8" hidden="false" customHeight="false" outlineLevel="0" collapsed="false"/>
    <row r="60" s="216" customFormat="true" ht="13.8" hidden="false" customHeight="false" outlineLevel="0" collapsed="false"/>
    <row r="61" s="216" customFormat="true" ht="13.8" hidden="false" customHeight="false" outlineLevel="0" collapsed="false"/>
    <row r="62" s="216" customFormat="true" ht="13.8" hidden="false" customHeight="false" outlineLevel="0" collapsed="false"/>
    <row r="63" s="216" customFormat="true" ht="13.8" hidden="false" customHeight="false" outlineLevel="0" collapsed="false"/>
    <row r="64" s="216" customFormat="true" ht="13.8" hidden="false" customHeight="false" outlineLevel="0" collapsed="false"/>
    <row r="65" s="216" customFormat="true" ht="13.8" hidden="false" customHeight="false" outlineLevel="0" collapsed="false"/>
    <row r="66" s="216" customFormat="true" ht="13.8" hidden="false" customHeight="false" outlineLevel="0" collapsed="false"/>
    <row r="67" s="216" customFormat="true" ht="13.8" hidden="false" customHeight="false" outlineLevel="0" collapsed="false"/>
    <row r="68" s="216" customFormat="true" ht="13.8" hidden="false" customHeight="false" outlineLevel="0" collapsed="false"/>
    <row r="69" s="216" customFormat="true" ht="13.8" hidden="false" customHeight="false" outlineLevel="0" collapsed="false"/>
    <row r="70" s="216" customFormat="true" ht="13.8" hidden="false" customHeight="false" outlineLevel="0" collapsed="false"/>
    <row r="71" s="216" customFormat="true" ht="13.8" hidden="false" customHeight="false" outlineLevel="0" collapsed="false"/>
    <row r="72" s="216" customFormat="true" ht="13.8" hidden="false" customHeight="false" outlineLevel="0" collapsed="false"/>
    <row r="73" s="216" customFormat="true" ht="13.8" hidden="false" customHeight="false" outlineLevel="0" collapsed="false"/>
    <row r="74" s="216" customFormat="true" ht="13.8" hidden="false" customHeight="false" outlineLevel="0" collapsed="false"/>
    <row r="75" s="216" customFormat="true" ht="13.8" hidden="false" customHeight="false" outlineLevel="0" collapsed="false"/>
    <row r="76" s="216" customFormat="true" ht="13.8" hidden="false" customHeight="false" outlineLevel="0" collapsed="false"/>
    <row r="77" s="216" customFormat="true" ht="13.8" hidden="false" customHeight="false" outlineLevel="0" collapsed="false"/>
    <row r="78" s="216" customFormat="true" ht="13.8" hidden="false" customHeight="false" outlineLevel="0" collapsed="false"/>
    <row r="79" s="216" customFormat="true" ht="13.8" hidden="false" customHeight="false" outlineLevel="0" collapsed="false"/>
    <row r="80" s="216" customFormat="true" ht="13.8" hidden="false" customHeight="false" outlineLevel="0" collapsed="false"/>
    <row r="81" s="216" customFormat="true" ht="13.8" hidden="false" customHeight="false" outlineLevel="0" collapsed="false"/>
    <row r="82" s="216" customFormat="true" ht="13.8" hidden="false" customHeight="false" outlineLevel="0" collapsed="false"/>
    <row r="83" s="216" customFormat="true" ht="13.8" hidden="false" customHeight="false" outlineLevel="0" collapsed="false"/>
    <row r="84" s="216" customFormat="true" ht="13.8" hidden="false" customHeight="false" outlineLevel="0" collapsed="false"/>
    <row r="85" s="216" customFormat="true" ht="13.8" hidden="false" customHeight="false" outlineLevel="0" collapsed="false"/>
    <row r="86" s="216" customFormat="true" ht="13.8" hidden="false" customHeight="false" outlineLevel="0" collapsed="false"/>
    <row r="87" s="216" customFormat="true" ht="13.8" hidden="false" customHeight="false" outlineLevel="0" collapsed="false"/>
    <row r="88" s="216" customFormat="true" ht="13.8" hidden="false" customHeight="false" outlineLevel="0" collapsed="false"/>
    <row r="89" s="216" customFormat="true" ht="13.8" hidden="false" customHeight="false" outlineLevel="0" collapsed="false"/>
    <row r="90" s="216" customFormat="true" ht="13.8" hidden="false" customHeight="false" outlineLevel="0" collapsed="false"/>
    <row r="91" s="216" customFormat="true" ht="13.8" hidden="false" customHeight="false" outlineLevel="0" collapsed="false"/>
    <row r="92" s="216" customFormat="true" ht="13.8" hidden="false" customHeight="false" outlineLevel="0" collapsed="false"/>
    <row r="93" s="216" customFormat="true" ht="13.8" hidden="false" customHeight="false" outlineLevel="0" collapsed="false"/>
    <row r="94" s="216" customFormat="true" ht="13.8" hidden="false" customHeight="false" outlineLevel="0" collapsed="false"/>
    <row r="95" s="216" customFormat="true" ht="13.8" hidden="false" customHeight="false" outlineLevel="0" collapsed="false"/>
    <row r="96" s="216" customFormat="true" ht="13.8" hidden="false" customHeight="false" outlineLevel="0" collapsed="false"/>
    <row r="97" s="216" customFormat="true" ht="13.8" hidden="false" customHeight="false" outlineLevel="0" collapsed="false"/>
    <row r="98" s="216" customFormat="true" ht="13.8" hidden="false" customHeight="false" outlineLevel="0" collapsed="false"/>
    <row r="99" s="216" customFormat="true" ht="13.8" hidden="false" customHeight="false" outlineLevel="0" collapsed="false"/>
    <row r="100" s="216" customFormat="true" ht="13.8" hidden="false" customHeight="false" outlineLevel="0" collapsed="false"/>
    <row r="101" s="216" customFormat="true" ht="13.8" hidden="false" customHeight="false" outlineLevel="0" collapsed="false"/>
    <row r="102" s="216" customFormat="true" ht="13.8" hidden="false" customHeight="false" outlineLevel="0" collapsed="false"/>
    <row r="103" s="216" customFormat="true" ht="13.8" hidden="false" customHeight="false" outlineLevel="0" collapsed="false"/>
    <row r="104" s="216" customFormat="true" ht="13.8" hidden="false" customHeight="false" outlineLevel="0" collapsed="false"/>
    <row r="105" s="216" customFormat="true" ht="13.8" hidden="false" customHeight="false" outlineLevel="0" collapsed="false"/>
    <row r="106" s="216" customFormat="true" ht="13.8" hidden="false" customHeight="false" outlineLevel="0" collapsed="false"/>
    <row r="107" s="216" customFormat="true" ht="13.8" hidden="false" customHeight="false" outlineLevel="0" collapsed="false"/>
    <row r="108" s="216" customFormat="true" ht="13.8" hidden="false" customHeight="false" outlineLevel="0" collapsed="false"/>
    <row r="109" s="216" customFormat="true" ht="13.8" hidden="false" customHeight="false" outlineLevel="0" collapsed="false"/>
    <row r="110" s="216" customFormat="true" ht="13.8" hidden="false" customHeight="false" outlineLevel="0" collapsed="false"/>
    <row r="111" s="216" customFormat="true" ht="13.8" hidden="false" customHeight="false" outlineLevel="0" collapsed="false"/>
    <row r="112" s="216" customFormat="true" ht="13.8" hidden="false" customHeight="false" outlineLevel="0" collapsed="false"/>
    <row r="113" s="216" customFormat="true" ht="13.8" hidden="false" customHeight="false" outlineLevel="0" collapsed="false"/>
    <row r="114" s="216" customFormat="true" ht="13.8" hidden="false" customHeight="false" outlineLevel="0" collapsed="false"/>
    <row r="115" s="216" customFormat="true" ht="13.8" hidden="false" customHeight="false" outlineLevel="0" collapsed="false"/>
    <row r="116" s="216" customFormat="true" ht="13.8" hidden="false" customHeight="false" outlineLevel="0" collapsed="false"/>
    <row r="117" s="216" customFormat="true" ht="13.8" hidden="false" customHeight="false" outlineLevel="0" collapsed="false"/>
    <row r="118" s="216" customFormat="true" ht="13.8" hidden="false" customHeight="false" outlineLevel="0" collapsed="false"/>
    <row r="119" s="216" customFormat="true" ht="13.8" hidden="false" customHeight="false" outlineLevel="0" collapsed="false"/>
    <row r="120" s="216" customFormat="true" ht="13.8" hidden="false" customHeight="false" outlineLevel="0" collapsed="false"/>
    <row r="121" s="216" customFormat="true" ht="13.8" hidden="false" customHeight="false" outlineLevel="0" collapsed="false"/>
    <row r="122" s="216" customFormat="true" ht="13.8" hidden="false" customHeight="false" outlineLevel="0" collapsed="false"/>
    <row r="123" s="216" customFormat="true" ht="13.8" hidden="false" customHeight="false" outlineLevel="0" collapsed="false"/>
    <row r="124" s="216" customFormat="true" ht="13.8" hidden="false" customHeight="false" outlineLevel="0" collapsed="false"/>
    <row r="125" s="216" customFormat="true" ht="13.8" hidden="false" customHeight="false" outlineLevel="0" collapsed="false"/>
    <row r="126" s="216" customFormat="true" ht="13.8" hidden="false" customHeight="false" outlineLevel="0" collapsed="false"/>
    <row r="127" s="216" customFormat="true" ht="13.8" hidden="false" customHeight="false" outlineLevel="0" collapsed="false"/>
    <row r="128" s="216" customFormat="true" ht="13.8" hidden="false" customHeight="false" outlineLevel="0" collapsed="false"/>
    <row r="129" s="216" customFormat="true" ht="13.8" hidden="false" customHeight="false" outlineLevel="0" collapsed="false"/>
    <row r="130" s="216" customFormat="true" ht="13.8" hidden="false" customHeight="false" outlineLevel="0" collapsed="false"/>
    <row r="131" s="216" customFormat="true" ht="13.8" hidden="false" customHeight="false" outlineLevel="0" collapsed="false"/>
    <row r="132" s="216" customFormat="true" ht="13.8" hidden="false" customHeight="false" outlineLevel="0" collapsed="false"/>
    <row r="133" s="216" customFormat="true" ht="13.8" hidden="false" customHeight="false" outlineLevel="0" collapsed="false"/>
    <row r="134" s="216" customFormat="true" ht="13.8" hidden="false" customHeight="false" outlineLevel="0" collapsed="false"/>
    <row r="135" s="216" customFormat="true" ht="13.8" hidden="false" customHeight="false" outlineLevel="0" collapsed="false"/>
    <row r="136" s="216" customFormat="true" ht="13.8" hidden="false" customHeight="false" outlineLevel="0" collapsed="false"/>
    <row r="137" s="216" customFormat="true" ht="13.8" hidden="false" customHeight="false" outlineLevel="0" collapsed="false"/>
    <row r="138" s="216" customFormat="true" ht="13.8" hidden="false" customHeight="false" outlineLevel="0" collapsed="false"/>
    <row r="139" s="216" customFormat="true" ht="13.8" hidden="false" customHeight="false" outlineLevel="0" collapsed="false"/>
    <row r="140" s="216" customFormat="true" ht="13.8" hidden="false" customHeight="false" outlineLevel="0" collapsed="false"/>
    <row r="141" s="216" customFormat="true" ht="13.8" hidden="false" customHeight="false" outlineLevel="0" collapsed="false"/>
    <row r="142" s="216" customFormat="true" ht="13.8" hidden="false" customHeight="false" outlineLevel="0" collapsed="false"/>
    <row r="143" s="216" customFormat="true" ht="13.8" hidden="false" customHeight="false" outlineLevel="0" collapsed="false"/>
    <row r="144" s="216" customFormat="true" ht="13.8" hidden="false" customHeight="false" outlineLevel="0" collapsed="false"/>
    <row r="145" s="216" customFormat="true" ht="13.8" hidden="false" customHeight="false" outlineLevel="0" collapsed="false"/>
    <row r="146" s="216" customFormat="true" ht="13.8" hidden="false" customHeight="false" outlineLevel="0" collapsed="false"/>
    <row r="147" s="216" customFormat="true" ht="13.8" hidden="false" customHeight="false" outlineLevel="0" collapsed="false"/>
    <row r="148" s="216" customFormat="true" ht="13.8" hidden="false" customHeight="false" outlineLevel="0" collapsed="false"/>
    <row r="149" s="216" customFormat="true" ht="13.8" hidden="false" customHeight="false" outlineLevel="0" collapsed="false"/>
    <row r="150" s="216" customFormat="true" ht="13.8" hidden="false" customHeight="false" outlineLevel="0" collapsed="false"/>
    <row r="151" s="216" customFormat="true" ht="13.8" hidden="false" customHeight="false" outlineLevel="0" collapsed="false"/>
    <row r="152" s="216" customFormat="true" ht="13.8" hidden="false" customHeight="false" outlineLevel="0" collapsed="false"/>
    <row r="153" s="216" customFormat="true" ht="13.8" hidden="false" customHeight="false" outlineLevel="0" collapsed="false"/>
    <row r="154" s="216" customFormat="true" ht="13.8" hidden="false" customHeight="false" outlineLevel="0" collapsed="false"/>
    <row r="155" s="216" customFormat="true" ht="13.8" hidden="false" customHeight="false" outlineLevel="0" collapsed="false"/>
    <row r="156" s="216" customFormat="true" ht="13.8" hidden="false" customHeight="false" outlineLevel="0" collapsed="false"/>
    <row r="157" s="216" customFormat="true" ht="13.8" hidden="false" customHeight="false" outlineLevel="0" collapsed="false"/>
    <row r="158" s="216" customFormat="true" ht="13.8" hidden="false" customHeight="false" outlineLevel="0" collapsed="false"/>
    <row r="159" s="216" customFormat="true" ht="13.8" hidden="false" customHeight="false" outlineLevel="0" collapsed="false"/>
    <row r="160" s="216" customFormat="true" ht="13.8" hidden="false" customHeight="false" outlineLevel="0" collapsed="false"/>
    <row r="161" s="216" customFormat="true" ht="13.8" hidden="false" customHeight="false" outlineLevel="0" collapsed="false"/>
    <row r="162" s="216" customFormat="true" ht="13.8" hidden="false" customHeight="false" outlineLevel="0" collapsed="false"/>
    <row r="163" s="216" customFormat="true" ht="13.8" hidden="false" customHeight="false" outlineLevel="0" collapsed="false"/>
    <row r="164" s="216" customFormat="true" ht="13.8" hidden="false" customHeight="false" outlineLevel="0" collapsed="false"/>
    <row r="165" s="216" customFormat="true" ht="13.8" hidden="false" customHeight="false" outlineLevel="0" collapsed="false"/>
    <row r="166" s="216" customFormat="true" ht="13.8" hidden="false" customHeight="false" outlineLevel="0" collapsed="false"/>
    <row r="167" s="216" customFormat="true" ht="13.8" hidden="false" customHeight="false" outlineLevel="0" collapsed="false"/>
    <row r="168" s="216" customFormat="true" ht="13.8" hidden="false" customHeight="false" outlineLevel="0" collapsed="false"/>
    <row r="169" s="216" customFormat="true" ht="13.8" hidden="false" customHeight="false" outlineLevel="0" collapsed="false"/>
    <row r="170" s="216" customFormat="true" ht="13.8" hidden="false" customHeight="false" outlineLevel="0" collapsed="false"/>
    <row r="171" s="216" customFormat="true" ht="13.8" hidden="false" customHeight="false" outlineLevel="0" collapsed="false"/>
    <row r="172" s="216" customFormat="true" ht="13.8" hidden="false" customHeight="false" outlineLevel="0" collapsed="false"/>
    <row r="173" s="216" customFormat="true" ht="13.8" hidden="false" customHeight="false" outlineLevel="0" collapsed="false"/>
    <row r="174" s="216" customFormat="true" ht="13.8" hidden="false" customHeight="false" outlineLevel="0" collapsed="false"/>
    <row r="175" s="216" customFormat="true" ht="13.8" hidden="false" customHeight="false" outlineLevel="0" collapsed="false"/>
    <row r="176" s="216" customFormat="true" ht="13.8" hidden="false" customHeight="false" outlineLevel="0" collapsed="false"/>
    <row r="177" s="216" customFormat="true" ht="13.8" hidden="false" customHeight="false" outlineLevel="0" collapsed="false"/>
    <row r="178" s="216" customFormat="true" ht="13.8" hidden="false" customHeight="false" outlineLevel="0" collapsed="false"/>
    <row r="179" s="216" customFormat="true" ht="13.8" hidden="false" customHeight="false" outlineLevel="0" collapsed="false"/>
    <row r="180" s="216" customFormat="true" ht="13.8" hidden="false" customHeight="false" outlineLevel="0" collapsed="false"/>
    <row r="181" s="216" customFormat="true" ht="13.8" hidden="false" customHeight="false" outlineLevel="0" collapsed="false"/>
    <row r="182" s="216" customFormat="true" ht="13.8" hidden="false" customHeight="false" outlineLevel="0" collapsed="false"/>
    <row r="183" s="216" customFormat="true" ht="13.8" hidden="false" customHeight="false" outlineLevel="0" collapsed="false"/>
    <row r="184" s="216" customFormat="true" ht="13.8" hidden="false" customHeight="false" outlineLevel="0" collapsed="false"/>
    <row r="185" s="216" customFormat="true" ht="13.8" hidden="false" customHeight="false" outlineLevel="0" collapsed="false"/>
    <row r="186" s="216" customFormat="true" ht="13.8" hidden="false" customHeight="false" outlineLevel="0" collapsed="false"/>
    <row r="187" s="216" customFormat="true" ht="13.8" hidden="false" customHeight="false" outlineLevel="0" collapsed="false"/>
    <row r="188" s="216" customFormat="true" ht="13.8" hidden="false" customHeight="false" outlineLevel="0" collapsed="false"/>
    <row r="189" s="216" customFormat="true" ht="13.8" hidden="false" customHeight="false" outlineLevel="0" collapsed="false"/>
    <row r="190" s="216" customFormat="true" ht="13.8" hidden="false" customHeight="false" outlineLevel="0" collapsed="false"/>
    <row r="191" s="216" customFormat="true" ht="13.8" hidden="false" customHeight="false" outlineLevel="0" collapsed="false"/>
    <row r="192" s="216" customFormat="true" ht="13.8" hidden="false" customHeight="false" outlineLevel="0" collapsed="false"/>
    <row r="193" s="216" customFormat="true" ht="13.8" hidden="false" customHeight="false" outlineLevel="0" collapsed="false"/>
    <row r="194" s="216" customFormat="true" ht="13.8" hidden="false" customHeight="false" outlineLevel="0" collapsed="false"/>
    <row r="195" s="216" customFormat="true" ht="13.8" hidden="false" customHeight="false" outlineLevel="0" collapsed="false"/>
    <row r="196" s="216" customFormat="true" ht="13.8" hidden="false" customHeight="false" outlineLevel="0" collapsed="false"/>
    <row r="197" s="216" customFormat="true" ht="13.8" hidden="false" customHeight="false" outlineLevel="0" collapsed="false"/>
    <row r="198" s="216" customFormat="true" ht="13.8" hidden="false" customHeight="false" outlineLevel="0" collapsed="false"/>
    <row r="199" s="216" customFormat="true" ht="13.8" hidden="false" customHeight="false" outlineLevel="0" collapsed="false"/>
    <row r="200" s="216" customFormat="true" ht="13.8" hidden="false" customHeight="false" outlineLevel="0" collapsed="false"/>
    <row r="201" s="216" customFormat="true" ht="13.8" hidden="false" customHeight="false" outlineLevel="0" collapsed="false"/>
    <row r="202" s="216" customFormat="true" ht="13.8" hidden="false" customHeight="false" outlineLevel="0" collapsed="false"/>
    <row r="203" s="216" customFormat="true" ht="13.8" hidden="false" customHeight="false" outlineLevel="0" collapsed="false"/>
    <row r="204" s="216" customFormat="true" ht="13.8" hidden="false" customHeight="false" outlineLevel="0" collapsed="false"/>
    <row r="205" s="216" customFormat="true" ht="13.8" hidden="false" customHeight="false" outlineLevel="0" collapsed="false"/>
    <row r="206" s="216" customFormat="true" ht="13.8" hidden="false" customHeight="false" outlineLevel="0" collapsed="false"/>
    <row r="207" s="216" customFormat="true" ht="13.8" hidden="false" customHeight="false" outlineLevel="0" collapsed="false"/>
    <row r="208" s="216" customFormat="true" ht="13.8" hidden="false" customHeight="false" outlineLevel="0" collapsed="false"/>
    <row r="209" s="216" customFormat="true" ht="13.8" hidden="false" customHeight="false" outlineLevel="0" collapsed="false"/>
    <row r="210" s="216" customFormat="true" ht="13.8" hidden="false" customHeight="false" outlineLevel="0" collapsed="false"/>
    <row r="211" s="216" customFormat="true" ht="13.8" hidden="false" customHeight="false" outlineLevel="0" collapsed="false"/>
    <row r="212" s="216" customFormat="true" ht="13.8" hidden="false" customHeight="false" outlineLevel="0" collapsed="false"/>
    <row r="213" s="216" customFormat="true" ht="13.8" hidden="false" customHeight="false" outlineLevel="0" collapsed="false"/>
    <row r="214" s="216" customFormat="true" ht="13.8" hidden="false" customHeight="false" outlineLevel="0" collapsed="false"/>
    <row r="215" s="216" customFormat="true" ht="13.8" hidden="false" customHeight="false" outlineLevel="0" collapsed="false"/>
    <row r="216" s="216" customFormat="true" ht="13.8" hidden="false" customHeight="false" outlineLevel="0" collapsed="false"/>
    <row r="217" s="216" customFormat="true" ht="13.8" hidden="false" customHeight="false" outlineLevel="0" collapsed="false"/>
    <row r="218" s="216" customFormat="true" ht="13.8" hidden="false" customHeight="false" outlineLevel="0" collapsed="false"/>
    <row r="219" s="216" customFormat="true" ht="13.8" hidden="false" customHeight="false" outlineLevel="0" collapsed="false"/>
    <row r="220" s="216" customFormat="true" ht="13.8" hidden="false" customHeight="false" outlineLevel="0" collapsed="false"/>
    <row r="221" s="216" customFormat="true" ht="13.8" hidden="false" customHeight="false" outlineLevel="0" collapsed="false"/>
    <row r="222" s="216" customFormat="true" ht="13.8" hidden="false" customHeight="false" outlineLevel="0" collapsed="false"/>
    <row r="223" s="216" customFormat="true" ht="13.8" hidden="false" customHeight="false" outlineLevel="0" collapsed="false"/>
    <row r="224" s="216" customFormat="true" ht="13.8" hidden="false" customHeight="false" outlineLevel="0" collapsed="false"/>
    <row r="225" s="216" customFormat="true" ht="13.8" hidden="false" customHeight="false" outlineLevel="0" collapsed="false"/>
    <row r="226" s="216" customFormat="true" ht="13.8" hidden="false" customHeight="false" outlineLevel="0" collapsed="false"/>
    <row r="227" s="216" customFormat="true" ht="13.8" hidden="false" customHeight="false" outlineLevel="0" collapsed="false"/>
    <row r="228" s="216" customFormat="true" ht="13.8" hidden="false" customHeight="false" outlineLevel="0" collapsed="false"/>
    <row r="229" s="216" customFormat="true" ht="13.8" hidden="false" customHeight="false" outlineLevel="0" collapsed="false"/>
    <row r="230" s="216" customFormat="true" ht="13.8" hidden="false" customHeight="false" outlineLevel="0" collapsed="false"/>
    <row r="231" s="216" customFormat="true" ht="13.8" hidden="false" customHeight="false" outlineLevel="0" collapsed="false"/>
    <row r="232" s="216" customFormat="true" ht="13.8" hidden="false" customHeight="false" outlineLevel="0" collapsed="false"/>
    <row r="233" s="216" customFormat="true" ht="13.8" hidden="false" customHeight="false" outlineLevel="0" collapsed="false"/>
    <row r="234" s="216" customFormat="true" ht="13.8" hidden="false" customHeight="false" outlineLevel="0" collapsed="false"/>
    <row r="235" s="216" customFormat="true" ht="13.8" hidden="false" customHeight="false" outlineLevel="0" collapsed="false"/>
    <row r="236" s="216" customFormat="true" ht="13.8" hidden="false" customHeight="false" outlineLevel="0" collapsed="false"/>
    <row r="237" s="216" customFormat="true" ht="13.8" hidden="false" customHeight="false" outlineLevel="0" collapsed="false"/>
    <row r="238" s="216" customFormat="true" ht="13.8" hidden="false" customHeight="false" outlineLevel="0" collapsed="false"/>
    <row r="239" s="216" customFormat="true" ht="13.8" hidden="false" customHeight="false" outlineLevel="0" collapsed="false"/>
    <row r="240" s="216" customFormat="true" ht="13.8" hidden="false" customHeight="false" outlineLevel="0" collapsed="false"/>
    <row r="241" s="216" customFormat="true" ht="13.8" hidden="false" customHeight="false" outlineLevel="0" collapsed="false"/>
    <row r="242" s="216" customFormat="true" ht="13.8" hidden="false" customHeight="false" outlineLevel="0" collapsed="false"/>
    <row r="243" s="216" customFormat="true" ht="13.8" hidden="false" customHeight="false" outlineLevel="0" collapsed="false"/>
    <row r="244" s="216" customFormat="true" ht="13.8" hidden="false" customHeight="false" outlineLevel="0" collapsed="false"/>
    <row r="245" s="216" customFormat="true" ht="13.8" hidden="false" customHeight="false" outlineLevel="0" collapsed="false"/>
    <row r="246" s="216" customFormat="true" ht="13.8" hidden="false" customHeight="false" outlineLevel="0" collapsed="false"/>
    <row r="247" s="216" customFormat="true" ht="13.8" hidden="false" customHeight="false" outlineLevel="0" collapsed="false"/>
    <row r="248" s="216" customFormat="true" ht="13.8" hidden="false" customHeight="false" outlineLevel="0" collapsed="false"/>
    <row r="249" s="216" customFormat="true" ht="13.8" hidden="false" customHeight="false" outlineLevel="0" collapsed="false"/>
    <row r="250" s="216" customFormat="true" ht="13.8" hidden="false" customHeight="false" outlineLevel="0" collapsed="false"/>
    <row r="251" s="216" customFormat="true" ht="13.8" hidden="false" customHeight="false" outlineLevel="0" collapsed="false"/>
    <row r="252" s="216" customFormat="true" ht="13.8" hidden="false" customHeight="false" outlineLevel="0" collapsed="false"/>
    <row r="253" s="216" customFormat="true" ht="13.8" hidden="false" customHeight="false" outlineLevel="0" collapsed="false"/>
    <row r="254" s="216" customFormat="true" ht="13.8" hidden="false" customHeight="false" outlineLevel="0" collapsed="false"/>
    <row r="255" s="216" customFormat="true" ht="13.8" hidden="false" customHeight="false" outlineLevel="0" collapsed="false"/>
    <row r="256" s="216" customFormat="true" ht="13.8" hidden="false" customHeight="false" outlineLevel="0" collapsed="false"/>
    <row r="257" s="216" customFormat="true" ht="13.8" hidden="false" customHeight="false" outlineLevel="0" collapsed="false"/>
    <row r="258" s="216" customFormat="true" ht="13.8" hidden="false" customHeight="false" outlineLevel="0" collapsed="false"/>
    <row r="259" s="216" customFormat="true" ht="13.8" hidden="false" customHeight="false" outlineLevel="0" collapsed="false"/>
    <row r="260" s="216" customFormat="true" ht="13.8" hidden="false" customHeight="false" outlineLevel="0" collapsed="false"/>
    <row r="261" s="216" customFormat="true" ht="13.8" hidden="false" customHeight="false" outlineLevel="0" collapsed="false"/>
    <row r="262" s="216" customFormat="true" ht="13.8" hidden="false" customHeight="false" outlineLevel="0" collapsed="false"/>
    <row r="263" s="216" customFormat="true" ht="13.8" hidden="false" customHeight="false" outlineLevel="0" collapsed="false"/>
    <row r="264" s="216" customFormat="true" ht="13.8" hidden="false" customHeight="false" outlineLevel="0" collapsed="false"/>
    <row r="265" s="216" customFormat="true" ht="13.8" hidden="false" customHeight="false" outlineLevel="0" collapsed="false"/>
    <row r="266" s="216" customFormat="true" ht="13.8" hidden="false" customHeight="false" outlineLevel="0" collapsed="false"/>
    <row r="267" s="216" customFormat="true" ht="13.8" hidden="false" customHeight="false" outlineLevel="0" collapsed="false"/>
    <row r="268" s="216" customFormat="true" ht="13.8" hidden="false" customHeight="false" outlineLevel="0" collapsed="false"/>
    <row r="269" s="216" customFormat="true" ht="13.8" hidden="false" customHeight="false" outlineLevel="0" collapsed="false"/>
    <row r="270" s="216" customFormat="true" ht="13.8" hidden="false" customHeight="false" outlineLevel="0" collapsed="false"/>
    <row r="271" s="216" customFormat="true" ht="13.8" hidden="false" customHeight="false" outlineLevel="0" collapsed="false"/>
    <row r="272" s="216" customFormat="true" ht="13.8" hidden="false" customHeight="false" outlineLevel="0" collapsed="false"/>
    <row r="273" s="216" customFormat="true" ht="13.8" hidden="false" customHeight="false" outlineLevel="0" collapsed="false"/>
    <row r="274" s="216" customFormat="true" ht="13.8" hidden="false" customHeight="false" outlineLevel="0" collapsed="false"/>
    <row r="275" s="216" customFormat="true" ht="13.8" hidden="false" customHeight="false" outlineLevel="0" collapsed="false"/>
    <row r="276" s="216" customFormat="true" ht="13.8" hidden="false" customHeight="false" outlineLevel="0" collapsed="false"/>
    <row r="277" s="216" customFormat="true" ht="13.8" hidden="false" customHeight="false" outlineLevel="0" collapsed="false"/>
    <row r="278" s="216" customFormat="true" ht="13.8" hidden="false" customHeight="false" outlineLevel="0" collapsed="false"/>
    <row r="279" s="216" customFormat="true" ht="13.8" hidden="false" customHeight="false" outlineLevel="0" collapsed="false"/>
    <row r="280" s="216" customFormat="true" ht="13.8" hidden="false" customHeight="false" outlineLevel="0" collapsed="false"/>
    <row r="281" s="216" customFormat="true" ht="13.8" hidden="false" customHeight="false" outlineLevel="0" collapsed="false"/>
    <row r="282" s="216" customFormat="true" ht="13.8" hidden="false" customHeight="false" outlineLevel="0" collapsed="false"/>
    <row r="283" s="216" customFormat="true" ht="13.8" hidden="false" customHeight="false" outlineLevel="0" collapsed="false"/>
    <row r="284" s="216" customFormat="true" ht="13.8" hidden="false" customHeight="false" outlineLevel="0" collapsed="false"/>
    <row r="285" s="216" customFormat="true" ht="13.8" hidden="false" customHeight="false" outlineLevel="0" collapsed="false"/>
    <row r="286" s="216" customFormat="true" ht="13.8" hidden="false" customHeight="false" outlineLevel="0" collapsed="false"/>
    <row r="287" s="216" customFormat="true" ht="13.8" hidden="false" customHeight="false" outlineLevel="0" collapsed="false"/>
    <row r="288" s="216" customFormat="true" ht="13.8" hidden="false" customHeight="false" outlineLevel="0" collapsed="false"/>
    <row r="289" s="216" customFormat="true" ht="13.8" hidden="false" customHeight="false" outlineLevel="0" collapsed="false"/>
    <row r="290" s="216" customFormat="true" ht="13.8" hidden="false" customHeight="false" outlineLevel="0" collapsed="false"/>
    <row r="291" s="216" customFormat="true" ht="13.8" hidden="false" customHeight="false" outlineLevel="0" collapsed="false"/>
    <row r="292" s="216" customFormat="true" ht="13.8" hidden="false" customHeight="false" outlineLevel="0" collapsed="false"/>
    <row r="293" s="216" customFormat="true" ht="13.8" hidden="false" customHeight="false" outlineLevel="0" collapsed="false"/>
    <row r="294" s="216" customFormat="true" ht="13.8" hidden="false" customHeight="false" outlineLevel="0" collapsed="false"/>
    <row r="295" s="216" customFormat="true" ht="13.8" hidden="false" customHeight="false" outlineLevel="0" collapsed="false"/>
    <row r="296" s="216" customFormat="true" ht="13.8" hidden="false" customHeight="false" outlineLevel="0" collapsed="false"/>
    <row r="297" s="216" customFormat="true" ht="13.8" hidden="false" customHeight="false" outlineLevel="0" collapsed="false"/>
    <row r="298" s="216" customFormat="true" ht="13.8" hidden="false" customHeight="false" outlineLevel="0" collapsed="false"/>
    <row r="299" s="216" customFormat="true" ht="13.8" hidden="false" customHeight="false" outlineLevel="0" collapsed="false"/>
    <row r="300" s="216" customFormat="true" ht="13.8" hidden="false" customHeight="false" outlineLevel="0" collapsed="false"/>
    <row r="301" s="216" customFormat="true" ht="13.8" hidden="false" customHeight="false" outlineLevel="0" collapsed="false"/>
    <row r="302" s="216" customFormat="true" ht="13.8" hidden="false" customHeight="false" outlineLevel="0" collapsed="false"/>
    <row r="303" s="216" customFormat="true" ht="13.8" hidden="false" customHeight="false" outlineLevel="0" collapsed="false"/>
    <row r="304" s="216" customFormat="true" ht="13.8" hidden="false" customHeight="false" outlineLevel="0" collapsed="false"/>
    <row r="305" s="216" customFormat="true" ht="13.8" hidden="false" customHeight="false" outlineLevel="0" collapsed="false"/>
    <row r="306" s="216" customFormat="true" ht="13.8" hidden="false" customHeight="false" outlineLevel="0" collapsed="false"/>
    <row r="307" s="216" customFormat="true" ht="13.8" hidden="false" customHeight="false" outlineLevel="0" collapsed="false"/>
    <row r="308" s="216" customFormat="true" ht="13.8" hidden="false" customHeight="false" outlineLevel="0" collapsed="false"/>
    <row r="309" s="216" customFormat="true" ht="13.8" hidden="false" customHeight="false" outlineLevel="0" collapsed="false"/>
    <row r="310" s="216" customFormat="true" ht="13.8" hidden="false" customHeight="false" outlineLevel="0" collapsed="false"/>
    <row r="311" s="216" customFormat="true" ht="13.8" hidden="false" customHeight="false" outlineLevel="0" collapsed="false"/>
    <row r="312" s="216" customFormat="true" ht="13.8" hidden="false" customHeight="false" outlineLevel="0" collapsed="false"/>
    <row r="313" s="216" customFormat="true" ht="13.8" hidden="false" customHeight="false" outlineLevel="0" collapsed="false"/>
    <row r="314" s="216" customFormat="true" ht="13.8" hidden="false" customHeight="false" outlineLevel="0" collapsed="false"/>
    <row r="315" s="216" customFormat="true" ht="13.8" hidden="false" customHeight="false" outlineLevel="0" collapsed="false"/>
    <row r="316" s="216" customFormat="true" ht="13.8" hidden="false" customHeight="false" outlineLevel="0" collapsed="false"/>
    <row r="317" s="216" customFormat="true" ht="13.8" hidden="false" customHeight="false" outlineLevel="0" collapsed="false"/>
    <row r="318" s="216" customFormat="true" ht="13.8" hidden="false" customHeight="false" outlineLevel="0" collapsed="false"/>
    <row r="319" s="216" customFormat="true" ht="13.8" hidden="false" customHeight="false" outlineLevel="0" collapsed="false"/>
    <row r="320" s="216" customFormat="true" ht="13.8" hidden="false" customHeight="false" outlineLevel="0" collapsed="false"/>
    <row r="321" s="216" customFormat="true" ht="13.8" hidden="false" customHeight="false" outlineLevel="0" collapsed="false"/>
    <row r="322" s="216" customFormat="true" ht="13.8" hidden="false" customHeight="false" outlineLevel="0" collapsed="false"/>
    <row r="323" s="216" customFormat="true" ht="13.8" hidden="false" customHeight="false" outlineLevel="0" collapsed="false"/>
    <row r="324" s="216" customFormat="true" ht="13.8" hidden="false" customHeight="false" outlineLevel="0" collapsed="false"/>
    <row r="325" s="216" customFormat="true" ht="13.8" hidden="false" customHeight="false" outlineLevel="0" collapsed="false"/>
    <row r="326" s="216" customFormat="true" ht="13.8" hidden="false" customHeight="false" outlineLevel="0" collapsed="false"/>
    <row r="327" s="216" customFormat="true" ht="13.8" hidden="false" customHeight="false" outlineLevel="0" collapsed="false"/>
    <row r="328" s="216" customFormat="true" ht="13.8" hidden="false" customHeight="false" outlineLevel="0" collapsed="false"/>
    <row r="329" s="216" customFormat="true" ht="13.8" hidden="false" customHeight="false" outlineLevel="0" collapsed="false"/>
    <row r="330" s="216" customFormat="true" ht="13.8" hidden="false" customHeight="false" outlineLevel="0" collapsed="false"/>
    <row r="331" s="216" customFormat="true" ht="13.8" hidden="false" customHeight="false" outlineLevel="0" collapsed="false"/>
    <row r="332" s="216" customFormat="true" ht="13.8" hidden="false" customHeight="false" outlineLevel="0" collapsed="false"/>
    <row r="333" s="216" customFormat="true" ht="13.8" hidden="false" customHeight="false" outlineLevel="0" collapsed="false"/>
    <row r="334" s="216" customFormat="true" ht="13.8" hidden="false" customHeight="false" outlineLevel="0" collapsed="false"/>
    <row r="335" s="216" customFormat="true" ht="13.8" hidden="false" customHeight="false" outlineLevel="0" collapsed="false"/>
    <row r="336" s="216" customFormat="true" ht="13.8" hidden="false" customHeight="false" outlineLevel="0" collapsed="false"/>
    <row r="337" s="216" customFormat="true" ht="13.8" hidden="false" customHeight="false" outlineLevel="0" collapsed="false"/>
    <row r="338" s="216" customFormat="true" ht="13.8" hidden="false" customHeight="false" outlineLevel="0" collapsed="false"/>
    <row r="339" s="216" customFormat="true" ht="13.8" hidden="false" customHeight="false" outlineLevel="0" collapsed="false"/>
    <row r="340" s="216" customFormat="true" ht="13.8" hidden="false" customHeight="false" outlineLevel="0" collapsed="false"/>
    <row r="341" s="216" customFormat="true" ht="13.8" hidden="false" customHeight="false" outlineLevel="0" collapsed="false"/>
    <row r="342" s="216" customFormat="true" ht="13.8" hidden="false" customHeight="false" outlineLevel="0" collapsed="false"/>
    <row r="343" s="216" customFormat="true" ht="13.8" hidden="false" customHeight="false" outlineLevel="0" collapsed="false"/>
    <row r="344" s="216" customFormat="true" ht="13.8" hidden="false" customHeight="false" outlineLevel="0" collapsed="false"/>
    <row r="345" s="216" customFormat="true" ht="13.8" hidden="false" customHeight="false" outlineLevel="0" collapsed="false"/>
    <row r="346" s="216" customFormat="true" ht="13.8" hidden="false" customHeight="false" outlineLevel="0" collapsed="false"/>
    <row r="347" s="216" customFormat="true" ht="13.8" hidden="false" customHeight="false" outlineLevel="0" collapsed="false"/>
    <row r="348" s="216" customFormat="true" ht="13.8" hidden="false" customHeight="false" outlineLevel="0" collapsed="false"/>
    <row r="349" s="216" customFormat="true" ht="13.8" hidden="false" customHeight="false" outlineLevel="0" collapsed="false"/>
    <row r="350" s="216" customFormat="true" ht="13.8" hidden="false" customHeight="false" outlineLevel="0" collapsed="false"/>
    <row r="351" s="216" customFormat="true" ht="13.8" hidden="false" customHeight="false" outlineLevel="0" collapsed="false"/>
    <row r="352" s="216" customFormat="true" ht="13.8" hidden="false" customHeight="false" outlineLevel="0" collapsed="false"/>
    <row r="353" s="216" customFormat="true" ht="13.8" hidden="false" customHeight="false" outlineLevel="0" collapsed="false"/>
    <row r="354" s="216" customFormat="true" ht="13.8" hidden="false" customHeight="false" outlineLevel="0" collapsed="false"/>
    <row r="355" s="216" customFormat="true" ht="13.8" hidden="false" customHeight="false" outlineLevel="0" collapsed="false"/>
    <row r="356" s="216" customFormat="true" ht="13.8" hidden="false" customHeight="false" outlineLevel="0" collapsed="false"/>
    <row r="357" s="216" customFormat="true" ht="13.8" hidden="false" customHeight="false" outlineLevel="0" collapsed="false"/>
    <row r="358" s="216" customFormat="true" ht="13.8" hidden="false" customHeight="false" outlineLevel="0" collapsed="false"/>
    <row r="359" s="216" customFormat="true" ht="13.8" hidden="false" customHeight="false" outlineLevel="0" collapsed="false"/>
    <row r="360" s="216" customFormat="true" ht="13.8" hidden="false" customHeight="false" outlineLevel="0" collapsed="false"/>
    <row r="361" s="216" customFormat="true" ht="13.8" hidden="false" customHeight="false" outlineLevel="0" collapsed="false"/>
    <row r="362" s="216" customFormat="true" ht="13.8" hidden="false" customHeight="false" outlineLevel="0" collapsed="false"/>
    <row r="363" s="216" customFormat="true" ht="13.8" hidden="false" customHeight="false" outlineLevel="0" collapsed="false"/>
    <row r="364" s="216" customFormat="true" ht="13.8" hidden="false" customHeight="false" outlineLevel="0" collapsed="false"/>
    <row r="365" s="216" customFormat="true" ht="13.8" hidden="false" customHeight="false" outlineLevel="0" collapsed="false"/>
    <row r="366" s="216" customFormat="true" ht="13.8" hidden="false" customHeight="false" outlineLevel="0" collapsed="false"/>
    <row r="367" s="216" customFormat="true" ht="13.8" hidden="false" customHeight="false" outlineLevel="0" collapsed="false"/>
    <row r="368" s="216" customFormat="true" ht="13.8" hidden="false" customHeight="false" outlineLevel="0" collapsed="false"/>
    <row r="369" s="216" customFormat="true" ht="13.8" hidden="false" customHeight="false" outlineLevel="0" collapsed="false"/>
    <row r="370" s="216" customFormat="true" ht="13.8" hidden="false" customHeight="false" outlineLevel="0" collapsed="false"/>
    <row r="371" s="216" customFormat="true" ht="13.8" hidden="false" customHeight="false" outlineLevel="0" collapsed="false"/>
    <row r="372" s="216" customFormat="true" ht="13.8" hidden="false" customHeight="false" outlineLevel="0" collapsed="false"/>
    <row r="373" s="216" customFormat="true" ht="13.8" hidden="false" customHeight="false" outlineLevel="0" collapsed="false"/>
    <row r="374" s="216" customFormat="true" ht="13.8" hidden="false" customHeight="false" outlineLevel="0" collapsed="false"/>
    <row r="375" s="216" customFormat="true" ht="13.8" hidden="false" customHeight="false" outlineLevel="0" collapsed="false"/>
    <row r="376" s="216" customFormat="true" ht="13.8" hidden="false" customHeight="false" outlineLevel="0" collapsed="false"/>
    <row r="377" s="216" customFormat="true" ht="13.8" hidden="false" customHeight="false" outlineLevel="0" collapsed="false"/>
    <row r="378" s="216" customFormat="true" ht="13.8" hidden="false" customHeight="false" outlineLevel="0" collapsed="false"/>
    <row r="379" s="216" customFormat="true" ht="13.8" hidden="false" customHeight="false" outlineLevel="0" collapsed="false"/>
    <row r="380" s="216" customFormat="true" ht="13.8" hidden="false" customHeight="false" outlineLevel="0" collapsed="false"/>
    <row r="381" s="216" customFormat="true" ht="13.8" hidden="false" customHeight="false" outlineLevel="0" collapsed="false"/>
    <row r="382" s="216" customFormat="true" ht="13.8" hidden="false" customHeight="false" outlineLevel="0" collapsed="false"/>
    <row r="383" s="216" customFormat="true" ht="13.8" hidden="false" customHeight="false" outlineLevel="0" collapsed="false"/>
    <row r="384" s="216" customFormat="true" ht="13.8" hidden="false" customHeight="false" outlineLevel="0" collapsed="false"/>
    <row r="385" s="216" customFormat="true" ht="13.8" hidden="false" customHeight="false" outlineLevel="0" collapsed="false"/>
    <row r="386" s="216" customFormat="true" ht="13.8" hidden="false" customHeight="false" outlineLevel="0" collapsed="false"/>
    <row r="387" s="216" customFormat="true" ht="13.8" hidden="false" customHeight="false" outlineLevel="0" collapsed="false"/>
    <row r="388" s="216" customFormat="true" ht="13.8" hidden="false" customHeight="false" outlineLevel="0" collapsed="false"/>
    <row r="389" s="216" customFormat="true" ht="13.8" hidden="false" customHeight="false" outlineLevel="0" collapsed="false"/>
    <row r="390" s="216" customFormat="true" ht="13.8" hidden="false" customHeight="false" outlineLevel="0" collapsed="false"/>
    <row r="391" s="216" customFormat="true" ht="13.8" hidden="false" customHeight="false" outlineLevel="0" collapsed="false"/>
    <row r="392" s="216" customFormat="true" ht="13.8" hidden="false" customHeight="false" outlineLevel="0" collapsed="false"/>
    <row r="393" s="216" customFormat="true" ht="13.8" hidden="false" customHeight="false" outlineLevel="0" collapsed="false"/>
    <row r="394" s="216" customFormat="true" ht="13.8" hidden="false" customHeight="false" outlineLevel="0" collapsed="false"/>
    <row r="395" s="216" customFormat="true" ht="13.8" hidden="false" customHeight="false" outlineLevel="0" collapsed="false"/>
    <row r="396" s="216" customFormat="true" ht="13.8" hidden="false" customHeight="false" outlineLevel="0" collapsed="false"/>
    <row r="397" s="216" customFormat="true" ht="13.8" hidden="false" customHeight="false" outlineLevel="0" collapsed="false"/>
    <row r="398" s="216" customFormat="true" ht="13.8" hidden="false" customHeight="false" outlineLevel="0" collapsed="false"/>
    <row r="399" s="216" customFormat="true" ht="13.8" hidden="false" customHeight="false" outlineLevel="0" collapsed="false"/>
    <row r="400" s="216" customFormat="true" ht="13.8" hidden="false" customHeight="false" outlineLevel="0" collapsed="false"/>
    <row r="401" s="216" customFormat="true" ht="13.8" hidden="false" customHeight="false" outlineLevel="0" collapsed="false"/>
    <row r="402" s="216" customFormat="true" ht="13.8" hidden="false" customHeight="false" outlineLevel="0" collapsed="false"/>
    <row r="403" s="216" customFormat="true" ht="13.8" hidden="false" customHeight="false" outlineLevel="0" collapsed="false"/>
    <row r="404" s="216" customFormat="true" ht="13.8" hidden="false" customHeight="false" outlineLevel="0" collapsed="false"/>
    <row r="405" s="216" customFormat="true" ht="13.8" hidden="false" customHeight="false" outlineLevel="0" collapsed="false"/>
    <row r="406" s="216" customFormat="true" ht="13.8" hidden="false" customHeight="false" outlineLevel="0" collapsed="false"/>
    <row r="407" s="216" customFormat="true" ht="13.8" hidden="false" customHeight="false" outlineLevel="0" collapsed="false"/>
    <row r="408" s="216" customFormat="true" ht="13.8" hidden="false" customHeight="false" outlineLevel="0" collapsed="false"/>
    <row r="409" s="216" customFormat="true" ht="13.8" hidden="false" customHeight="false" outlineLevel="0" collapsed="false"/>
    <row r="410" s="216" customFormat="true" ht="13.8" hidden="false" customHeight="false" outlineLevel="0" collapsed="false"/>
    <row r="411" s="216" customFormat="true" ht="13.8" hidden="false" customHeight="false" outlineLevel="0" collapsed="false"/>
    <row r="412" s="216" customFormat="true" ht="13.8" hidden="false" customHeight="false" outlineLevel="0" collapsed="false"/>
    <row r="413" s="216" customFormat="true" ht="13.8" hidden="false" customHeight="false" outlineLevel="0" collapsed="false"/>
    <row r="414" s="216" customFormat="true" ht="13.8" hidden="false" customHeight="false" outlineLevel="0" collapsed="false"/>
    <row r="415" s="216" customFormat="true" ht="13.8" hidden="false" customHeight="false" outlineLevel="0" collapsed="false"/>
    <row r="416" s="216" customFormat="true" ht="13.8" hidden="false" customHeight="false" outlineLevel="0" collapsed="false"/>
    <row r="417" s="216" customFormat="true" ht="13.8" hidden="false" customHeight="false" outlineLevel="0" collapsed="false"/>
    <row r="418" s="216" customFormat="true" ht="13.8" hidden="false" customHeight="false" outlineLevel="0" collapsed="false"/>
    <row r="419" s="216" customFormat="true" ht="13.8" hidden="false" customHeight="false" outlineLevel="0" collapsed="false"/>
    <row r="420" s="216" customFormat="true" ht="13.8" hidden="false" customHeight="false" outlineLevel="0" collapsed="false"/>
    <row r="421" s="216" customFormat="true" ht="13.8" hidden="false" customHeight="false" outlineLevel="0" collapsed="false"/>
    <row r="422" s="216" customFormat="true" ht="13.8" hidden="false" customHeight="false" outlineLevel="0" collapsed="false"/>
    <row r="423" s="216" customFormat="true" ht="13.8" hidden="false" customHeight="false" outlineLevel="0" collapsed="false"/>
    <row r="424" s="216" customFormat="true" ht="13.8" hidden="false" customHeight="false" outlineLevel="0" collapsed="false"/>
    <row r="425" s="216" customFormat="true" ht="13.8" hidden="false" customHeight="false" outlineLevel="0" collapsed="false"/>
    <row r="426" s="216" customFormat="true" ht="13.8" hidden="false" customHeight="false" outlineLevel="0" collapsed="false"/>
    <row r="427" s="216" customFormat="true" ht="13.8" hidden="false" customHeight="false" outlineLevel="0" collapsed="false"/>
    <row r="428" s="216" customFormat="true" ht="13.8" hidden="false" customHeight="false" outlineLevel="0" collapsed="false"/>
    <row r="429" s="216" customFormat="true" ht="13.8" hidden="false" customHeight="false" outlineLevel="0" collapsed="false"/>
    <row r="430" s="216" customFormat="true" ht="13.8" hidden="false" customHeight="false" outlineLevel="0" collapsed="false"/>
    <row r="431" s="216" customFormat="true" ht="13.8" hidden="false" customHeight="false" outlineLevel="0" collapsed="false"/>
    <row r="432" s="216" customFormat="true" ht="13.8" hidden="false" customHeight="false" outlineLevel="0" collapsed="false"/>
    <row r="433" s="216" customFormat="true" ht="13.8" hidden="false" customHeight="false" outlineLevel="0" collapsed="false"/>
    <row r="434" s="216" customFormat="true" ht="13.8" hidden="false" customHeight="false" outlineLevel="0" collapsed="false"/>
    <row r="435" s="216" customFormat="true" ht="13.8" hidden="false" customHeight="false" outlineLevel="0" collapsed="false"/>
    <row r="436" s="216" customFormat="true" ht="13.8" hidden="false" customHeight="false" outlineLevel="0" collapsed="false"/>
    <row r="437" s="216" customFormat="true" ht="13.8" hidden="false" customHeight="false" outlineLevel="0" collapsed="false"/>
    <row r="438" s="216" customFormat="true" ht="13.8" hidden="false" customHeight="false" outlineLevel="0" collapsed="false"/>
    <row r="439" s="216" customFormat="true" ht="13.8" hidden="false" customHeight="false" outlineLevel="0" collapsed="false"/>
    <row r="440" s="216" customFormat="true" ht="13.8" hidden="false" customHeight="false" outlineLevel="0" collapsed="false"/>
    <row r="441" s="216" customFormat="true" ht="13.8" hidden="false" customHeight="false" outlineLevel="0" collapsed="false"/>
    <row r="442" s="216" customFormat="true" ht="13.8" hidden="false" customHeight="false" outlineLevel="0" collapsed="false"/>
    <row r="443" s="216" customFormat="true" ht="13.8" hidden="false" customHeight="false" outlineLevel="0" collapsed="false"/>
    <row r="444" s="216" customFormat="true" ht="13.8" hidden="false" customHeight="false" outlineLevel="0" collapsed="false"/>
    <row r="445" s="216" customFormat="true" ht="13.8" hidden="false" customHeight="false" outlineLevel="0" collapsed="false"/>
    <row r="446" s="216" customFormat="true" ht="13.8" hidden="false" customHeight="false" outlineLevel="0" collapsed="false"/>
    <row r="447" s="216" customFormat="true" ht="13.8" hidden="false" customHeight="false" outlineLevel="0" collapsed="false"/>
    <row r="448" s="216" customFormat="true" ht="13.8" hidden="false" customHeight="false" outlineLevel="0" collapsed="false"/>
    <row r="449" s="216" customFormat="true" ht="13.8" hidden="false" customHeight="false" outlineLevel="0" collapsed="false"/>
    <row r="450" s="216" customFormat="true" ht="13.8" hidden="false" customHeight="false" outlineLevel="0" collapsed="false"/>
    <row r="451" s="216" customFormat="true" ht="13.8" hidden="false" customHeight="false" outlineLevel="0" collapsed="false"/>
    <row r="452" s="216" customFormat="true" ht="13.8" hidden="false" customHeight="false" outlineLevel="0" collapsed="false"/>
    <row r="453" s="216" customFormat="true" ht="13.8" hidden="false" customHeight="false" outlineLevel="0" collapsed="false"/>
    <row r="454" s="216" customFormat="true" ht="13.8" hidden="false" customHeight="false" outlineLevel="0" collapsed="false"/>
    <row r="455" s="216" customFormat="true" ht="13.8" hidden="false" customHeight="false" outlineLevel="0" collapsed="false"/>
    <row r="456" s="216" customFormat="true" ht="13.8" hidden="false" customHeight="false" outlineLevel="0" collapsed="false"/>
    <row r="457" s="216" customFormat="true" ht="13.8" hidden="false" customHeight="false" outlineLevel="0" collapsed="false"/>
    <row r="458" s="216" customFormat="true" ht="13.8" hidden="false" customHeight="false" outlineLevel="0" collapsed="false"/>
    <row r="459" s="216" customFormat="true" ht="13.8" hidden="false" customHeight="false" outlineLevel="0" collapsed="false"/>
    <row r="460" s="216" customFormat="true" ht="13.8" hidden="false" customHeight="false" outlineLevel="0" collapsed="false"/>
    <row r="461" s="216" customFormat="true" ht="13.8" hidden="false" customHeight="false" outlineLevel="0" collapsed="false"/>
    <row r="462" s="216" customFormat="true" ht="13.8" hidden="false" customHeight="false" outlineLevel="0" collapsed="false"/>
    <row r="463" s="216" customFormat="true" ht="13.8" hidden="false" customHeight="false" outlineLevel="0" collapsed="false"/>
    <row r="464" s="216" customFormat="true" ht="13.8" hidden="false" customHeight="false" outlineLevel="0" collapsed="false"/>
    <row r="465" s="216" customFormat="true" ht="13.8" hidden="false" customHeight="false" outlineLevel="0" collapsed="false"/>
    <row r="466" s="216" customFormat="true" ht="13.8" hidden="false" customHeight="false" outlineLevel="0" collapsed="false"/>
    <row r="467" s="216" customFormat="true" ht="13.8" hidden="false" customHeight="false" outlineLevel="0" collapsed="false"/>
    <row r="468" s="216" customFormat="true" ht="13.8" hidden="false" customHeight="false" outlineLevel="0" collapsed="false"/>
    <row r="469" s="216" customFormat="true" ht="13.8" hidden="false" customHeight="false" outlineLevel="0" collapsed="false"/>
    <row r="470" s="216" customFormat="true" ht="13.8" hidden="false" customHeight="false" outlineLevel="0" collapsed="false"/>
    <row r="471" s="216" customFormat="true" ht="13.8" hidden="false" customHeight="false" outlineLevel="0" collapsed="false"/>
    <row r="472" s="216" customFormat="true" ht="13.8" hidden="false" customHeight="false" outlineLevel="0" collapsed="false"/>
    <row r="473" s="216" customFormat="true" ht="13.8" hidden="false" customHeight="false" outlineLevel="0" collapsed="false"/>
    <row r="474" s="216" customFormat="true" ht="13.8" hidden="false" customHeight="false" outlineLevel="0" collapsed="false"/>
    <row r="475" s="216" customFormat="true" ht="13.8" hidden="false" customHeight="false" outlineLevel="0" collapsed="false"/>
    <row r="476" s="216" customFormat="true" ht="13.8" hidden="false" customHeight="false" outlineLevel="0" collapsed="false"/>
    <row r="477" s="216" customFormat="true" ht="13.8" hidden="false" customHeight="false" outlineLevel="0" collapsed="false"/>
    <row r="478" s="216" customFormat="true" ht="13.8" hidden="false" customHeight="false" outlineLevel="0" collapsed="false"/>
    <row r="479" s="216" customFormat="true" ht="13.8" hidden="false" customHeight="false" outlineLevel="0" collapsed="false"/>
    <row r="480" s="216" customFormat="true" ht="13.8" hidden="false" customHeight="false" outlineLevel="0" collapsed="false"/>
    <row r="481" s="216" customFormat="true" ht="13.8" hidden="false" customHeight="false" outlineLevel="0" collapsed="false"/>
    <row r="482" s="216" customFormat="true" ht="13.8" hidden="false" customHeight="false" outlineLevel="0" collapsed="false"/>
    <row r="483" s="216" customFormat="true" ht="13.8" hidden="false" customHeight="false" outlineLevel="0" collapsed="false"/>
    <row r="484" s="216" customFormat="true" ht="13.8" hidden="false" customHeight="false" outlineLevel="0" collapsed="false"/>
    <row r="485" s="216" customFormat="true" ht="13.8" hidden="false" customHeight="false" outlineLevel="0" collapsed="false"/>
    <row r="486" s="216" customFormat="true" ht="13.8" hidden="false" customHeight="false" outlineLevel="0" collapsed="false"/>
    <row r="487" s="216" customFormat="true" ht="13.8" hidden="false" customHeight="false" outlineLevel="0" collapsed="false"/>
    <row r="488" s="216" customFormat="true" ht="13.8" hidden="false" customHeight="false" outlineLevel="0" collapsed="false"/>
    <row r="489" s="216" customFormat="true" ht="13.8" hidden="false" customHeight="false" outlineLevel="0" collapsed="false"/>
    <row r="490" s="216" customFormat="true" ht="13.8" hidden="false" customHeight="false" outlineLevel="0" collapsed="false"/>
    <row r="491" s="216" customFormat="true" ht="13.8" hidden="false" customHeight="false" outlineLevel="0" collapsed="false"/>
    <row r="492" s="216" customFormat="true" ht="13.8" hidden="false" customHeight="false" outlineLevel="0" collapsed="false"/>
    <row r="493" s="216" customFormat="true" ht="13.8" hidden="false" customHeight="false" outlineLevel="0" collapsed="false"/>
    <row r="494" s="216" customFormat="true" ht="13.8" hidden="false" customHeight="false" outlineLevel="0" collapsed="false"/>
    <row r="495" s="216" customFormat="true" ht="13.8" hidden="false" customHeight="false" outlineLevel="0" collapsed="false"/>
    <row r="496" s="216" customFormat="true" ht="13.8" hidden="false" customHeight="false" outlineLevel="0" collapsed="false"/>
    <row r="497" s="216" customFormat="true" ht="13.8" hidden="false" customHeight="false" outlineLevel="0" collapsed="false"/>
    <row r="498" s="216" customFormat="true" ht="13.8" hidden="false" customHeight="false" outlineLevel="0" collapsed="false"/>
    <row r="499" s="216" customFormat="true" ht="13.8" hidden="false" customHeight="false" outlineLevel="0" collapsed="false"/>
    <row r="500" s="216" customFormat="true" ht="13.8" hidden="false" customHeight="false" outlineLevel="0" collapsed="false"/>
    <row r="501" s="216" customFormat="true" ht="13.8" hidden="false" customHeight="false" outlineLevel="0" collapsed="false"/>
    <row r="502" s="216" customFormat="true" ht="13.8" hidden="false" customHeight="false" outlineLevel="0" collapsed="false"/>
    <row r="503" s="216" customFormat="true" ht="13.8" hidden="false" customHeight="false" outlineLevel="0" collapsed="false"/>
    <row r="504" s="216" customFormat="true" ht="13.8" hidden="false" customHeight="false" outlineLevel="0" collapsed="false"/>
    <row r="505" s="216" customFormat="true" ht="13.8" hidden="false" customHeight="false" outlineLevel="0" collapsed="false"/>
    <row r="506" s="216" customFormat="true" ht="13.8" hidden="false" customHeight="false" outlineLevel="0" collapsed="false"/>
    <row r="507" s="216" customFormat="true" ht="13.8" hidden="false" customHeight="false" outlineLevel="0" collapsed="false"/>
    <row r="508" s="216" customFormat="true" ht="13.8" hidden="false" customHeight="false" outlineLevel="0" collapsed="false"/>
    <row r="509" s="216" customFormat="true" ht="13.8" hidden="false" customHeight="false" outlineLevel="0" collapsed="false"/>
    <row r="510" s="216" customFormat="true" ht="13.8" hidden="false" customHeight="false" outlineLevel="0" collapsed="false"/>
    <row r="511" s="216" customFormat="true" ht="13.8" hidden="false" customHeight="false" outlineLevel="0" collapsed="false"/>
    <row r="512" s="216" customFormat="true" ht="13.8" hidden="false" customHeight="false" outlineLevel="0" collapsed="false"/>
    <row r="513" s="216" customFormat="true" ht="13.8" hidden="false" customHeight="false" outlineLevel="0" collapsed="false"/>
    <row r="514" s="216" customFormat="true" ht="13.8" hidden="false" customHeight="false" outlineLevel="0" collapsed="false"/>
    <row r="515" s="216" customFormat="true" ht="13.8" hidden="false" customHeight="false" outlineLevel="0" collapsed="false"/>
    <row r="516" s="216" customFormat="true" ht="13.8" hidden="false" customHeight="false" outlineLevel="0" collapsed="false"/>
    <row r="517" s="216" customFormat="true" ht="13.8" hidden="false" customHeight="false" outlineLevel="0" collapsed="false"/>
    <row r="518" s="216" customFormat="true" ht="13.8" hidden="false" customHeight="false" outlineLevel="0" collapsed="false"/>
    <row r="519" s="216" customFormat="true" ht="13.8" hidden="false" customHeight="false" outlineLevel="0" collapsed="false"/>
    <row r="520" s="216" customFormat="true" ht="13.8" hidden="false" customHeight="false" outlineLevel="0" collapsed="false"/>
    <row r="521" s="216" customFormat="true" ht="13.8" hidden="false" customHeight="false" outlineLevel="0" collapsed="false"/>
    <row r="522" s="216" customFormat="true" ht="13.8" hidden="false" customHeight="false" outlineLevel="0" collapsed="false"/>
    <row r="523" s="216" customFormat="true" ht="13.8" hidden="false" customHeight="false" outlineLevel="0" collapsed="false"/>
    <row r="524" s="216" customFormat="true" ht="13.8" hidden="false" customHeight="false" outlineLevel="0" collapsed="false"/>
    <row r="525" s="216" customFormat="true" ht="13.8" hidden="false" customHeight="false" outlineLevel="0" collapsed="false"/>
    <row r="526" s="216" customFormat="true" ht="13.8" hidden="false" customHeight="false" outlineLevel="0" collapsed="false"/>
    <row r="527" s="216" customFormat="true" ht="13.8" hidden="false" customHeight="false" outlineLevel="0" collapsed="false"/>
    <row r="528" s="216" customFormat="true" ht="13.8" hidden="false" customHeight="false" outlineLevel="0" collapsed="false"/>
    <row r="529" s="216" customFormat="true" ht="13.8" hidden="false" customHeight="false" outlineLevel="0" collapsed="false"/>
    <row r="530" s="216" customFormat="true" ht="13.8" hidden="false" customHeight="false" outlineLevel="0" collapsed="false"/>
    <row r="531" s="216" customFormat="true" ht="13.8" hidden="false" customHeight="false" outlineLevel="0" collapsed="false"/>
    <row r="532" s="216" customFormat="true" ht="13.8" hidden="false" customHeight="false" outlineLevel="0" collapsed="false"/>
    <row r="533" s="216" customFormat="true" ht="13.8" hidden="false" customHeight="false" outlineLevel="0" collapsed="false"/>
    <row r="534" s="216" customFormat="true" ht="13.8" hidden="false" customHeight="false" outlineLevel="0" collapsed="false"/>
    <row r="535" s="216" customFormat="true" ht="13.8" hidden="false" customHeight="false" outlineLevel="0" collapsed="false"/>
    <row r="536" s="216" customFormat="true" ht="13.8" hidden="false" customHeight="false" outlineLevel="0" collapsed="false"/>
    <row r="537" s="216" customFormat="true" ht="13.8" hidden="false" customHeight="false" outlineLevel="0" collapsed="false"/>
    <row r="538" s="216" customFormat="true" ht="13.8" hidden="false" customHeight="false" outlineLevel="0" collapsed="false"/>
    <row r="539" s="216" customFormat="true" ht="13.8" hidden="false" customHeight="false" outlineLevel="0" collapsed="false"/>
    <row r="540" s="216" customFormat="true" ht="13.8" hidden="false" customHeight="false" outlineLevel="0" collapsed="false"/>
    <row r="541" s="216" customFormat="true" ht="13.8" hidden="false" customHeight="false" outlineLevel="0" collapsed="false"/>
    <row r="542" s="216" customFormat="true" ht="13.8" hidden="false" customHeight="false" outlineLevel="0" collapsed="false"/>
    <row r="543" s="216" customFormat="true" ht="13.8" hidden="false" customHeight="false" outlineLevel="0" collapsed="false"/>
    <row r="544" s="216" customFormat="true" ht="13.8" hidden="false" customHeight="false" outlineLevel="0" collapsed="false"/>
    <row r="545" s="216" customFormat="true" ht="13.8" hidden="false" customHeight="false" outlineLevel="0" collapsed="false"/>
    <row r="546" s="216" customFormat="true" ht="13.8" hidden="false" customHeight="false" outlineLevel="0" collapsed="false"/>
    <row r="547" s="216" customFormat="true" ht="13.8" hidden="false" customHeight="false" outlineLevel="0" collapsed="false"/>
    <row r="548" s="216" customFormat="true" ht="13.8" hidden="false" customHeight="false" outlineLevel="0" collapsed="false"/>
    <row r="549" s="216" customFormat="true" ht="13.8" hidden="false" customHeight="false" outlineLevel="0" collapsed="false"/>
    <row r="550" s="216" customFormat="true" ht="13.8" hidden="false" customHeight="false" outlineLevel="0" collapsed="false"/>
    <row r="551" s="216" customFormat="true" ht="13.8" hidden="false" customHeight="false" outlineLevel="0" collapsed="false"/>
    <row r="552" s="216" customFormat="true" ht="13.8" hidden="false" customHeight="false" outlineLevel="0" collapsed="false"/>
    <row r="553" s="216" customFormat="true" ht="13.8" hidden="false" customHeight="false" outlineLevel="0" collapsed="false"/>
    <row r="554" s="216" customFormat="true" ht="13.8" hidden="false" customHeight="false" outlineLevel="0" collapsed="false"/>
    <row r="555" s="216" customFormat="true" ht="13.8" hidden="false" customHeight="false" outlineLevel="0" collapsed="false"/>
    <row r="556" s="216" customFormat="true" ht="13.8" hidden="false" customHeight="false" outlineLevel="0" collapsed="false"/>
    <row r="557" s="216" customFormat="true" ht="13.8" hidden="false" customHeight="false" outlineLevel="0" collapsed="false"/>
    <row r="558" s="216" customFormat="true" ht="13.8" hidden="false" customHeight="false" outlineLevel="0" collapsed="false"/>
    <row r="559" s="216" customFormat="true" ht="13.8" hidden="false" customHeight="false" outlineLevel="0" collapsed="false"/>
    <row r="560" s="216" customFormat="true" ht="13.8" hidden="false" customHeight="false" outlineLevel="0" collapsed="false"/>
    <row r="561" s="216" customFormat="true" ht="13.8" hidden="false" customHeight="false" outlineLevel="0" collapsed="false"/>
    <row r="562" s="216" customFormat="true" ht="13.8" hidden="false" customHeight="false" outlineLevel="0" collapsed="false"/>
    <row r="563" s="216" customFormat="true" ht="13.8" hidden="false" customHeight="false" outlineLevel="0" collapsed="false"/>
    <row r="564" s="216" customFormat="true" ht="13.8" hidden="false" customHeight="false" outlineLevel="0" collapsed="false"/>
    <row r="565" s="216" customFormat="true" ht="13.8" hidden="false" customHeight="false" outlineLevel="0" collapsed="false"/>
    <row r="566" s="216" customFormat="true" ht="13.8" hidden="false" customHeight="false" outlineLevel="0" collapsed="false"/>
    <row r="567" s="216" customFormat="true" ht="13.8" hidden="false" customHeight="false" outlineLevel="0" collapsed="false"/>
    <row r="568" s="216" customFormat="true" ht="13.8" hidden="false" customHeight="false" outlineLevel="0" collapsed="false"/>
    <row r="569" s="216" customFormat="true" ht="13.8" hidden="false" customHeight="false" outlineLevel="0" collapsed="false"/>
    <row r="570" s="216" customFormat="true" ht="13.8" hidden="false" customHeight="false" outlineLevel="0" collapsed="false"/>
    <row r="571" s="216" customFormat="true" ht="13.8" hidden="false" customHeight="false" outlineLevel="0" collapsed="false"/>
    <row r="572" s="216" customFormat="true" ht="13.8" hidden="false" customHeight="false" outlineLevel="0" collapsed="false"/>
    <row r="573" s="216" customFormat="true" ht="13.8" hidden="false" customHeight="false" outlineLevel="0" collapsed="false"/>
    <row r="574" s="216" customFormat="true" ht="13.8" hidden="false" customHeight="false" outlineLevel="0" collapsed="false"/>
    <row r="575" s="216" customFormat="true" ht="13.8" hidden="false" customHeight="false" outlineLevel="0" collapsed="false"/>
    <row r="576" s="216" customFormat="true" ht="13.8" hidden="false" customHeight="false" outlineLevel="0" collapsed="false"/>
    <row r="577" s="216" customFormat="true" ht="13.8" hidden="false" customHeight="false" outlineLevel="0" collapsed="false"/>
    <row r="578" s="216" customFormat="true" ht="13.8" hidden="false" customHeight="false" outlineLevel="0" collapsed="false"/>
    <row r="579" s="216" customFormat="true" ht="13.8" hidden="false" customHeight="false" outlineLevel="0" collapsed="false"/>
    <row r="580" s="216" customFormat="true" ht="13.8" hidden="false" customHeight="false" outlineLevel="0" collapsed="false"/>
    <row r="581" s="216" customFormat="true" ht="13.8" hidden="false" customHeight="false" outlineLevel="0" collapsed="false"/>
    <row r="582" s="216" customFormat="true" ht="13.8" hidden="false" customHeight="false" outlineLevel="0" collapsed="false"/>
    <row r="583" s="216" customFormat="true" ht="13.8" hidden="false" customHeight="false" outlineLevel="0" collapsed="false"/>
    <row r="584" s="216" customFormat="true" ht="13.8" hidden="false" customHeight="false" outlineLevel="0" collapsed="false"/>
    <row r="585" s="216" customFormat="true" ht="13.8" hidden="false" customHeight="false" outlineLevel="0" collapsed="false"/>
    <row r="586" s="216" customFormat="true" ht="13.8" hidden="false" customHeight="false" outlineLevel="0" collapsed="false"/>
    <row r="587" s="216" customFormat="true" ht="13.8" hidden="false" customHeight="false" outlineLevel="0" collapsed="false"/>
    <row r="588" s="216" customFormat="true" ht="13.8" hidden="false" customHeight="false" outlineLevel="0" collapsed="false"/>
    <row r="589" s="216" customFormat="true" ht="13.8" hidden="false" customHeight="false" outlineLevel="0" collapsed="false"/>
    <row r="590" s="216" customFormat="true" ht="13.8" hidden="false" customHeight="false" outlineLevel="0" collapsed="false"/>
    <row r="591" s="216" customFormat="true" ht="13.8" hidden="false" customHeight="false" outlineLevel="0" collapsed="false"/>
    <row r="592" s="216" customFormat="true" ht="13.8" hidden="false" customHeight="false" outlineLevel="0" collapsed="false"/>
    <row r="593" s="216" customFormat="true" ht="13.8" hidden="false" customHeight="false" outlineLevel="0" collapsed="false"/>
    <row r="594" s="216" customFormat="true" ht="13.8" hidden="false" customHeight="false" outlineLevel="0" collapsed="false"/>
    <row r="595" s="216" customFormat="true" ht="13.8" hidden="false" customHeight="false" outlineLevel="0" collapsed="false"/>
    <row r="596" s="216" customFormat="true" ht="13.8" hidden="false" customHeight="false" outlineLevel="0" collapsed="false"/>
    <row r="597" s="216" customFormat="true" ht="13.8" hidden="false" customHeight="false" outlineLevel="0" collapsed="false"/>
    <row r="598" s="216" customFormat="true" ht="13.8" hidden="false" customHeight="false" outlineLevel="0" collapsed="false"/>
    <row r="599" s="216" customFormat="true" ht="13.8" hidden="false" customHeight="false" outlineLevel="0" collapsed="false"/>
    <row r="600" s="216" customFormat="true" ht="13.8" hidden="false" customHeight="false" outlineLevel="0" collapsed="false"/>
    <row r="601" s="216" customFormat="true" ht="13.8" hidden="false" customHeight="false" outlineLevel="0" collapsed="false"/>
    <row r="602" s="216" customFormat="true" ht="13.8" hidden="false" customHeight="false" outlineLevel="0" collapsed="false"/>
    <row r="603" s="216" customFormat="true" ht="13.8" hidden="false" customHeight="false" outlineLevel="0" collapsed="false"/>
    <row r="604" s="216" customFormat="true" ht="13.8" hidden="false" customHeight="false" outlineLevel="0" collapsed="false"/>
    <row r="605" s="216" customFormat="true" ht="13.8" hidden="false" customHeight="false" outlineLevel="0" collapsed="false"/>
    <row r="606" s="216" customFormat="true" ht="13.8" hidden="false" customHeight="false" outlineLevel="0" collapsed="false"/>
    <row r="607" s="216" customFormat="true" ht="13.8" hidden="false" customHeight="false" outlineLevel="0" collapsed="false"/>
    <row r="608" s="216" customFormat="true" ht="13.8" hidden="false" customHeight="false" outlineLevel="0" collapsed="false"/>
    <row r="609" s="216" customFormat="true" ht="13.8" hidden="false" customHeight="false" outlineLevel="0" collapsed="false"/>
    <row r="610" s="216" customFormat="true" ht="13.8" hidden="false" customHeight="false" outlineLevel="0" collapsed="false"/>
    <row r="611" s="216" customFormat="true" ht="13.8" hidden="false" customHeight="false" outlineLevel="0" collapsed="false"/>
    <row r="612" s="216" customFormat="true" ht="13.8" hidden="false" customHeight="false" outlineLevel="0" collapsed="false"/>
    <row r="613" s="216" customFormat="true" ht="13.8" hidden="false" customHeight="false" outlineLevel="0" collapsed="false"/>
    <row r="614" s="216" customFormat="true" ht="13.8" hidden="false" customHeight="false" outlineLevel="0" collapsed="false"/>
    <row r="615" s="216" customFormat="true" ht="13.8" hidden="false" customHeight="false" outlineLevel="0" collapsed="false"/>
    <row r="616" s="216" customFormat="true" ht="13.8" hidden="false" customHeight="false" outlineLevel="0" collapsed="false"/>
    <row r="617" s="216" customFormat="true" ht="13.8" hidden="false" customHeight="false" outlineLevel="0" collapsed="false"/>
    <row r="618" s="216" customFormat="true" ht="13.8" hidden="false" customHeight="false" outlineLevel="0" collapsed="false"/>
    <row r="619" s="216" customFormat="true" ht="13.8" hidden="false" customHeight="false" outlineLevel="0" collapsed="false"/>
    <row r="620" s="216" customFormat="true" ht="13.8" hidden="false" customHeight="false" outlineLevel="0" collapsed="false"/>
    <row r="621" s="216" customFormat="true" ht="13.8" hidden="false" customHeight="false" outlineLevel="0" collapsed="false"/>
    <row r="622" s="216" customFormat="true" ht="13.8" hidden="false" customHeight="false" outlineLevel="0" collapsed="false"/>
    <row r="623" s="216" customFormat="true" ht="13.8" hidden="false" customHeight="false" outlineLevel="0" collapsed="false"/>
    <row r="624" s="216" customFormat="true" ht="13.8" hidden="false" customHeight="false" outlineLevel="0" collapsed="false"/>
    <row r="625" s="216" customFormat="true" ht="13.8" hidden="false" customHeight="false" outlineLevel="0" collapsed="false"/>
    <row r="626" s="216" customFormat="true" ht="13.8" hidden="false" customHeight="false" outlineLevel="0" collapsed="false"/>
    <row r="627" s="216" customFormat="true" ht="13.8" hidden="false" customHeight="false" outlineLevel="0" collapsed="false"/>
    <row r="628" s="216" customFormat="true" ht="13.8" hidden="false" customHeight="false" outlineLevel="0" collapsed="false"/>
    <row r="629" s="216" customFormat="true" ht="13.8" hidden="false" customHeight="false" outlineLevel="0" collapsed="false"/>
    <row r="630" s="216" customFormat="true" ht="13.8" hidden="false" customHeight="false" outlineLevel="0" collapsed="false"/>
    <row r="631" s="216" customFormat="true" ht="13.8" hidden="false" customHeight="false" outlineLevel="0" collapsed="false"/>
    <row r="632" s="216" customFormat="true" ht="13.8" hidden="false" customHeight="false" outlineLevel="0" collapsed="false"/>
    <row r="633" s="216" customFormat="true" ht="13.8" hidden="false" customHeight="false" outlineLevel="0" collapsed="false"/>
    <row r="634" s="216" customFormat="true" ht="13.8" hidden="false" customHeight="false" outlineLevel="0" collapsed="false"/>
    <row r="635" s="216" customFormat="true" ht="13.8" hidden="false" customHeight="false" outlineLevel="0" collapsed="false"/>
    <row r="636" s="216" customFormat="true" ht="13.8" hidden="false" customHeight="false" outlineLevel="0" collapsed="false"/>
    <row r="637" s="216" customFormat="true" ht="13.8" hidden="false" customHeight="false" outlineLevel="0" collapsed="false"/>
    <row r="638" s="216" customFormat="true" ht="13.8" hidden="false" customHeight="false" outlineLevel="0" collapsed="false"/>
    <row r="639" s="216" customFormat="true" ht="13.8" hidden="false" customHeight="false" outlineLevel="0" collapsed="false"/>
    <row r="640" s="216" customFormat="true" ht="13.8" hidden="false" customHeight="false" outlineLevel="0" collapsed="false"/>
    <row r="641" s="216" customFormat="true" ht="13.8" hidden="false" customHeight="false" outlineLevel="0" collapsed="false"/>
    <row r="642" s="216" customFormat="true" ht="13.8" hidden="false" customHeight="false" outlineLevel="0" collapsed="false"/>
    <row r="643" s="216" customFormat="true" ht="13.8" hidden="false" customHeight="false" outlineLevel="0" collapsed="false"/>
    <row r="644" s="216" customFormat="true" ht="13.8" hidden="false" customHeight="false" outlineLevel="0" collapsed="false"/>
    <row r="645" s="216" customFormat="true" ht="13.8" hidden="false" customHeight="false" outlineLevel="0" collapsed="false"/>
    <row r="646" s="216" customFormat="true" ht="13.8" hidden="false" customHeight="false" outlineLevel="0" collapsed="false"/>
    <row r="647" s="216" customFormat="true" ht="13.8" hidden="false" customHeight="false" outlineLevel="0" collapsed="false"/>
    <row r="648" s="216" customFormat="true" ht="13.8" hidden="false" customHeight="false" outlineLevel="0" collapsed="false"/>
    <row r="649" s="216" customFormat="true" ht="13.8" hidden="false" customHeight="false" outlineLevel="0" collapsed="false"/>
    <row r="650" s="216" customFormat="true" ht="13.8" hidden="false" customHeight="false" outlineLevel="0" collapsed="false"/>
    <row r="651" s="216" customFormat="true" ht="13.8" hidden="false" customHeight="false" outlineLevel="0" collapsed="false"/>
    <row r="652" s="216" customFormat="true" ht="13.8" hidden="false" customHeight="false" outlineLevel="0" collapsed="false"/>
    <row r="653" s="216" customFormat="true" ht="13.8" hidden="false" customHeight="false" outlineLevel="0" collapsed="false"/>
    <row r="654" s="216" customFormat="true" ht="13.8" hidden="false" customHeight="false" outlineLevel="0" collapsed="false"/>
    <row r="655" s="216" customFormat="true" ht="13.8" hidden="false" customHeight="false" outlineLevel="0" collapsed="false"/>
    <row r="656" s="216" customFormat="true" ht="13.8" hidden="false" customHeight="false" outlineLevel="0" collapsed="false"/>
    <row r="657" s="216" customFormat="true" ht="13.8" hidden="false" customHeight="false" outlineLevel="0" collapsed="false"/>
    <row r="658" s="216" customFormat="true" ht="13.8" hidden="false" customHeight="false" outlineLevel="0" collapsed="false"/>
    <row r="659" s="216" customFormat="true" ht="13.8" hidden="false" customHeight="false" outlineLevel="0" collapsed="false"/>
    <row r="660" s="216" customFormat="true" ht="13.8" hidden="false" customHeight="false" outlineLevel="0" collapsed="false"/>
    <row r="661" s="216" customFormat="true" ht="13.8" hidden="false" customHeight="false" outlineLevel="0" collapsed="false"/>
    <row r="662" s="216" customFormat="true" ht="13.8" hidden="false" customHeight="false" outlineLevel="0" collapsed="false"/>
    <row r="663" s="216" customFormat="true" ht="13.8" hidden="false" customHeight="false" outlineLevel="0" collapsed="false"/>
    <row r="664" s="216" customFormat="true" ht="13.8" hidden="false" customHeight="false" outlineLevel="0" collapsed="false"/>
    <row r="665" s="216" customFormat="true" ht="13.8" hidden="false" customHeight="false" outlineLevel="0" collapsed="false"/>
    <row r="666" s="216" customFormat="true" ht="13.8" hidden="false" customHeight="false" outlineLevel="0" collapsed="false"/>
    <row r="667" s="216" customFormat="true" ht="13.8" hidden="false" customHeight="false" outlineLevel="0" collapsed="false"/>
    <row r="668" s="216" customFormat="true" ht="13.8" hidden="false" customHeight="false" outlineLevel="0" collapsed="false"/>
    <row r="669" s="216" customFormat="true" ht="13.8" hidden="false" customHeight="false" outlineLevel="0" collapsed="false"/>
    <row r="670" s="216" customFormat="true" ht="13.8" hidden="false" customHeight="false" outlineLevel="0" collapsed="false"/>
    <row r="671" s="216" customFormat="true" ht="13.8" hidden="false" customHeight="false" outlineLevel="0" collapsed="false"/>
    <row r="672" s="216" customFormat="true" ht="13.8" hidden="false" customHeight="false" outlineLevel="0" collapsed="false"/>
    <row r="673" s="216" customFormat="true" ht="13.8" hidden="false" customHeight="false" outlineLevel="0" collapsed="false"/>
    <row r="674" s="216" customFormat="true" ht="13.8" hidden="false" customHeight="false" outlineLevel="0" collapsed="false"/>
    <row r="675" s="216" customFormat="true" ht="13.8" hidden="false" customHeight="false" outlineLevel="0" collapsed="false"/>
    <row r="676" s="216" customFormat="true" ht="13.8" hidden="false" customHeight="false" outlineLevel="0" collapsed="false"/>
    <row r="677" s="216" customFormat="true" ht="13.8" hidden="false" customHeight="false" outlineLevel="0" collapsed="false"/>
    <row r="678" s="216" customFormat="true" ht="13.8" hidden="false" customHeight="false" outlineLevel="0" collapsed="false"/>
    <row r="679" s="216" customFormat="true" ht="13.8" hidden="false" customHeight="false" outlineLevel="0" collapsed="false"/>
    <row r="680" s="216" customFormat="true" ht="13.8" hidden="false" customHeight="false" outlineLevel="0" collapsed="false"/>
    <row r="681" s="216" customFormat="true" ht="13.8" hidden="false" customHeight="false" outlineLevel="0" collapsed="false"/>
    <row r="682" s="216" customFormat="true" ht="13.8" hidden="false" customHeight="false" outlineLevel="0" collapsed="false"/>
    <row r="683" s="216" customFormat="true" ht="13.8" hidden="false" customHeight="false" outlineLevel="0" collapsed="false"/>
    <row r="684" s="216" customFormat="true" ht="13.8" hidden="false" customHeight="false" outlineLevel="0" collapsed="false"/>
    <row r="685" s="216" customFormat="true" ht="13.8" hidden="false" customHeight="false" outlineLevel="0" collapsed="false"/>
    <row r="686" s="216" customFormat="true" ht="13.8" hidden="false" customHeight="false" outlineLevel="0" collapsed="false"/>
    <row r="687" s="216" customFormat="true" ht="13.8" hidden="false" customHeight="false" outlineLevel="0" collapsed="false"/>
    <row r="688" s="216" customFormat="true" ht="13.8" hidden="false" customHeight="false" outlineLevel="0" collapsed="false"/>
    <row r="689" s="216" customFormat="true" ht="13.8" hidden="false" customHeight="false" outlineLevel="0" collapsed="false"/>
    <row r="690" s="216" customFormat="true" ht="13.8" hidden="false" customHeight="false" outlineLevel="0" collapsed="false"/>
    <row r="691" s="216" customFormat="true" ht="13.8" hidden="false" customHeight="false" outlineLevel="0" collapsed="false"/>
    <row r="692" s="216" customFormat="true" ht="13.8" hidden="false" customHeight="false" outlineLevel="0" collapsed="false"/>
    <row r="693" s="216" customFormat="true" ht="13.8" hidden="false" customHeight="false" outlineLevel="0" collapsed="false"/>
    <row r="694" s="216" customFormat="true" ht="13.8" hidden="false" customHeight="false" outlineLevel="0" collapsed="false"/>
    <row r="695" s="216" customFormat="true" ht="13.8" hidden="false" customHeight="false" outlineLevel="0" collapsed="false"/>
    <row r="696" s="216" customFormat="true" ht="13.8" hidden="false" customHeight="false" outlineLevel="0" collapsed="false"/>
    <row r="697" s="216" customFormat="true" ht="13.8" hidden="false" customHeight="false" outlineLevel="0" collapsed="false"/>
    <row r="698" s="216" customFormat="true" ht="13.8" hidden="false" customHeight="false" outlineLevel="0" collapsed="false"/>
    <row r="699" s="216" customFormat="true" ht="13.8" hidden="false" customHeight="false" outlineLevel="0" collapsed="false"/>
    <row r="700" s="216" customFormat="true" ht="13.8" hidden="false" customHeight="false" outlineLevel="0" collapsed="false"/>
    <row r="701" s="216" customFormat="true" ht="13.8" hidden="false" customHeight="false" outlineLevel="0" collapsed="false"/>
    <row r="702" s="216" customFormat="true" ht="13.8" hidden="false" customHeight="false" outlineLevel="0" collapsed="false"/>
    <row r="703" s="216" customFormat="true" ht="13.8" hidden="false" customHeight="false" outlineLevel="0" collapsed="false"/>
    <row r="704" s="216" customFormat="true" ht="13.8" hidden="false" customHeight="false" outlineLevel="0" collapsed="false"/>
    <row r="705" s="216" customFormat="true" ht="13.8" hidden="false" customHeight="false" outlineLevel="0" collapsed="false"/>
    <row r="706" s="216" customFormat="true" ht="13.8" hidden="false" customHeight="false" outlineLevel="0" collapsed="false"/>
    <row r="707" s="216" customFormat="true" ht="13.8" hidden="false" customHeight="false" outlineLevel="0" collapsed="false"/>
    <row r="708" s="216" customFormat="true" ht="13.8" hidden="false" customHeight="false" outlineLevel="0" collapsed="false"/>
    <row r="709" s="216" customFormat="true" ht="13.8" hidden="false" customHeight="false" outlineLevel="0" collapsed="false"/>
    <row r="710" s="216" customFormat="true" ht="13.8" hidden="false" customHeight="false" outlineLevel="0" collapsed="false"/>
    <row r="711" s="216" customFormat="true" ht="13.8" hidden="false" customHeight="false" outlineLevel="0" collapsed="false"/>
    <row r="712" s="216" customFormat="true" ht="13.8" hidden="false" customHeight="false" outlineLevel="0" collapsed="false"/>
    <row r="713" s="216" customFormat="true" ht="13.8" hidden="false" customHeight="false" outlineLevel="0" collapsed="false"/>
    <row r="714" s="216" customFormat="true" ht="13.8" hidden="false" customHeight="false" outlineLevel="0" collapsed="false"/>
    <row r="715" s="216" customFormat="true" ht="13.8" hidden="false" customHeight="false" outlineLevel="0" collapsed="false"/>
    <row r="716" s="216" customFormat="true" ht="13.8" hidden="false" customHeight="false" outlineLevel="0" collapsed="false"/>
    <row r="717" s="216" customFormat="true" ht="13.8" hidden="false" customHeight="false" outlineLevel="0" collapsed="false"/>
    <row r="718" s="216" customFormat="true" ht="13.8" hidden="false" customHeight="false" outlineLevel="0" collapsed="false"/>
    <row r="719" s="216" customFormat="true" ht="13.8" hidden="false" customHeight="false" outlineLevel="0" collapsed="false"/>
    <row r="720" s="216" customFormat="true" ht="13.8" hidden="false" customHeight="false" outlineLevel="0" collapsed="false"/>
    <row r="721" s="216" customFormat="true" ht="13.8" hidden="false" customHeight="false" outlineLevel="0" collapsed="false"/>
    <row r="722" s="216" customFormat="true" ht="13.8" hidden="false" customHeight="false" outlineLevel="0" collapsed="false"/>
    <row r="723" s="216" customFormat="true" ht="13.8" hidden="false" customHeight="false" outlineLevel="0" collapsed="false"/>
    <row r="724" s="216" customFormat="true" ht="13.8" hidden="false" customHeight="false" outlineLevel="0" collapsed="false"/>
    <row r="725" s="216" customFormat="true" ht="13.8" hidden="false" customHeight="false" outlineLevel="0" collapsed="false"/>
    <row r="726" s="216" customFormat="true" ht="13.8" hidden="false" customHeight="false" outlineLevel="0" collapsed="false"/>
    <row r="727" s="216" customFormat="true" ht="13.8" hidden="false" customHeight="false" outlineLevel="0" collapsed="false"/>
    <row r="728" s="216" customFormat="true" ht="13.8" hidden="false" customHeight="false" outlineLevel="0" collapsed="false"/>
    <row r="729" s="216" customFormat="true" ht="13.8" hidden="false" customHeight="false" outlineLevel="0" collapsed="false"/>
    <row r="730" s="216" customFormat="true" ht="13.8" hidden="false" customHeight="false" outlineLevel="0" collapsed="false"/>
    <row r="731" s="216" customFormat="true" ht="13.8" hidden="false" customHeight="false" outlineLevel="0" collapsed="false"/>
    <row r="732" s="216" customFormat="true" ht="13.8" hidden="false" customHeight="false" outlineLevel="0" collapsed="false"/>
    <row r="733" s="216" customFormat="true" ht="13.8" hidden="false" customHeight="false" outlineLevel="0" collapsed="false"/>
    <row r="734" s="216" customFormat="true" ht="13.8" hidden="false" customHeight="false" outlineLevel="0" collapsed="false"/>
    <row r="735" s="216" customFormat="true" ht="13.8" hidden="false" customHeight="false" outlineLevel="0" collapsed="false"/>
    <row r="736" s="216" customFormat="true" ht="13.8" hidden="false" customHeight="false" outlineLevel="0" collapsed="false"/>
    <row r="737" s="216" customFormat="true" ht="13.8" hidden="false" customHeight="false" outlineLevel="0" collapsed="false"/>
    <row r="738" s="216" customFormat="true" ht="13.8" hidden="false" customHeight="false" outlineLevel="0" collapsed="false"/>
    <row r="739" s="216" customFormat="true" ht="13.8" hidden="false" customHeight="false" outlineLevel="0" collapsed="false"/>
    <row r="740" s="216" customFormat="true" ht="13.8" hidden="false" customHeight="false" outlineLevel="0" collapsed="false"/>
    <row r="741" s="216" customFormat="true" ht="13.8" hidden="false" customHeight="false" outlineLevel="0" collapsed="false"/>
    <row r="742" s="216" customFormat="true" ht="13.8" hidden="false" customHeight="false" outlineLevel="0" collapsed="false"/>
    <row r="743" s="216" customFormat="true" ht="13.8" hidden="false" customHeight="false" outlineLevel="0" collapsed="false"/>
    <row r="744" s="216" customFormat="true" ht="13.8" hidden="false" customHeight="false" outlineLevel="0" collapsed="false"/>
    <row r="745" s="216" customFormat="true" ht="13.8" hidden="false" customHeight="false" outlineLevel="0" collapsed="false"/>
    <row r="746" s="216" customFormat="true" ht="13.8" hidden="false" customHeight="false" outlineLevel="0" collapsed="false"/>
    <row r="747" s="216" customFormat="true" ht="13.8" hidden="false" customHeight="false" outlineLevel="0" collapsed="false"/>
    <row r="748" s="216" customFormat="true" ht="13.8" hidden="false" customHeight="false" outlineLevel="0" collapsed="false"/>
    <row r="749" s="216" customFormat="true" ht="13.8" hidden="false" customHeight="false" outlineLevel="0" collapsed="false"/>
    <row r="750" s="216" customFormat="true" ht="13.8" hidden="false" customHeight="false" outlineLevel="0" collapsed="false"/>
    <row r="751" s="216" customFormat="true" ht="13.8" hidden="false" customHeight="false" outlineLevel="0" collapsed="false"/>
    <row r="752" s="216" customFormat="true" ht="13.8" hidden="false" customHeight="false" outlineLevel="0" collapsed="false"/>
    <row r="753" s="216" customFormat="true" ht="13.8" hidden="false" customHeight="false" outlineLevel="0" collapsed="false"/>
    <row r="754" s="216" customFormat="true" ht="13.8" hidden="false" customHeight="false" outlineLevel="0" collapsed="false"/>
    <row r="755" s="216" customFormat="true" ht="13.8" hidden="false" customHeight="false" outlineLevel="0" collapsed="false"/>
    <row r="756" s="216" customFormat="true" ht="13.8" hidden="false" customHeight="false" outlineLevel="0" collapsed="false"/>
    <row r="757" s="216" customFormat="true" ht="13.8" hidden="false" customHeight="false" outlineLevel="0" collapsed="false"/>
    <row r="758" s="216" customFormat="true" ht="13.8" hidden="false" customHeight="false" outlineLevel="0" collapsed="false"/>
    <row r="759" s="216" customFormat="true" ht="13.8" hidden="false" customHeight="false" outlineLevel="0" collapsed="false"/>
    <row r="760" s="216" customFormat="true" ht="13.8" hidden="false" customHeight="false" outlineLevel="0" collapsed="false"/>
    <row r="761" s="216" customFormat="true" ht="13.8" hidden="false" customHeight="false" outlineLevel="0" collapsed="false"/>
    <row r="762" s="216" customFormat="true" ht="13.8" hidden="false" customHeight="false" outlineLevel="0" collapsed="false"/>
    <row r="763" s="216" customFormat="true" ht="13.8" hidden="false" customHeight="false" outlineLevel="0" collapsed="false"/>
    <row r="764" s="216" customFormat="true" ht="13.8" hidden="false" customHeight="false" outlineLevel="0" collapsed="false"/>
    <row r="765" s="216" customFormat="true" ht="13.8" hidden="false" customHeight="false" outlineLevel="0" collapsed="false"/>
    <row r="766" s="216" customFormat="true" ht="13.8" hidden="false" customHeight="false" outlineLevel="0" collapsed="false"/>
    <row r="767" s="216" customFormat="true" ht="13.8" hidden="false" customHeight="false" outlineLevel="0" collapsed="false"/>
    <row r="768" s="216" customFormat="true" ht="13.8" hidden="false" customHeight="false" outlineLevel="0" collapsed="false"/>
    <row r="769" s="216" customFormat="true" ht="13.8" hidden="false" customHeight="false" outlineLevel="0" collapsed="false"/>
    <row r="770" s="216" customFormat="true" ht="13.8" hidden="false" customHeight="false" outlineLevel="0" collapsed="false"/>
    <row r="771" s="216" customFormat="true" ht="13.8" hidden="false" customHeight="false" outlineLevel="0" collapsed="false"/>
    <row r="772" s="216" customFormat="true" ht="13.8" hidden="false" customHeight="false" outlineLevel="0" collapsed="false"/>
    <row r="773" s="216" customFormat="true" ht="13.8" hidden="false" customHeight="false" outlineLevel="0" collapsed="false"/>
    <row r="774" s="216" customFormat="true" ht="13.8" hidden="false" customHeight="false" outlineLevel="0" collapsed="false"/>
    <row r="775" s="216" customFormat="true" ht="13.8" hidden="false" customHeight="false" outlineLevel="0" collapsed="false"/>
    <row r="776" s="216" customFormat="true" ht="13.8" hidden="false" customHeight="false" outlineLevel="0" collapsed="false"/>
    <row r="777" s="216" customFormat="true" ht="13.8" hidden="false" customHeight="false" outlineLevel="0" collapsed="false"/>
    <row r="778" s="216" customFormat="true" ht="13.8" hidden="false" customHeight="false" outlineLevel="0" collapsed="false"/>
    <row r="779" s="216" customFormat="true" ht="13.8" hidden="false" customHeight="false" outlineLevel="0" collapsed="false"/>
    <row r="780" s="216" customFormat="true" ht="13.8" hidden="false" customHeight="false" outlineLevel="0" collapsed="false"/>
    <row r="781" s="216" customFormat="true" ht="13.8" hidden="false" customHeight="false" outlineLevel="0" collapsed="false"/>
    <row r="782" s="216" customFormat="true" ht="13.8" hidden="false" customHeight="false" outlineLevel="0" collapsed="false"/>
    <row r="783" s="216" customFormat="true" ht="13.8" hidden="false" customHeight="false" outlineLevel="0" collapsed="false"/>
    <row r="784" s="216" customFormat="true" ht="13.8" hidden="false" customHeight="false" outlineLevel="0" collapsed="false"/>
    <row r="785" s="216" customFormat="true" ht="13.8" hidden="false" customHeight="false" outlineLevel="0" collapsed="false"/>
    <row r="786" s="216" customFormat="true" ht="13.8" hidden="false" customHeight="false" outlineLevel="0" collapsed="false"/>
    <row r="787" s="216" customFormat="true" ht="13.8" hidden="false" customHeight="false" outlineLevel="0" collapsed="false"/>
    <row r="788" s="216" customFormat="true" ht="13.8" hidden="false" customHeight="false" outlineLevel="0" collapsed="false"/>
    <row r="789" s="216" customFormat="true" ht="13.8" hidden="false" customHeight="false" outlineLevel="0" collapsed="false"/>
    <row r="790" s="216" customFormat="true" ht="13.8" hidden="false" customHeight="false" outlineLevel="0" collapsed="false"/>
    <row r="791" s="216" customFormat="true" ht="13.8" hidden="false" customHeight="false" outlineLevel="0" collapsed="false"/>
    <row r="792" s="216" customFormat="true" ht="13.8" hidden="false" customHeight="false" outlineLevel="0" collapsed="false"/>
    <row r="793" s="216" customFormat="true" ht="13.8" hidden="false" customHeight="false" outlineLevel="0" collapsed="false"/>
    <row r="794" s="216" customFormat="true" ht="13.8" hidden="false" customHeight="false" outlineLevel="0" collapsed="false"/>
    <row r="795" s="216" customFormat="true" ht="13.8" hidden="false" customHeight="false" outlineLevel="0" collapsed="false"/>
    <row r="796" s="216" customFormat="true" ht="13.8" hidden="false" customHeight="false" outlineLevel="0" collapsed="false"/>
    <row r="797" s="216" customFormat="true" ht="13.8" hidden="false" customHeight="false" outlineLevel="0" collapsed="false"/>
    <row r="798" s="216" customFormat="true" ht="13.8" hidden="false" customHeight="false" outlineLevel="0" collapsed="false"/>
    <row r="799" s="216" customFormat="true" ht="13.8" hidden="false" customHeight="false" outlineLevel="0" collapsed="false"/>
    <row r="800" s="216" customFormat="true" ht="13.8" hidden="false" customHeight="false" outlineLevel="0" collapsed="false"/>
    <row r="801" s="216" customFormat="true" ht="13.8" hidden="false" customHeight="false" outlineLevel="0" collapsed="false"/>
    <row r="802" s="216" customFormat="true" ht="13.8" hidden="false" customHeight="false" outlineLevel="0" collapsed="false"/>
    <row r="803" s="216" customFormat="true" ht="13.8" hidden="false" customHeight="false" outlineLevel="0" collapsed="false"/>
    <row r="804" s="216" customFormat="true" ht="13.8" hidden="false" customHeight="false" outlineLevel="0" collapsed="false"/>
    <row r="805" s="216" customFormat="true" ht="13.8" hidden="false" customHeight="false" outlineLevel="0" collapsed="false"/>
    <row r="806" s="216" customFormat="true" ht="13.8" hidden="false" customHeight="false" outlineLevel="0" collapsed="false"/>
    <row r="807" s="216" customFormat="true" ht="13.8" hidden="false" customHeight="false" outlineLevel="0" collapsed="false"/>
    <row r="808" s="216" customFormat="true" ht="13.8" hidden="false" customHeight="false" outlineLevel="0" collapsed="false"/>
    <row r="809" s="216" customFormat="true" ht="13.8" hidden="false" customHeight="false" outlineLevel="0" collapsed="false"/>
    <row r="810" s="216" customFormat="true" ht="13.8" hidden="false" customHeight="false" outlineLevel="0" collapsed="false"/>
    <row r="811" s="216" customFormat="true" ht="13.8" hidden="false" customHeight="false" outlineLevel="0" collapsed="false"/>
    <row r="812" s="216" customFormat="true" ht="13.8" hidden="false" customHeight="false" outlineLevel="0" collapsed="false"/>
    <row r="813" s="216" customFormat="true" ht="13.8" hidden="false" customHeight="false" outlineLevel="0" collapsed="false"/>
    <row r="814" s="216" customFormat="true" ht="13.8" hidden="false" customHeight="false" outlineLevel="0" collapsed="false"/>
    <row r="815" s="216" customFormat="true" ht="13.8" hidden="false" customHeight="false" outlineLevel="0" collapsed="false"/>
    <row r="816" s="216" customFormat="true" ht="13.8" hidden="false" customHeight="false" outlineLevel="0" collapsed="false"/>
    <row r="817" s="216" customFormat="true" ht="13.8" hidden="false" customHeight="false" outlineLevel="0" collapsed="false"/>
    <row r="818" s="216" customFormat="true" ht="13.8" hidden="false" customHeight="false" outlineLevel="0" collapsed="false"/>
    <row r="819" s="216" customFormat="true" ht="13.8" hidden="false" customHeight="false" outlineLevel="0" collapsed="false"/>
    <row r="820" s="216" customFormat="true" ht="13.8" hidden="false" customHeight="false" outlineLevel="0" collapsed="false"/>
    <row r="821" s="216" customFormat="true" ht="13.8" hidden="false" customHeight="false" outlineLevel="0" collapsed="false"/>
    <row r="822" s="216" customFormat="true" ht="13.8" hidden="false" customHeight="false" outlineLevel="0" collapsed="false"/>
    <row r="823" s="216" customFormat="true" ht="13.8" hidden="false" customHeight="false" outlineLevel="0" collapsed="false"/>
    <row r="824" s="216" customFormat="true" ht="13.8" hidden="false" customHeight="false" outlineLevel="0" collapsed="false"/>
    <row r="825" s="216" customFormat="true" ht="13.8" hidden="false" customHeight="false" outlineLevel="0" collapsed="false"/>
    <row r="826" s="216" customFormat="true" ht="13.8" hidden="false" customHeight="false" outlineLevel="0" collapsed="false"/>
    <row r="827" s="216" customFormat="true" ht="13.8" hidden="false" customHeight="false" outlineLevel="0" collapsed="false"/>
    <row r="828" s="216" customFormat="true" ht="13.8" hidden="false" customHeight="false" outlineLevel="0" collapsed="false"/>
    <row r="829" s="216" customFormat="true" ht="13.8" hidden="false" customHeight="false" outlineLevel="0" collapsed="false"/>
    <row r="830" s="216" customFormat="true" ht="13.8" hidden="false" customHeight="false" outlineLevel="0" collapsed="false"/>
    <row r="831" s="216" customFormat="true" ht="13.8" hidden="false" customHeight="false" outlineLevel="0" collapsed="false"/>
    <row r="832" s="216" customFormat="true" ht="13.8" hidden="false" customHeight="false" outlineLevel="0" collapsed="false"/>
    <row r="833" s="216" customFormat="true" ht="13.8" hidden="false" customHeight="false" outlineLevel="0" collapsed="false"/>
    <row r="834" s="216" customFormat="true" ht="13.8" hidden="false" customHeight="false" outlineLevel="0" collapsed="false"/>
    <row r="835" s="216" customFormat="true" ht="13.8" hidden="false" customHeight="false" outlineLevel="0" collapsed="false"/>
    <row r="836" s="216" customFormat="true" ht="13.8" hidden="false" customHeight="false" outlineLevel="0" collapsed="false"/>
    <row r="837" s="216" customFormat="true" ht="13.8" hidden="false" customHeight="false" outlineLevel="0" collapsed="false"/>
    <row r="838" s="216" customFormat="true" ht="13.8" hidden="false" customHeight="false" outlineLevel="0" collapsed="false"/>
    <row r="839" s="216" customFormat="true" ht="13.8" hidden="false" customHeight="false" outlineLevel="0" collapsed="false"/>
    <row r="840" s="216" customFormat="true" ht="13.8" hidden="false" customHeight="false" outlineLevel="0" collapsed="false"/>
    <row r="841" s="216" customFormat="true" ht="13.8" hidden="false" customHeight="false" outlineLevel="0" collapsed="false"/>
    <row r="842" s="216" customFormat="true" ht="13.8" hidden="false" customHeight="false" outlineLevel="0" collapsed="false"/>
    <row r="843" s="216" customFormat="true" ht="13.8" hidden="false" customHeight="false" outlineLevel="0" collapsed="false"/>
    <row r="844" s="216" customFormat="true" ht="13.8" hidden="false" customHeight="false" outlineLevel="0" collapsed="false"/>
    <row r="845" s="216" customFormat="true" ht="13.8" hidden="false" customHeight="false" outlineLevel="0" collapsed="false"/>
    <row r="846" s="216" customFormat="true" ht="13.8" hidden="false" customHeight="false" outlineLevel="0" collapsed="false"/>
    <row r="847" s="216" customFormat="true" ht="13.8" hidden="false" customHeight="false" outlineLevel="0" collapsed="false"/>
    <row r="848" s="216" customFormat="true" ht="13.8" hidden="false" customHeight="false" outlineLevel="0" collapsed="false"/>
    <row r="849" s="216" customFormat="true" ht="13.8" hidden="false" customHeight="false" outlineLevel="0" collapsed="false"/>
    <row r="850" s="216" customFormat="true" ht="13.8" hidden="false" customHeight="false" outlineLevel="0" collapsed="false"/>
    <row r="851" s="216" customFormat="true" ht="13.8" hidden="false" customHeight="false" outlineLevel="0" collapsed="false"/>
    <row r="852" s="216" customFormat="true" ht="13.8" hidden="false" customHeight="false" outlineLevel="0" collapsed="false"/>
    <row r="853" s="216" customFormat="true" ht="13.8" hidden="false" customHeight="false" outlineLevel="0" collapsed="false"/>
    <row r="854" s="216" customFormat="true" ht="13.8" hidden="false" customHeight="false" outlineLevel="0" collapsed="false"/>
    <row r="855" s="216" customFormat="true" ht="13.8" hidden="false" customHeight="false" outlineLevel="0" collapsed="false"/>
    <row r="856" s="216" customFormat="true" ht="13.8" hidden="false" customHeight="false" outlineLevel="0" collapsed="false"/>
    <row r="857" s="216" customFormat="true" ht="13.8" hidden="false" customHeight="false" outlineLevel="0" collapsed="false"/>
    <row r="858" s="216" customFormat="true" ht="13.8" hidden="false" customHeight="false" outlineLevel="0" collapsed="false"/>
    <row r="859" s="216" customFormat="true" ht="13.8" hidden="false" customHeight="false" outlineLevel="0" collapsed="false"/>
    <row r="860" s="216" customFormat="true" ht="13.8" hidden="false" customHeight="false" outlineLevel="0" collapsed="false"/>
    <row r="861" s="216" customFormat="true" ht="13.8" hidden="false" customHeight="false" outlineLevel="0" collapsed="false"/>
    <row r="862" s="216" customFormat="true" ht="13.8" hidden="false" customHeight="false" outlineLevel="0" collapsed="false"/>
    <row r="863" s="216" customFormat="true" ht="13.8" hidden="false" customHeight="false" outlineLevel="0" collapsed="false"/>
    <row r="864" s="216" customFormat="true" ht="13.8" hidden="false" customHeight="false" outlineLevel="0" collapsed="false"/>
    <row r="865" s="216" customFormat="true" ht="13.8" hidden="false" customHeight="false" outlineLevel="0" collapsed="false"/>
    <row r="866" s="216" customFormat="true" ht="13.8" hidden="false" customHeight="false" outlineLevel="0" collapsed="false"/>
    <row r="867" s="216" customFormat="true" ht="13.8" hidden="false" customHeight="false" outlineLevel="0" collapsed="false"/>
    <row r="868" s="216" customFormat="true" ht="13.8" hidden="false" customHeight="false" outlineLevel="0" collapsed="false"/>
    <row r="869" s="216" customFormat="true" ht="13.8" hidden="false" customHeight="false" outlineLevel="0" collapsed="false"/>
    <row r="870" s="216" customFormat="true" ht="13.8" hidden="false" customHeight="false" outlineLevel="0" collapsed="false"/>
    <row r="871" s="216" customFormat="true" ht="13.8" hidden="false" customHeight="false" outlineLevel="0" collapsed="false"/>
    <row r="872" s="216" customFormat="true" ht="13.8" hidden="false" customHeight="false" outlineLevel="0" collapsed="false"/>
    <row r="873" s="216" customFormat="true" ht="13.8" hidden="false" customHeight="false" outlineLevel="0" collapsed="false"/>
    <row r="874" s="216" customFormat="true" ht="13.8" hidden="false" customHeight="false" outlineLevel="0" collapsed="false"/>
    <row r="875" s="216" customFormat="true" ht="13.8" hidden="false" customHeight="false" outlineLevel="0" collapsed="false"/>
    <row r="876" s="216" customFormat="true" ht="13.8" hidden="false" customHeight="false" outlineLevel="0" collapsed="false"/>
    <row r="877" s="216" customFormat="true" ht="13.8" hidden="false" customHeight="false" outlineLevel="0" collapsed="false"/>
    <row r="878" s="216" customFormat="true" ht="13.8" hidden="false" customHeight="false" outlineLevel="0" collapsed="false"/>
    <row r="879" s="216" customFormat="true" ht="13.8" hidden="false" customHeight="false" outlineLevel="0" collapsed="false"/>
    <row r="880" s="216" customFormat="true" ht="13.8" hidden="false" customHeight="false" outlineLevel="0" collapsed="false"/>
    <row r="881" s="216" customFormat="true" ht="13.8" hidden="false" customHeight="false" outlineLevel="0" collapsed="false"/>
    <row r="882" s="216" customFormat="true" ht="13.8" hidden="false" customHeight="false" outlineLevel="0" collapsed="false"/>
    <row r="883" s="216" customFormat="true" ht="13.8" hidden="false" customHeight="false" outlineLevel="0" collapsed="false"/>
    <row r="884" s="216" customFormat="true" ht="13.8" hidden="false" customHeight="false" outlineLevel="0" collapsed="false"/>
    <row r="885" s="216" customFormat="true" ht="13.8" hidden="false" customHeight="false" outlineLevel="0" collapsed="false"/>
    <row r="886" s="216" customFormat="true" ht="13.8" hidden="false" customHeight="false" outlineLevel="0" collapsed="false"/>
    <row r="887" s="216" customFormat="true" ht="13.8" hidden="false" customHeight="false" outlineLevel="0" collapsed="false"/>
    <row r="888" s="216" customFormat="true" ht="13.8" hidden="false" customHeight="false" outlineLevel="0" collapsed="false"/>
    <row r="889" s="216" customFormat="true" ht="13.8" hidden="false" customHeight="false" outlineLevel="0" collapsed="false"/>
    <row r="890" s="216" customFormat="true" ht="13.8" hidden="false" customHeight="false" outlineLevel="0" collapsed="false"/>
    <row r="891" s="216" customFormat="true" ht="13.8" hidden="false" customHeight="false" outlineLevel="0" collapsed="false"/>
    <row r="892" s="216" customFormat="true" ht="13.8" hidden="false" customHeight="false" outlineLevel="0" collapsed="false"/>
    <row r="893" s="216" customFormat="true" ht="13.8" hidden="false" customHeight="false" outlineLevel="0" collapsed="false"/>
    <row r="894" s="216" customFormat="true" ht="13.8" hidden="false" customHeight="false" outlineLevel="0" collapsed="false"/>
    <row r="895" s="216" customFormat="true" ht="13.8" hidden="false" customHeight="false" outlineLevel="0" collapsed="false"/>
    <row r="896" s="216" customFormat="true" ht="13.8" hidden="false" customHeight="false" outlineLevel="0" collapsed="false"/>
    <row r="897" s="216" customFormat="true" ht="13.8" hidden="false" customHeight="false" outlineLevel="0" collapsed="false"/>
    <row r="898" s="216" customFormat="true" ht="13.8" hidden="false" customHeight="false" outlineLevel="0" collapsed="false"/>
    <row r="899" s="216" customFormat="true" ht="13.8" hidden="false" customHeight="false" outlineLevel="0" collapsed="false"/>
    <row r="900" s="216" customFormat="true" ht="13.8" hidden="false" customHeight="false" outlineLevel="0" collapsed="false"/>
    <row r="901" s="216" customFormat="true" ht="13.8" hidden="false" customHeight="false" outlineLevel="0" collapsed="false"/>
    <row r="902" s="216" customFormat="true" ht="13.8" hidden="false" customHeight="false" outlineLevel="0" collapsed="false"/>
    <row r="903" s="216" customFormat="true" ht="13.8" hidden="false" customHeight="false" outlineLevel="0" collapsed="false"/>
    <row r="904" s="216" customFormat="true" ht="13.8" hidden="false" customHeight="false" outlineLevel="0" collapsed="false"/>
    <row r="905" s="216" customFormat="true" ht="13.8" hidden="false" customHeight="false" outlineLevel="0" collapsed="false"/>
    <row r="906" s="216" customFormat="true" ht="13.8" hidden="false" customHeight="false" outlineLevel="0" collapsed="false"/>
    <row r="907" s="216" customFormat="true" ht="13.8" hidden="false" customHeight="false" outlineLevel="0" collapsed="false"/>
    <row r="908" s="216" customFormat="true" ht="13.8" hidden="false" customHeight="false" outlineLevel="0" collapsed="false"/>
    <row r="909" s="216" customFormat="true" ht="13.8" hidden="false" customHeight="false" outlineLevel="0" collapsed="false"/>
    <row r="910" s="216" customFormat="true" ht="13.8" hidden="false" customHeight="false" outlineLevel="0" collapsed="false"/>
    <row r="911" s="216" customFormat="true" ht="13.8" hidden="false" customHeight="false" outlineLevel="0" collapsed="false"/>
    <row r="912" s="216" customFormat="true" ht="13.8" hidden="false" customHeight="false" outlineLevel="0" collapsed="false"/>
    <row r="913" s="216" customFormat="true" ht="13.8" hidden="false" customHeight="false" outlineLevel="0" collapsed="false"/>
    <row r="914" s="216" customFormat="true" ht="13.8" hidden="false" customHeight="false" outlineLevel="0" collapsed="false"/>
    <row r="915" s="216" customFormat="true" ht="13.8" hidden="false" customHeight="false" outlineLevel="0" collapsed="false"/>
    <row r="916" s="216" customFormat="true" ht="13.8" hidden="false" customHeight="false" outlineLevel="0" collapsed="false"/>
    <row r="917" s="216" customFormat="true" ht="13.8" hidden="false" customHeight="false" outlineLevel="0" collapsed="false"/>
    <row r="918" s="216" customFormat="true" ht="13.8" hidden="false" customHeight="false" outlineLevel="0" collapsed="false"/>
    <row r="919" s="216" customFormat="true" ht="13.8" hidden="false" customHeight="false" outlineLevel="0" collapsed="false"/>
    <row r="920" s="216" customFormat="true" ht="13.8" hidden="false" customHeight="false" outlineLevel="0" collapsed="false"/>
    <row r="921" s="216" customFormat="true" ht="13.8" hidden="false" customHeight="false" outlineLevel="0" collapsed="false"/>
    <row r="922" s="216" customFormat="true" ht="13.8" hidden="false" customHeight="false" outlineLevel="0" collapsed="false"/>
    <row r="923" s="216" customFormat="true" ht="13.8" hidden="false" customHeight="false" outlineLevel="0" collapsed="false"/>
    <row r="924" s="216" customFormat="true" ht="13.8" hidden="false" customHeight="false" outlineLevel="0" collapsed="false"/>
    <row r="925" s="216" customFormat="true" ht="13.8" hidden="false" customHeight="false" outlineLevel="0" collapsed="false"/>
    <row r="926" s="216" customFormat="true" ht="13.8" hidden="false" customHeight="false" outlineLevel="0" collapsed="false"/>
    <row r="927" s="216" customFormat="true" ht="13.8" hidden="false" customHeight="false" outlineLevel="0" collapsed="false"/>
    <row r="928" s="216" customFormat="true" ht="13.8" hidden="false" customHeight="false" outlineLevel="0" collapsed="false"/>
    <row r="929" s="216" customFormat="true" ht="13.8" hidden="false" customHeight="false" outlineLevel="0" collapsed="false"/>
    <row r="930" s="216" customFormat="true" ht="13.8" hidden="false" customHeight="false" outlineLevel="0" collapsed="false"/>
    <row r="931" s="216" customFormat="true" ht="13.8" hidden="false" customHeight="false" outlineLevel="0" collapsed="false"/>
    <row r="932" s="216" customFormat="true" ht="13.8" hidden="false" customHeight="false" outlineLevel="0" collapsed="false"/>
    <row r="933" s="216" customFormat="true" ht="13.8" hidden="false" customHeight="false" outlineLevel="0" collapsed="false"/>
    <row r="934" s="216" customFormat="true" ht="13.8" hidden="false" customHeight="false" outlineLevel="0" collapsed="false"/>
    <row r="935" s="216" customFormat="true" ht="13.8" hidden="false" customHeight="false" outlineLevel="0" collapsed="false"/>
    <row r="936" s="216" customFormat="true" ht="13.8" hidden="false" customHeight="false" outlineLevel="0" collapsed="false"/>
    <row r="937" s="216" customFormat="true" ht="13.8" hidden="false" customHeight="false" outlineLevel="0" collapsed="false"/>
    <row r="938" s="216" customFormat="true" ht="13.8" hidden="false" customHeight="false" outlineLevel="0" collapsed="false"/>
    <row r="939" s="216" customFormat="true" ht="13.8" hidden="false" customHeight="false" outlineLevel="0" collapsed="false"/>
    <row r="940" s="216" customFormat="true" ht="13.8" hidden="false" customHeight="false" outlineLevel="0" collapsed="false"/>
    <row r="941" s="216" customFormat="true" ht="13.8" hidden="false" customHeight="false" outlineLevel="0" collapsed="false"/>
    <row r="942" s="216" customFormat="true" ht="13.8" hidden="false" customHeight="false" outlineLevel="0" collapsed="false"/>
    <row r="943" s="216" customFormat="true" ht="13.8" hidden="false" customHeight="false" outlineLevel="0" collapsed="false"/>
    <row r="944" s="216" customFormat="true" ht="13.8" hidden="false" customHeight="false" outlineLevel="0" collapsed="false"/>
    <row r="945" s="216" customFormat="true" ht="13.8" hidden="false" customHeight="false" outlineLevel="0" collapsed="false"/>
    <row r="946" s="216" customFormat="true" ht="13.8" hidden="false" customHeight="false" outlineLevel="0" collapsed="false"/>
    <row r="947" s="216" customFormat="true" ht="13.8" hidden="false" customHeight="false" outlineLevel="0" collapsed="false"/>
    <row r="948" s="216" customFormat="true" ht="13.8" hidden="false" customHeight="false" outlineLevel="0" collapsed="false"/>
    <row r="949" s="216" customFormat="true" ht="13.8" hidden="false" customHeight="false" outlineLevel="0" collapsed="false"/>
    <row r="950" s="216" customFormat="true" ht="13.8" hidden="false" customHeight="false" outlineLevel="0" collapsed="false"/>
    <row r="951" s="216" customFormat="true" ht="13.8" hidden="false" customHeight="false" outlineLevel="0" collapsed="false"/>
    <row r="952" s="216" customFormat="true" ht="13.8" hidden="false" customHeight="false" outlineLevel="0" collapsed="false"/>
    <row r="953" s="216" customFormat="true" ht="13.8" hidden="false" customHeight="false" outlineLevel="0" collapsed="false"/>
    <row r="954" s="216" customFormat="true" ht="13.8" hidden="false" customHeight="false" outlineLevel="0" collapsed="false"/>
    <row r="955" s="216" customFormat="true" ht="13.8" hidden="false" customHeight="false" outlineLevel="0" collapsed="false"/>
    <row r="956" s="216" customFormat="true" ht="13.8" hidden="false" customHeight="false" outlineLevel="0" collapsed="false"/>
    <row r="957" s="216" customFormat="true" ht="13.8" hidden="false" customHeight="false" outlineLevel="0" collapsed="false"/>
    <row r="958" s="216" customFormat="true" ht="13.8" hidden="false" customHeight="false" outlineLevel="0" collapsed="false"/>
    <row r="959" s="216" customFormat="true" ht="13.8" hidden="false" customHeight="false" outlineLevel="0" collapsed="false"/>
    <row r="960" s="216" customFormat="true" ht="13.8" hidden="false" customHeight="false" outlineLevel="0" collapsed="false"/>
    <row r="961" s="216" customFormat="true" ht="13.8" hidden="false" customHeight="false" outlineLevel="0" collapsed="false"/>
    <row r="962" s="216" customFormat="true" ht="13.8" hidden="false" customHeight="false" outlineLevel="0" collapsed="false"/>
    <row r="963" s="216" customFormat="true" ht="13.8" hidden="false" customHeight="false" outlineLevel="0" collapsed="false"/>
    <row r="964" s="216" customFormat="true" ht="13.8" hidden="false" customHeight="false" outlineLevel="0" collapsed="false"/>
    <row r="965" s="216" customFormat="true" ht="13.8" hidden="false" customHeight="false" outlineLevel="0" collapsed="false"/>
    <row r="966" s="216" customFormat="true" ht="13.8" hidden="false" customHeight="false" outlineLevel="0" collapsed="false"/>
    <row r="967" s="216" customFormat="true" ht="13.8" hidden="false" customHeight="false" outlineLevel="0" collapsed="false"/>
    <row r="968" s="216" customFormat="true" ht="13.8" hidden="false" customHeight="false" outlineLevel="0" collapsed="false"/>
    <row r="969" s="216" customFormat="true" ht="13.8" hidden="false" customHeight="false" outlineLevel="0" collapsed="false"/>
    <row r="970" s="216" customFormat="true" ht="13.8" hidden="false" customHeight="false" outlineLevel="0" collapsed="false"/>
    <row r="971" s="216" customFormat="true" ht="13.8" hidden="false" customHeight="false" outlineLevel="0" collapsed="false"/>
    <row r="972" s="216" customFormat="true" ht="13.8" hidden="false" customHeight="false" outlineLevel="0" collapsed="false"/>
    <row r="973" s="216" customFormat="true" ht="13.8" hidden="false" customHeight="false" outlineLevel="0" collapsed="false"/>
    <row r="974" s="216" customFormat="true" ht="13.8" hidden="false" customHeight="false" outlineLevel="0" collapsed="false"/>
    <row r="975" s="216" customFormat="true" ht="13.8" hidden="false" customHeight="false" outlineLevel="0" collapsed="false"/>
    <row r="976" s="216" customFormat="true" ht="13.8" hidden="false" customHeight="false" outlineLevel="0" collapsed="false"/>
    <row r="977" s="216" customFormat="true" ht="13.8" hidden="false" customHeight="false" outlineLevel="0" collapsed="false"/>
    <row r="978" s="216" customFormat="true" ht="13.8" hidden="false" customHeight="false" outlineLevel="0" collapsed="false"/>
    <row r="979" s="216" customFormat="true" ht="13.8" hidden="false" customHeight="false" outlineLevel="0" collapsed="false"/>
    <row r="980" s="216" customFormat="true" ht="13.8" hidden="false" customHeight="false" outlineLevel="0" collapsed="false"/>
    <row r="981" s="216" customFormat="true" ht="13.8" hidden="false" customHeight="false" outlineLevel="0" collapsed="false"/>
    <row r="982" s="216" customFormat="true" ht="13.8" hidden="false" customHeight="false" outlineLevel="0" collapsed="false"/>
    <row r="983" s="216" customFormat="true" ht="13.8" hidden="false" customHeight="false" outlineLevel="0" collapsed="false"/>
    <row r="984" s="216" customFormat="true" ht="13.8" hidden="false" customHeight="false" outlineLevel="0" collapsed="false"/>
    <row r="985" s="216" customFormat="true" ht="13.8" hidden="false" customHeight="false" outlineLevel="0" collapsed="false"/>
    <row r="986" s="216" customFormat="true" ht="13.8" hidden="false" customHeight="false" outlineLevel="0" collapsed="false"/>
    <row r="987" s="216" customFormat="true" ht="13.8" hidden="false" customHeight="false" outlineLevel="0" collapsed="false"/>
    <row r="988" s="216" customFormat="true" ht="13.8" hidden="false" customHeight="false" outlineLevel="0" collapsed="false"/>
    <row r="989" s="216" customFormat="true" ht="13.8" hidden="false" customHeight="false" outlineLevel="0" collapsed="false"/>
    <row r="990" s="216" customFormat="true" ht="13.8" hidden="false" customHeight="false" outlineLevel="0" collapsed="false"/>
    <row r="991" s="216" customFormat="true" ht="13.8" hidden="false" customHeight="false" outlineLevel="0" collapsed="false"/>
    <row r="992" s="216" customFormat="true" ht="13.8" hidden="false" customHeight="false" outlineLevel="0" collapsed="false"/>
    <row r="993" s="216" customFormat="true" ht="13.8" hidden="false" customHeight="false" outlineLevel="0" collapsed="false"/>
    <row r="994" s="216" customFormat="true" ht="13.8" hidden="false" customHeight="false" outlineLevel="0" collapsed="false"/>
    <row r="995" s="216" customFormat="true" ht="13.8" hidden="false" customHeight="false" outlineLevel="0" collapsed="false"/>
    <row r="996" s="216" customFormat="true" ht="13.8" hidden="false" customHeight="false" outlineLevel="0" collapsed="false"/>
    <row r="997" s="216" customFormat="true" ht="13.8" hidden="false" customHeight="false" outlineLevel="0" collapsed="false"/>
    <row r="998" s="216" customFormat="true" ht="13.8" hidden="false" customHeight="false" outlineLevel="0" collapsed="false"/>
    <row r="999" s="216" customFormat="true" ht="13.8" hidden="false" customHeight="false" outlineLevel="0" collapsed="false"/>
    <row r="1000" s="216" customFormat="true" ht="13.8" hidden="false" customHeight="false" outlineLevel="0" collapsed="false"/>
    <row r="1001" s="216" customFormat="true" ht="13.8" hidden="false" customHeight="false" outlineLevel="0" collapsed="false"/>
    <row r="1002" s="216" customFormat="true" ht="13.8" hidden="false" customHeight="false" outlineLevel="0" collapsed="false"/>
    <row r="1003" s="216" customFormat="true" ht="13.8" hidden="false" customHeight="false" outlineLevel="0" collapsed="false"/>
    <row r="1004" s="216" customFormat="true" ht="13.8" hidden="false" customHeight="false" outlineLevel="0" collapsed="false"/>
    <row r="1005" s="216" customFormat="true" ht="13.8" hidden="false" customHeight="false" outlineLevel="0" collapsed="false"/>
    <row r="1006" s="216" customFormat="true" ht="13.8" hidden="false" customHeight="false" outlineLevel="0" collapsed="false"/>
    <row r="1007" s="216" customFormat="true" ht="13.8" hidden="false" customHeight="false" outlineLevel="0" collapsed="false"/>
    <row r="1008" s="216" customFormat="true" ht="13.8" hidden="false" customHeight="false" outlineLevel="0" collapsed="false"/>
    <row r="1009" s="216" customFormat="true" ht="13.8" hidden="false" customHeight="false" outlineLevel="0" collapsed="false"/>
    <row r="1010" s="216" customFormat="true" ht="13.8" hidden="false" customHeight="false" outlineLevel="0" collapsed="false"/>
    <row r="1011" s="216" customFormat="true" ht="13.8" hidden="false" customHeight="false" outlineLevel="0" collapsed="false"/>
    <row r="1012" s="216" customFormat="true" ht="13.8" hidden="false" customHeight="false" outlineLevel="0" collapsed="false"/>
    <row r="1013" s="216" customFormat="true" ht="13.8" hidden="false" customHeight="false" outlineLevel="0" collapsed="false"/>
    <row r="1014" s="216" customFormat="true" ht="13.8" hidden="false" customHeight="false" outlineLevel="0" collapsed="false"/>
    <row r="1015" s="216" customFormat="true" ht="13.8" hidden="false" customHeight="false" outlineLevel="0" collapsed="false"/>
    <row r="1016" s="216" customFormat="true" ht="13.8" hidden="false" customHeight="false" outlineLevel="0" collapsed="false"/>
    <row r="1017" s="216" customFormat="true" ht="13.8" hidden="false" customHeight="false" outlineLevel="0" collapsed="false"/>
    <row r="1018" s="216" customFormat="true" ht="13.8" hidden="false" customHeight="false" outlineLevel="0" collapsed="false"/>
    <row r="1019" s="216" customFormat="true" ht="13.8" hidden="false" customHeight="false" outlineLevel="0" collapsed="false"/>
    <row r="1020" s="216" customFormat="true" ht="13.8" hidden="false" customHeight="false" outlineLevel="0" collapsed="false"/>
    <row r="1021" s="216" customFormat="true" ht="13.8" hidden="false" customHeight="false" outlineLevel="0" collapsed="false"/>
    <row r="1022" s="216" customFormat="true" ht="13.8" hidden="false" customHeight="false" outlineLevel="0" collapsed="false"/>
    <row r="1023" s="216" customFormat="true" ht="13.8" hidden="false" customHeight="false" outlineLevel="0" collapsed="false"/>
    <row r="1024" s="216" customFormat="true" ht="13.8" hidden="false" customHeight="false" outlineLevel="0" collapsed="false"/>
    <row r="1025" s="216" customFormat="true" ht="13.8" hidden="false" customHeight="false" outlineLevel="0" collapsed="false"/>
    <row r="1026" s="216" customFormat="true" ht="13.8" hidden="false" customHeight="false" outlineLevel="0" collapsed="false"/>
    <row r="1027" s="216" customFormat="true" ht="13.8" hidden="false" customHeight="false" outlineLevel="0" collapsed="false"/>
    <row r="1028" s="216" customFormat="true" ht="13.8" hidden="false" customHeight="false" outlineLevel="0" collapsed="false"/>
    <row r="1029" s="216" customFormat="true" ht="13.8" hidden="false" customHeight="false" outlineLevel="0" collapsed="false"/>
    <row r="1030" s="216" customFormat="true" ht="13.8" hidden="false" customHeight="false" outlineLevel="0" collapsed="false"/>
    <row r="1031" s="216" customFormat="true" ht="13.8" hidden="false" customHeight="false" outlineLevel="0" collapsed="false"/>
    <row r="1032" s="216" customFormat="true" ht="13.8" hidden="false" customHeight="false" outlineLevel="0" collapsed="false"/>
    <row r="1033" s="216" customFormat="true" ht="13.8" hidden="false" customHeight="false" outlineLevel="0" collapsed="false"/>
    <row r="1034" s="216" customFormat="true" ht="13.8" hidden="false" customHeight="false" outlineLevel="0" collapsed="false"/>
    <row r="1035" s="216" customFormat="true" ht="13.8" hidden="false" customHeight="false" outlineLevel="0" collapsed="false"/>
    <row r="1036" s="216" customFormat="true" ht="13.8" hidden="false" customHeight="false" outlineLevel="0" collapsed="false"/>
    <row r="1037" s="216" customFormat="true" ht="13.8" hidden="false" customHeight="false" outlineLevel="0" collapsed="false"/>
    <row r="1038" s="216" customFormat="true" ht="13.8" hidden="false" customHeight="false" outlineLevel="0" collapsed="false"/>
    <row r="1039" s="216" customFormat="true" ht="13.8" hidden="false" customHeight="false" outlineLevel="0" collapsed="false"/>
    <row r="1040" s="216" customFormat="true" ht="13.8" hidden="false" customHeight="false" outlineLevel="0" collapsed="false"/>
    <row r="1041" s="216" customFormat="true" ht="13.8" hidden="false" customHeight="false" outlineLevel="0" collapsed="false"/>
    <row r="1042" s="216" customFormat="true" ht="13.8" hidden="false" customHeight="false" outlineLevel="0" collapsed="false"/>
    <row r="1043" s="216" customFormat="true" ht="13.8" hidden="false" customHeight="false" outlineLevel="0" collapsed="false"/>
  </sheetData>
  <mergeCells count="3">
    <mergeCell ref="B3:D3"/>
    <mergeCell ref="C13:C18"/>
    <mergeCell ref="C41:C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.66"/>
    <col collapsed="false" customWidth="true" hidden="false" outlineLevel="0" max="2" min="2" style="0" width="5.65"/>
    <col collapsed="false" customWidth="true" hidden="false" outlineLevel="0" max="3" min="3" style="0" width="6.89"/>
    <col collapsed="false" customWidth="true" hidden="false" outlineLevel="0" max="5" min="4" style="0" width="9.87"/>
    <col collapsed="false" customWidth="true" hidden="false" outlineLevel="0" max="7" min="6" style="0" width="16.38"/>
    <col collapsed="false" customWidth="true" hidden="false" outlineLevel="0" max="8" min="8" style="0" width="9.87"/>
    <col collapsed="false" customWidth="true" hidden="false" outlineLevel="0" max="9" min="9" style="0" width="6.06"/>
    <col collapsed="false" customWidth="true" hidden="false" outlineLevel="0" max="10" min="10" style="0" width="19.49"/>
  </cols>
  <sheetData>
    <row r="1" customFormat="false" ht="31.3" hidden="false" customHeight="true" outlineLevel="0" collapsed="false">
      <c r="A1" s="188" t="s">
        <v>129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customFormat="false" ht="13.8" hidden="false" customHeight="false" outlineLevel="0" collapsed="false">
      <c r="A2" s="195" t="s">
        <v>121</v>
      </c>
      <c r="B2" s="195" t="s">
        <v>215</v>
      </c>
      <c r="C2" s="195" t="s">
        <v>309</v>
      </c>
      <c r="D2" s="195" t="s">
        <v>310</v>
      </c>
      <c r="E2" s="195" t="s">
        <v>233</v>
      </c>
      <c r="F2" s="195" t="s">
        <v>131</v>
      </c>
      <c r="G2" s="195" t="s">
        <v>132</v>
      </c>
      <c r="H2" s="195" t="s">
        <v>218</v>
      </c>
      <c r="I2" s="195" t="s">
        <v>154</v>
      </c>
      <c r="J2" s="195" t="s">
        <v>234</v>
      </c>
      <c r="K2" s="0" t="s">
        <v>311</v>
      </c>
    </row>
    <row r="3" s="177" customFormat="true" ht="14.9" hidden="false" customHeight="false" outlineLevel="0" collapsed="false">
      <c r="A3" s="208" t="n">
        <v>1</v>
      </c>
      <c r="B3" s="208" t="s">
        <v>130</v>
      </c>
      <c r="C3" s="221" t="s">
        <v>192</v>
      </c>
      <c r="D3" s="209" t="n">
        <v>35</v>
      </c>
      <c r="E3" s="209" t="n">
        <v>1</v>
      </c>
      <c r="F3" s="210" t="n">
        <f aca="true">NOW()</f>
        <v>44720.6813205991</v>
      </c>
      <c r="G3" s="210" t="n">
        <f aca="true">NOW()</f>
        <v>44720.6813205994</v>
      </c>
      <c r="H3" s="208"/>
      <c r="I3" s="208" t="s">
        <v>236</v>
      </c>
      <c r="J3" s="208" t="str">
        <f aca="true">_xlfn.CONCAT("c#",NOW(),"#1")</f>
        <v>c#44720.6813205995#1</v>
      </c>
    </row>
    <row r="4" s="177" customFormat="true" ht="12.8" hidden="false" customHeight="false" outlineLevel="0" collapsed="false">
      <c r="A4" s="208" t="n">
        <v>2</v>
      </c>
      <c r="B4" s="208" t="s">
        <v>312</v>
      </c>
      <c r="C4" s="208" t="s">
        <v>156</v>
      </c>
      <c r="D4" s="209" t="n">
        <v>1</v>
      </c>
      <c r="E4" s="209" t="n">
        <v>1</v>
      </c>
      <c r="F4" s="210" t="n">
        <f aca="true">NOW()</f>
        <v>44720.6813206</v>
      </c>
      <c r="G4" s="210" t="n">
        <f aca="true">NOW()</f>
        <v>44720.6813206001</v>
      </c>
      <c r="H4" s="208"/>
      <c r="I4" s="208" t="s">
        <v>236</v>
      </c>
      <c r="J4" s="208" t="str">
        <f aca="true">_xlfn.CONCAT("c#",NOW(),"#1")</f>
        <v>c#44720.6813206002#1</v>
      </c>
    </row>
  </sheetData>
  <mergeCells count="2">
    <mergeCell ref="A1:H1"/>
    <mergeCell ref="I1:Q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K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36.09"/>
    <col collapsed="false" customWidth="true" hidden="false" outlineLevel="0" max="2" min="2" style="115" width="37.94"/>
    <col collapsed="false" customWidth="true" hidden="false" outlineLevel="0" max="3" min="3" style="115" width="22.93"/>
    <col collapsed="false" customWidth="true" hidden="false" outlineLevel="0" max="4" min="4" style="115" width="14.58"/>
    <col collapsed="false" customWidth="true" hidden="false" outlineLevel="0" max="5" min="5" style="115" width="13.93"/>
    <col collapsed="false" customWidth="true" hidden="false" outlineLevel="0" max="6" min="6" style="115" width="8.19"/>
    <col collapsed="false" customWidth="true" hidden="false" outlineLevel="0" max="7" min="7" style="115" width="12.49"/>
    <col collapsed="false" customWidth="true" hidden="false" outlineLevel="0" max="8" min="8" style="115" width="10.51"/>
    <col collapsed="false" customWidth="true" hidden="false" outlineLevel="0" max="9" min="9" style="115" width="19.44"/>
    <col collapsed="false" customWidth="true" hidden="false" outlineLevel="0" max="10" min="10" style="115" width="13.93"/>
    <col collapsed="false" customWidth="false" hidden="false" outlineLevel="0" max="1024" min="11" style="115" width="9.14"/>
  </cols>
  <sheetData>
    <row r="3" customFormat="false" ht="13.8" hidden="false" customHeight="false" outlineLevel="0" collapsed="false">
      <c r="B3" s="94" t="s">
        <v>313</v>
      </c>
      <c r="C3" s="94"/>
      <c r="D3" s="94" t="s">
        <v>314</v>
      </c>
      <c r="E3" s="94"/>
      <c r="F3" s="94" t="s">
        <v>315</v>
      </c>
      <c r="H3" s="0" t="s">
        <v>316</v>
      </c>
      <c r="I3" s="0"/>
      <c r="J3" s="115" t="s">
        <v>317</v>
      </c>
    </row>
    <row r="4" customFormat="false" ht="13.8" hidden="false" customHeight="false" outlineLevel="0" collapsed="false">
      <c r="A4" s="115" t="s">
        <v>318</v>
      </c>
      <c r="B4" s="222" t="s">
        <v>319</v>
      </c>
      <c r="C4" s="222" t="s">
        <v>320</v>
      </c>
      <c r="D4" s="115" t="s">
        <v>321</v>
      </c>
      <c r="E4" s="115" t="s">
        <v>322</v>
      </c>
      <c r="F4" s="115" t="s">
        <v>323</v>
      </c>
      <c r="G4" s="115" t="s">
        <v>324</v>
      </c>
      <c r="H4" s="115" t="s">
        <v>325</v>
      </c>
      <c r="I4" s="115" t="s">
        <v>326</v>
      </c>
      <c r="J4" s="0" t="n">
        <v>0</v>
      </c>
      <c r="K4" s="115" t="s">
        <v>327</v>
      </c>
    </row>
    <row r="5" customFormat="false" ht="13.8" hidden="false" customHeight="false" outlineLevel="0" collapsed="false">
      <c r="A5" s="115" t="s">
        <v>318</v>
      </c>
      <c r="B5" s="222" t="s">
        <v>328</v>
      </c>
      <c r="C5" s="222" t="s">
        <v>320</v>
      </c>
      <c r="D5" s="115" t="s">
        <v>329</v>
      </c>
      <c r="E5" s="115" t="s">
        <v>322</v>
      </c>
      <c r="F5" s="115" t="s">
        <v>330</v>
      </c>
      <c r="G5" s="115" t="s">
        <v>324</v>
      </c>
      <c r="H5" s="115" t="s">
        <v>325</v>
      </c>
      <c r="I5" s="115" t="s">
        <v>326</v>
      </c>
      <c r="J5" s="0" t="n">
        <v>0</v>
      </c>
      <c r="K5" s="115" t="s">
        <v>327</v>
      </c>
    </row>
    <row r="6" customFormat="false" ht="13.8" hidden="false" customHeight="false" outlineLevel="0" collapsed="false">
      <c r="A6" s="115" t="s">
        <v>318</v>
      </c>
      <c r="B6" s="222" t="s">
        <v>331</v>
      </c>
      <c r="C6" s="222" t="s">
        <v>320</v>
      </c>
      <c r="D6" s="115" t="s">
        <v>332</v>
      </c>
      <c r="E6" s="115" t="s">
        <v>322</v>
      </c>
      <c r="F6" s="115" t="s">
        <v>156</v>
      </c>
      <c r="G6" s="115" t="s">
        <v>324</v>
      </c>
      <c r="H6" s="115" t="s">
        <v>325</v>
      </c>
      <c r="I6" s="115" t="s">
        <v>326</v>
      </c>
      <c r="J6" s="0" t="n">
        <v>0</v>
      </c>
      <c r="K6" s="115" t="s">
        <v>327</v>
      </c>
    </row>
    <row r="7" customFormat="false" ht="13.8" hidden="false" customHeight="false" outlineLevel="0" collapsed="false">
      <c r="A7" s="115" t="s">
        <v>318</v>
      </c>
      <c r="B7" s="222" t="s">
        <v>333</v>
      </c>
      <c r="C7" s="222" t="s">
        <v>320</v>
      </c>
      <c r="D7" s="115" t="s">
        <v>334</v>
      </c>
      <c r="E7" s="115" t="s">
        <v>322</v>
      </c>
      <c r="F7" s="115" t="s">
        <v>335</v>
      </c>
      <c r="G7" s="115" t="s">
        <v>324</v>
      </c>
      <c r="H7" s="115" t="s">
        <v>325</v>
      </c>
      <c r="I7" s="115" t="s">
        <v>326</v>
      </c>
      <c r="J7" s="0" t="n">
        <v>0</v>
      </c>
      <c r="K7" s="115" t="s">
        <v>327</v>
      </c>
    </row>
    <row r="8" customFormat="false" ht="13.8" hidden="false" customHeight="false" outlineLevel="0" collapsed="false">
      <c r="A8" s="115" t="s">
        <v>318</v>
      </c>
      <c r="B8" s="222" t="s">
        <v>336</v>
      </c>
      <c r="C8" s="222" t="s">
        <v>320</v>
      </c>
      <c r="D8" s="115" t="s">
        <v>337</v>
      </c>
      <c r="E8" s="115" t="s">
        <v>322</v>
      </c>
      <c r="F8" s="115" t="s">
        <v>156</v>
      </c>
      <c r="G8" s="115" t="s">
        <v>324</v>
      </c>
      <c r="H8" s="115" t="s">
        <v>325</v>
      </c>
      <c r="I8" s="115" t="s">
        <v>326</v>
      </c>
      <c r="J8" s="0" t="n">
        <v>0</v>
      </c>
      <c r="K8" s="115" t="s">
        <v>327</v>
      </c>
    </row>
    <row r="9" customFormat="false" ht="13.8" hidden="false" customHeight="false" outlineLevel="0" collapsed="false">
      <c r="A9" s="115" t="s">
        <v>318</v>
      </c>
      <c r="B9" s="222" t="s">
        <v>338</v>
      </c>
      <c r="C9" s="222" t="s">
        <v>320</v>
      </c>
      <c r="D9" s="115" t="s">
        <v>339</v>
      </c>
      <c r="E9" s="115" t="s">
        <v>322</v>
      </c>
      <c r="F9" s="115" t="s">
        <v>340</v>
      </c>
      <c r="G9" s="115" t="s">
        <v>324</v>
      </c>
      <c r="H9" s="115" t="s">
        <v>325</v>
      </c>
      <c r="I9" s="115" t="s">
        <v>326</v>
      </c>
      <c r="J9" s="0" t="n">
        <v>0</v>
      </c>
      <c r="K9" s="115" t="s">
        <v>327</v>
      </c>
    </row>
    <row r="10" customFormat="false" ht="13.8" hidden="false" customHeight="false" outlineLevel="0" collapsed="false">
      <c r="A10" s="115" t="s">
        <v>318</v>
      </c>
      <c r="B10" s="222" t="s">
        <v>341</v>
      </c>
      <c r="C10" s="222" t="s">
        <v>320</v>
      </c>
      <c r="D10" s="115" t="s">
        <v>342</v>
      </c>
      <c r="E10" s="115" t="s">
        <v>322</v>
      </c>
      <c r="F10" s="115" t="s">
        <v>156</v>
      </c>
      <c r="G10" s="115" t="s">
        <v>324</v>
      </c>
      <c r="H10" s="115" t="s">
        <v>325</v>
      </c>
      <c r="I10" s="115" t="s">
        <v>326</v>
      </c>
      <c r="J10" s="0" t="n">
        <v>0</v>
      </c>
      <c r="K10" s="115" t="s">
        <v>327</v>
      </c>
    </row>
    <row r="11" customFormat="false" ht="13.8" hidden="false" customHeight="false" outlineLevel="0" collapsed="false">
      <c r="A11" s="115" t="s">
        <v>318</v>
      </c>
      <c r="B11" s="222" t="s">
        <v>343</v>
      </c>
      <c r="C11" s="222" t="s">
        <v>320</v>
      </c>
      <c r="D11" s="115" t="s">
        <v>344</v>
      </c>
      <c r="E11" s="115" t="s">
        <v>322</v>
      </c>
      <c r="F11" s="115" t="s">
        <v>156</v>
      </c>
      <c r="G11" s="115" t="s">
        <v>324</v>
      </c>
      <c r="H11" s="115" t="s">
        <v>325</v>
      </c>
      <c r="I11" s="115" t="s">
        <v>326</v>
      </c>
      <c r="J11" s="0" t="n">
        <v>0</v>
      </c>
      <c r="K11" s="115" t="s">
        <v>327</v>
      </c>
    </row>
    <row r="12" customFormat="false" ht="13.8" hidden="false" customHeight="false" outlineLevel="0" collapsed="false">
      <c r="A12" s="115" t="s">
        <v>318</v>
      </c>
      <c r="B12" s="222" t="s">
        <v>345</v>
      </c>
      <c r="C12" s="222" t="s">
        <v>320</v>
      </c>
      <c r="D12" s="115" t="s">
        <v>346</v>
      </c>
      <c r="E12" s="115" t="s">
        <v>322</v>
      </c>
      <c r="F12" s="115" t="s">
        <v>347</v>
      </c>
      <c r="G12" s="115" t="s">
        <v>324</v>
      </c>
      <c r="H12" s="115" t="s">
        <v>325</v>
      </c>
      <c r="I12" s="115" t="s">
        <v>326</v>
      </c>
      <c r="J12" s="0" t="n">
        <v>0</v>
      </c>
      <c r="K12" s="115" t="s">
        <v>327</v>
      </c>
    </row>
    <row r="13" customFormat="false" ht="13.8" hidden="false" customHeight="false" outlineLevel="0" collapsed="false">
      <c r="A13" s="115" t="s">
        <v>318</v>
      </c>
      <c r="B13" s="222" t="s">
        <v>348</v>
      </c>
      <c r="C13" s="222" t="s">
        <v>320</v>
      </c>
      <c r="D13" s="115" t="s">
        <v>349</v>
      </c>
      <c r="E13" s="115" t="s">
        <v>322</v>
      </c>
      <c r="F13" s="115" t="s">
        <v>350</v>
      </c>
      <c r="G13" s="115" t="s">
        <v>324</v>
      </c>
      <c r="H13" s="115" t="s">
        <v>325</v>
      </c>
      <c r="I13" s="115" t="s">
        <v>326</v>
      </c>
      <c r="J13" s="0" t="n">
        <v>0</v>
      </c>
      <c r="K13" s="115" t="s">
        <v>327</v>
      </c>
    </row>
    <row r="14" customFormat="false" ht="13.8" hidden="false" customHeight="false" outlineLevel="0" collapsed="false">
      <c r="A14" s="115" t="s">
        <v>318</v>
      </c>
      <c r="B14" s="222" t="s">
        <v>351</v>
      </c>
      <c r="C14" s="222" t="s">
        <v>320</v>
      </c>
      <c r="D14" s="115" t="s">
        <v>352</v>
      </c>
      <c r="E14" s="115" t="s">
        <v>322</v>
      </c>
      <c r="F14" s="115" t="s">
        <v>156</v>
      </c>
      <c r="G14" s="115" t="s">
        <v>324</v>
      </c>
      <c r="H14" s="115" t="s">
        <v>325</v>
      </c>
      <c r="I14" s="115" t="s">
        <v>326</v>
      </c>
      <c r="J14" s="0" t="n">
        <v>0</v>
      </c>
      <c r="K14" s="115" t="s">
        <v>327</v>
      </c>
    </row>
    <row r="15" customFormat="false" ht="13.8" hidden="false" customHeight="false" outlineLevel="0" collapsed="false">
      <c r="A15" s="115" t="s">
        <v>318</v>
      </c>
      <c r="B15" s="222" t="s">
        <v>353</v>
      </c>
      <c r="C15" s="222" t="s">
        <v>320</v>
      </c>
      <c r="D15" s="115" t="s">
        <v>354</v>
      </c>
      <c r="E15" s="115" t="s">
        <v>322</v>
      </c>
      <c r="F15" s="115" t="s">
        <v>355</v>
      </c>
      <c r="G15" s="115" t="s">
        <v>324</v>
      </c>
      <c r="H15" s="115" t="s">
        <v>325</v>
      </c>
      <c r="I15" s="115" t="s">
        <v>326</v>
      </c>
      <c r="J15" s="0" t="n">
        <v>0</v>
      </c>
      <c r="K15" s="115" t="s">
        <v>327</v>
      </c>
    </row>
    <row r="16" customFormat="false" ht="13.8" hidden="false" customHeight="false" outlineLevel="0" collapsed="false">
      <c r="A16" s="115" t="s">
        <v>318</v>
      </c>
      <c r="B16" s="222" t="s">
        <v>356</v>
      </c>
      <c r="C16" s="222" t="s">
        <v>320</v>
      </c>
      <c r="D16" s="115" t="s">
        <v>357</v>
      </c>
      <c r="E16" s="115" t="s">
        <v>322</v>
      </c>
      <c r="F16" s="115" t="s">
        <v>358</v>
      </c>
      <c r="G16" s="115" t="s">
        <v>324</v>
      </c>
      <c r="H16" s="115" t="s">
        <v>325</v>
      </c>
      <c r="I16" s="115" t="s">
        <v>326</v>
      </c>
      <c r="J16" s="0" t="n">
        <v>0</v>
      </c>
      <c r="K16" s="115" t="s">
        <v>327</v>
      </c>
    </row>
    <row r="17" customFormat="false" ht="13.8" hidden="false" customHeight="false" outlineLevel="0" collapsed="false">
      <c r="A17" s="115" t="s">
        <v>318</v>
      </c>
      <c r="B17" s="222" t="s">
        <v>359</v>
      </c>
      <c r="C17" s="222" t="s">
        <v>320</v>
      </c>
      <c r="D17" s="115" t="s">
        <v>360</v>
      </c>
      <c r="E17" s="115" t="s">
        <v>322</v>
      </c>
      <c r="F17" s="115" t="s">
        <v>361</v>
      </c>
      <c r="G17" s="115" t="s">
        <v>324</v>
      </c>
      <c r="H17" s="115" t="s">
        <v>325</v>
      </c>
      <c r="I17" s="115" t="s">
        <v>326</v>
      </c>
      <c r="J17" s="0" t="n">
        <v>0</v>
      </c>
      <c r="K17" s="115" t="s">
        <v>327</v>
      </c>
    </row>
    <row r="18" customFormat="false" ht="13.8" hidden="false" customHeight="false" outlineLevel="0" collapsed="false">
      <c r="A18" s="115" t="s">
        <v>318</v>
      </c>
      <c r="B18" s="222" t="s">
        <v>362</v>
      </c>
      <c r="C18" s="222" t="s">
        <v>320</v>
      </c>
      <c r="D18" s="115" t="s">
        <v>363</v>
      </c>
      <c r="E18" s="115" t="s">
        <v>322</v>
      </c>
      <c r="F18" s="115" t="s">
        <v>364</v>
      </c>
      <c r="G18" s="115" t="s">
        <v>324</v>
      </c>
      <c r="H18" s="115" t="s">
        <v>325</v>
      </c>
      <c r="I18" s="115" t="s">
        <v>326</v>
      </c>
      <c r="J18" s="0" t="n">
        <v>0</v>
      </c>
      <c r="K18" s="115" t="s">
        <v>327</v>
      </c>
    </row>
    <row r="19" customFormat="false" ht="13.8" hidden="false" customHeight="false" outlineLevel="0" collapsed="false">
      <c r="A19" s="115" t="s">
        <v>318</v>
      </c>
      <c r="B19" s="222" t="s">
        <v>365</v>
      </c>
      <c r="C19" s="222" t="s">
        <v>320</v>
      </c>
      <c r="D19" s="115" t="s">
        <v>366</v>
      </c>
      <c r="E19" s="115" t="s">
        <v>322</v>
      </c>
      <c r="F19" s="115" t="s">
        <v>367</v>
      </c>
      <c r="G19" s="115" t="s">
        <v>324</v>
      </c>
      <c r="H19" s="115" t="s">
        <v>325</v>
      </c>
      <c r="I19" s="115" t="s">
        <v>326</v>
      </c>
      <c r="J19" s="0" t="n">
        <v>0</v>
      </c>
      <c r="K19" s="115" t="s">
        <v>327</v>
      </c>
    </row>
    <row r="20" customFormat="false" ht="13.8" hidden="false" customHeight="false" outlineLevel="0" collapsed="false">
      <c r="A20" s="115" t="s">
        <v>318</v>
      </c>
      <c r="B20" s="222" t="s">
        <v>368</v>
      </c>
      <c r="C20" s="222" t="s">
        <v>320</v>
      </c>
      <c r="D20" s="115" t="s">
        <v>369</v>
      </c>
      <c r="E20" s="115" t="s">
        <v>322</v>
      </c>
      <c r="F20" s="115" t="s">
        <v>156</v>
      </c>
      <c r="G20" s="115" t="s">
        <v>324</v>
      </c>
      <c r="H20" s="115" t="s">
        <v>325</v>
      </c>
      <c r="I20" s="115" t="s">
        <v>326</v>
      </c>
      <c r="J20" s="0" t="n">
        <v>0</v>
      </c>
      <c r="K20" s="115" t="s">
        <v>327</v>
      </c>
    </row>
    <row r="21" customFormat="false" ht="13.8" hidden="false" customHeight="false" outlineLevel="0" collapsed="false">
      <c r="A21" s="115" t="s">
        <v>318</v>
      </c>
      <c r="B21" s="222" t="s">
        <v>370</v>
      </c>
      <c r="C21" s="222" t="s">
        <v>320</v>
      </c>
      <c r="D21" s="115" t="s">
        <v>371</v>
      </c>
      <c r="E21" s="115" t="s">
        <v>322</v>
      </c>
      <c r="F21" s="115" t="s">
        <v>372</v>
      </c>
      <c r="G21" s="115" t="s">
        <v>324</v>
      </c>
      <c r="H21" s="115" t="s">
        <v>325</v>
      </c>
      <c r="I21" s="115" t="s">
        <v>326</v>
      </c>
      <c r="J21" s="0" t="n">
        <v>0</v>
      </c>
      <c r="K21" s="115" t="s">
        <v>327</v>
      </c>
    </row>
    <row r="22" customFormat="false" ht="13.8" hidden="false" customHeight="false" outlineLevel="0" collapsed="false">
      <c r="A22" s="115" t="s">
        <v>318</v>
      </c>
      <c r="B22" s="222" t="s">
        <v>373</v>
      </c>
      <c r="C22" s="222" t="s">
        <v>320</v>
      </c>
      <c r="D22" s="115" t="s">
        <v>374</v>
      </c>
      <c r="E22" s="115" t="s">
        <v>322</v>
      </c>
      <c r="F22" s="115" t="s">
        <v>156</v>
      </c>
      <c r="G22" s="115" t="s">
        <v>324</v>
      </c>
      <c r="H22" s="115" t="s">
        <v>325</v>
      </c>
      <c r="I22" s="115" t="s">
        <v>326</v>
      </c>
      <c r="J22" s="0" t="n">
        <v>0</v>
      </c>
      <c r="K22" s="115" t="s">
        <v>327</v>
      </c>
    </row>
    <row r="23" customFormat="false" ht="13.8" hidden="false" customHeight="false" outlineLevel="0" collapsed="false">
      <c r="A23" s="115" t="s">
        <v>318</v>
      </c>
      <c r="B23" s="222" t="s">
        <v>375</v>
      </c>
      <c r="C23" s="222" t="s">
        <v>320</v>
      </c>
      <c r="D23" s="115" t="s">
        <v>376</v>
      </c>
      <c r="E23" s="115" t="s">
        <v>322</v>
      </c>
      <c r="F23" s="115" t="s">
        <v>156</v>
      </c>
      <c r="G23" s="115" t="s">
        <v>324</v>
      </c>
      <c r="H23" s="115" t="s">
        <v>325</v>
      </c>
      <c r="I23" s="115" t="s">
        <v>326</v>
      </c>
      <c r="J23" s="0" t="n">
        <v>0</v>
      </c>
      <c r="K23" s="115" t="s">
        <v>327</v>
      </c>
    </row>
    <row r="24" customFormat="false" ht="13.8" hidden="false" customHeight="false" outlineLevel="0" collapsed="false">
      <c r="A24" s="115" t="s">
        <v>318</v>
      </c>
      <c r="B24" s="222" t="s">
        <v>377</v>
      </c>
      <c r="C24" s="222" t="s">
        <v>320</v>
      </c>
      <c r="D24" s="115" t="s">
        <v>378</v>
      </c>
      <c r="E24" s="115" t="s">
        <v>322</v>
      </c>
      <c r="F24" s="115" t="s">
        <v>156</v>
      </c>
      <c r="G24" s="115" t="s">
        <v>324</v>
      </c>
      <c r="H24" s="115" t="s">
        <v>325</v>
      </c>
      <c r="I24" s="115" t="s">
        <v>326</v>
      </c>
      <c r="J24" s="0" t="n">
        <v>0</v>
      </c>
      <c r="K24" s="115" t="s">
        <v>327</v>
      </c>
    </row>
    <row r="25" customFormat="false" ht="13.8" hidden="false" customHeight="false" outlineLevel="0" collapsed="false">
      <c r="A25" s="115" t="s">
        <v>318</v>
      </c>
      <c r="B25" s="222" t="s">
        <v>379</v>
      </c>
      <c r="C25" s="222" t="s">
        <v>320</v>
      </c>
      <c r="D25" s="115" t="s">
        <v>380</v>
      </c>
      <c r="E25" s="115" t="s">
        <v>322</v>
      </c>
      <c r="F25" s="115" t="s">
        <v>381</v>
      </c>
      <c r="G25" s="115" t="s">
        <v>324</v>
      </c>
      <c r="H25" s="115" t="s">
        <v>325</v>
      </c>
      <c r="I25" s="115" t="s">
        <v>326</v>
      </c>
      <c r="J25" s="0" t="n">
        <v>0</v>
      </c>
      <c r="K25" s="115" t="s">
        <v>327</v>
      </c>
    </row>
    <row r="26" customFormat="false" ht="13.8" hidden="false" customHeight="false" outlineLevel="0" collapsed="false">
      <c r="A26" s="115" t="s">
        <v>318</v>
      </c>
      <c r="B26" s="222" t="s">
        <v>382</v>
      </c>
      <c r="C26" s="222" t="s">
        <v>320</v>
      </c>
      <c r="D26" s="115" t="s">
        <v>383</v>
      </c>
      <c r="E26" s="115" t="s">
        <v>322</v>
      </c>
      <c r="F26" s="115" t="s">
        <v>156</v>
      </c>
      <c r="G26" s="115" t="s">
        <v>324</v>
      </c>
      <c r="H26" s="115" t="s">
        <v>325</v>
      </c>
      <c r="I26" s="115" t="s">
        <v>326</v>
      </c>
      <c r="J26" s="0" t="n">
        <v>0</v>
      </c>
      <c r="K26" s="115" t="s">
        <v>327</v>
      </c>
    </row>
    <row r="27" customFormat="false" ht="13.8" hidden="false" customHeight="false" outlineLevel="0" collapsed="false">
      <c r="A27" s="115" t="s">
        <v>318</v>
      </c>
      <c r="B27" s="222" t="s">
        <v>384</v>
      </c>
      <c r="C27" s="222" t="s">
        <v>320</v>
      </c>
      <c r="D27" s="115" t="s">
        <v>385</v>
      </c>
      <c r="E27" s="115" t="s">
        <v>322</v>
      </c>
      <c r="F27" s="115" t="s">
        <v>386</v>
      </c>
      <c r="G27" s="115" t="s">
        <v>324</v>
      </c>
      <c r="H27" s="115" t="s">
        <v>325</v>
      </c>
      <c r="I27" s="115" t="s">
        <v>326</v>
      </c>
      <c r="J27" s="0" t="n">
        <v>0</v>
      </c>
      <c r="K27" s="115" t="s">
        <v>327</v>
      </c>
    </row>
    <row r="28" customFormat="false" ht="13.8" hidden="false" customHeight="false" outlineLevel="0" collapsed="false">
      <c r="A28" s="115" t="s">
        <v>318</v>
      </c>
      <c r="B28" s="222" t="s">
        <v>387</v>
      </c>
      <c r="C28" s="222" t="s">
        <v>320</v>
      </c>
      <c r="D28" s="115" t="s">
        <v>388</v>
      </c>
      <c r="E28" s="115" t="s">
        <v>322</v>
      </c>
      <c r="F28" s="115" t="s">
        <v>389</v>
      </c>
      <c r="G28" s="115" t="s">
        <v>324</v>
      </c>
      <c r="H28" s="115" t="s">
        <v>325</v>
      </c>
      <c r="I28" s="115" t="s">
        <v>326</v>
      </c>
      <c r="J28" s="0" t="n">
        <v>0</v>
      </c>
      <c r="K28" s="115" t="s">
        <v>327</v>
      </c>
    </row>
    <row r="29" customFormat="false" ht="13.8" hidden="false" customHeight="false" outlineLevel="0" collapsed="false">
      <c r="A29" s="115" t="s">
        <v>318</v>
      </c>
      <c r="B29" s="222" t="s">
        <v>390</v>
      </c>
      <c r="C29" s="222" t="s">
        <v>320</v>
      </c>
      <c r="D29" s="115" t="s">
        <v>391</v>
      </c>
      <c r="E29" s="115" t="s">
        <v>322</v>
      </c>
      <c r="F29" s="115" t="s">
        <v>392</v>
      </c>
      <c r="G29" s="115" t="s">
        <v>324</v>
      </c>
      <c r="H29" s="115" t="s">
        <v>325</v>
      </c>
      <c r="I29" s="115" t="s">
        <v>326</v>
      </c>
      <c r="J29" s="0" t="n">
        <v>0</v>
      </c>
      <c r="K29" s="115" t="s">
        <v>327</v>
      </c>
    </row>
    <row r="30" customFormat="false" ht="13.8" hidden="false" customHeight="false" outlineLevel="0" collapsed="false">
      <c r="A30" s="115" t="s">
        <v>318</v>
      </c>
      <c r="B30" s="222" t="s">
        <v>393</v>
      </c>
      <c r="C30" s="222" t="s">
        <v>320</v>
      </c>
      <c r="D30" s="115" t="s">
        <v>394</v>
      </c>
      <c r="E30" s="115" t="s">
        <v>322</v>
      </c>
      <c r="F30" s="115" t="s">
        <v>395</v>
      </c>
      <c r="G30" s="115" t="s">
        <v>324</v>
      </c>
      <c r="H30" s="115" t="s">
        <v>325</v>
      </c>
      <c r="I30" s="115" t="s">
        <v>326</v>
      </c>
      <c r="J30" s="0" t="n">
        <v>0</v>
      </c>
      <c r="K30" s="115" t="s">
        <v>327</v>
      </c>
    </row>
    <row r="31" customFormat="false" ht="13.8" hidden="false" customHeight="false" outlineLevel="0" collapsed="false">
      <c r="A31" s="115" t="s">
        <v>318</v>
      </c>
      <c r="B31" s="222" t="s">
        <v>396</v>
      </c>
      <c r="C31" s="222" t="s">
        <v>320</v>
      </c>
      <c r="D31" s="115" t="s">
        <v>397</v>
      </c>
      <c r="E31" s="115" t="s">
        <v>322</v>
      </c>
      <c r="F31" s="115" t="s">
        <v>398</v>
      </c>
      <c r="G31" s="115" t="s">
        <v>324</v>
      </c>
      <c r="H31" s="115" t="s">
        <v>325</v>
      </c>
      <c r="I31" s="115" t="s">
        <v>326</v>
      </c>
      <c r="J31" s="0" t="n">
        <v>0</v>
      </c>
      <c r="K31" s="115" t="s">
        <v>327</v>
      </c>
    </row>
    <row r="32" customFormat="false" ht="13.8" hidden="false" customHeight="false" outlineLevel="0" collapsed="false">
      <c r="A32" s="115" t="s">
        <v>318</v>
      </c>
      <c r="B32" s="222" t="s">
        <v>399</v>
      </c>
      <c r="C32" s="222" t="s">
        <v>320</v>
      </c>
      <c r="D32" s="115" t="s">
        <v>400</v>
      </c>
      <c r="E32" s="115" t="s">
        <v>322</v>
      </c>
      <c r="F32" s="115" t="s">
        <v>401</v>
      </c>
      <c r="G32" s="115" t="s">
        <v>324</v>
      </c>
      <c r="H32" s="115" t="s">
        <v>325</v>
      </c>
      <c r="I32" s="115" t="s">
        <v>326</v>
      </c>
      <c r="J32" s="0" t="n">
        <v>0</v>
      </c>
      <c r="K32" s="115" t="s">
        <v>327</v>
      </c>
    </row>
    <row r="33" customFormat="false" ht="13.8" hidden="false" customHeight="false" outlineLevel="0" collapsed="false">
      <c r="A33" s="115" t="s">
        <v>318</v>
      </c>
      <c r="B33" s="222" t="s">
        <v>402</v>
      </c>
      <c r="C33" s="222" t="s">
        <v>320</v>
      </c>
      <c r="D33" s="115" t="s">
        <v>403</v>
      </c>
      <c r="E33" s="115" t="s">
        <v>322</v>
      </c>
      <c r="F33" s="115" t="s">
        <v>156</v>
      </c>
      <c r="G33" s="115" t="s">
        <v>324</v>
      </c>
      <c r="H33" s="115" t="s">
        <v>325</v>
      </c>
      <c r="I33" s="115" t="s">
        <v>326</v>
      </c>
      <c r="J33" s="0" t="n">
        <v>0</v>
      </c>
      <c r="K33" s="115" t="s">
        <v>327</v>
      </c>
    </row>
    <row r="34" customFormat="false" ht="13.8" hidden="false" customHeight="false" outlineLevel="0" collapsed="false">
      <c r="A34" s="115" t="s">
        <v>318</v>
      </c>
      <c r="B34" s="222" t="s">
        <v>404</v>
      </c>
      <c r="C34" s="222" t="s">
        <v>320</v>
      </c>
      <c r="D34" s="115" t="s">
        <v>405</v>
      </c>
      <c r="E34" s="115" t="s">
        <v>322</v>
      </c>
      <c r="F34" s="115" t="s">
        <v>406</v>
      </c>
      <c r="G34" s="115" t="s">
        <v>324</v>
      </c>
      <c r="H34" s="115" t="s">
        <v>325</v>
      </c>
      <c r="I34" s="115" t="s">
        <v>326</v>
      </c>
      <c r="J34" s="0" t="n">
        <v>0</v>
      </c>
      <c r="K34" s="115" t="s">
        <v>327</v>
      </c>
    </row>
    <row r="35" customFormat="false" ht="13.8" hidden="false" customHeight="false" outlineLevel="0" collapsed="false">
      <c r="A35" s="115" t="s">
        <v>318</v>
      </c>
      <c r="B35" s="222" t="s">
        <v>407</v>
      </c>
      <c r="C35" s="222" t="s">
        <v>320</v>
      </c>
      <c r="D35" s="115" t="s">
        <v>408</v>
      </c>
      <c r="E35" s="115" t="s">
        <v>322</v>
      </c>
      <c r="F35" s="115" t="s">
        <v>156</v>
      </c>
      <c r="G35" s="115" t="s">
        <v>324</v>
      </c>
      <c r="H35" s="115" t="s">
        <v>325</v>
      </c>
      <c r="I35" s="115" t="s">
        <v>326</v>
      </c>
      <c r="J35" s="0" t="n">
        <v>0</v>
      </c>
      <c r="K35" s="115" t="s">
        <v>327</v>
      </c>
    </row>
    <row r="36" customFormat="false" ht="13.8" hidden="false" customHeight="false" outlineLevel="0" collapsed="false">
      <c r="A36" s="115" t="s">
        <v>318</v>
      </c>
      <c r="B36" s="222" t="s">
        <v>409</v>
      </c>
      <c r="C36" s="222" t="s">
        <v>320</v>
      </c>
      <c r="D36" s="115" t="s">
        <v>410</v>
      </c>
      <c r="E36" s="115" t="s">
        <v>322</v>
      </c>
      <c r="F36" s="115" t="s">
        <v>411</v>
      </c>
      <c r="G36" s="115" t="s">
        <v>324</v>
      </c>
      <c r="H36" s="115" t="s">
        <v>325</v>
      </c>
      <c r="I36" s="115" t="s">
        <v>326</v>
      </c>
      <c r="J36" s="0" t="n">
        <v>0</v>
      </c>
      <c r="K36" s="115" t="s">
        <v>327</v>
      </c>
    </row>
    <row r="37" customFormat="false" ht="13.8" hidden="false" customHeight="false" outlineLevel="0" collapsed="false">
      <c r="A37" s="115" t="s">
        <v>318</v>
      </c>
      <c r="B37" s="222" t="s">
        <v>412</v>
      </c>
      <c r="C37" s="222" t="s">
        <v>320</v>
      </c>
      <c r="D37" s="115" t="s">
        <v>413</v>
      </c>
      <c r="E37" s="115" t="s">
        <v>322</v>
      </c>
      <c r="F37" s="115" t="s">
        <v>406</v>
      </c>
      <c r="G37" s="115" t="s">
        <v>324</v>
      </c>
      <c r="H37" s="115" t="s">
        <v>325</v>
      </c>
      <c r="I37" s="115" t="s">
        <v>326</v>
      </c>
      <c r="J37" s="0" t="n">
        <v>0</v>
      </c>
      <c r="K37" s="115" t="s">
        <v>327</v>
      </c>
    </row>
    <row r="38" customFormat="false" ht="13.8" hidden="false" customHeight="false" outlineLevel="0" collapsed="false">
      <c r="A38" s="115" t="s">
        <v>318</v>
      </c>
      <c r="B38" s="222" t="s">
        <v>414</v>
      </c>
      <c r="C38" s="222" t="s">
        <v>320</v>
      </c>
      <c r="D38" s="115" t="s">
        <v>415</v>
      </c>
      <c r="E38" s="115" t="s">
        <v>322</v>
      </c>
      <c r="F38" s="115" t="s">
        <v>156</v>
      </c>
      <c r="G38" s="115" t="s">
        <v>324</v>
      </c>
      <c r="H38" s="115" t="s">
        <v>325</v>
      </c>
      <c r="I38" s="115" t="s">
        <v>326</v>
      </c>
      <c r="J38" s="0" t="n">
        <v>0</v>
      </c>
      <c r="K38" s="115" t="s">
        <v>327</v>
      </c>
    </row>
    <row r="39" customFormat="false" ht="13.8" hidden="false" customHeight="false" outlineLevel="0" collapsed="false">
      <c r="A39" s="115" t="s">
        <v>318</v>
      </c>
      <c r="B39" s="222" t="s">
        <v>416</v>
      </c>
      <c r="C39" s="222" t="s">
        <v>320</v>
      </c>
      <c r="D39" s="115" t="s">
        <v>417</v>
      </c>
      <c r="E39" s="115" t="s">
        <v>322</v>
      </c>
      <c r="F39" s="115" t="s">
        <v>418</v>
      </c>
      <c r="G39" s="115" t="s">
        <v>324</v>
      </c>
      <c r="H39" s="115" t="s">
        <v>325</v>
      </c>
      <c r="I39" s="115" t="s">
        <v>326</v>
      </c>
      <c r="J39" s="0" t="n">
        <v>0</v>
      </c>
      <c r="K39" s="115" t="s">
        <v>327</v>
      </c>
    </row>
    <row r="40" customFormat="false" ht="13.8" hidden="false" customHeight="false" outlineLevel="0" collapsed="false">
      <c r="A40" s="115" t="s">
        <v>318</v>
      </c>
      <c r="B40" s="222" t="s">
        <v>419</v>
      </c>
      <c r="C40" s="222" t="s">
        <v>320</v>
      </c>
      <c r="D40" s="115" t="s">
        <v>420</v>
      </c>
      <c r="E40" s="115" t="s">
        <v>322</v>
      </c>
      <c r="F40" s="115" t="s">
        <v>406</v>
      </c>
      <c r="G40" s="115" t="s">
        <v>324</v>
      </c>
      <c r="H40" s="115" t="s">
        <v>325</v>
      </c>
      <c r="I40" s="115" t="s">
        <v>326</v>
      </c>
      <c r="J40" s="0" t="n">
        <v>0</v>
      </c>
      <c r="K40" s="115" t="s">
        <v>327</v>
      </c>
    </row>
    <row r="41" customFormat="false" ht="13.8" hidden="false" customHeight="false" outlineLevel="0" collapsed="false">
      <c r="A41" s="115" t="s">
        <v>318</v>
      </c>
      <c r="B41" s="222" t="s">
        <v>421</v>
      </c>
      <c r="C41" s="222" t="s">
        <v>320</v>
      </c>
      <c r="D41" s="115" t="s">
        <v>422</v>
      </c>
      <c r="E41" s="115" t="s">
        <v>322</v>
      </c>
      <c r="F41" s="115" t="s">
        <v>423</v>
      </c>
      <c r="G41" s="115" t="s">
        <v>324</v>
      </c>
      <c r="H41" s="115" t="s">
        <v>325</v>
      </c>
      <c r="I41" s="115" t="s">
        <v>326</v>
      </c>
      <c r="J41" s="0" t="n">
        <v>0</v>
      </c>
      <c r="K41" s="115" t="s">
        <v>327</v>
      </c>
    </row>
    <row r="42" customFormat="false" ht="13.8" hidden="false" customHeight="false" outlineLevel="0" collapsed="false">
      <c r="A42" s="115" t="s">
        <v>318</v>
      </c>
      <c r="B42" s="222" t="s">
        <v>424</v>
      </c>
      <c r="C42" s="222" t="s">
        <v>320</v>
      </c>
      <c r="D42" s="115" t="s">
        <v>425</v>
      </c>
      <c r="E42" s="115" t="s">
        <v>322</v>
      </c>
      <c r="F42" s="115" t="s">
        <v>406</v>
      </c>
      <c r="G42" s="115" t="s">
        <v>324</v>
      </c>
      <c r="H42" s="115" t="s">
        <v>325</v>
      </c>
      <c r="I42" s="115" t="s">
        <v>326</v>
      </c>
      <c r="J42" s="0" t="n">
        <v>0</v>
      </c>
      <c r="K42" s="115" t="s">
        <v>327</v>
      </c>
    </row>
    <row r="43" customFormat="false" ht="13.8" hidden="false" customHeight="false" outlineLevel="0" collapsed="false">
      <c r="A43" s="115" t="s">
        <v>318</v>
      </c>
      <c r="B43" s="222" t="s">
        <v>426</v>
      </c>
      <c r="C43" s="222" t="s">
        <v>320</v>
      </c>
      <c r="D43" s="115" t="s">
        <v>427</v>
      </c>
      <c r="E43" s="115" t="s">
        <v>322</v>
      </c>
      <c r="F43" s="115" t="s">
        <v>156</v>
      </c>
      <c r="G43" s="115" t="s">
        <v>324</v>
      </c>
      <c r="H43" s="115" t="s">
        <v>325</v>
      </c>
      <c r="I43" s="115" t="s">
        <v>326</v>
      </c>
      <c r="J43" s="0" t="n">
        <v>0</v>
      </c>
      <c r="K43" s="115" t="s">
        <v>327</v>
      </c>
    </row>
    <row r="44" customFormat="false" ht="13.8" hidden="false" customHeight="false" outlineLevel="0" collapsed="false">
      <c r="A44" s="115" t="s">
        <v>318</v>
      </c>
      <c r="B44" s="222" t="s">
        <v>428</v>
      </c>
      <c r="C44" s="222" t="s">
        <v>320</v>
      </c>
      <c r="D44" s="115" t="s">
        <v>429</v>
      </c>
      <c r="E44" s="115" t="s">
        <v>322</v>
      </c>
      <c r="F44" s="115" t="s">
        <v>430</v>
      </c>
      <c r="G44" s="115" t="s">
        <v>324</v>
      </c>
      <c r="H44" s="115" t="s">
        <v>325</v>
      </c>
      <c r="I44" s="115" t="s">
        <v>326</v>
      </c>
      <c r="J44" s="0" t="n">
        <v>0</v>
      </c>
      <c r="K44" s="115" t="s">
        <v>327</v>
      </c>
    </row>
    <row r="45" customFormat="false" ht="13.8" hidden="false" customHeight="false" outlineLevel="0" collapsed="false">
      <c r="A45" s="115" t="s">
        <v>318</v>
      </c>
      <c r="B45" s="222" t="s">
        <v>431</v>
      </c>
      <c r="C45" s="222" t="s">
        <v>320</v>
      </c>
      <c r="D45" s="115" t="s">
        <v>432</v>
      </c>
      <c r="E45" s="115" t="s">
        <v>322</v>
      </c>
      <c r="F45" s="115" t="s">
        <v>156</v>
      </c>
      <c r="G45" s="115" t="s">
        <v>324</v>
      </c>
      <c r="H45" s="115" t="s">
        <v>325</v>
      </c>
      <c r="I45" s="115" t="s">
        <v>326</v>
      </c>
      <c r="J45" s="0" t="n">
        <v>0</v>
      </c>
      <c r="K45" s="115" t="s">
        <v>327</v>
      </c>
    </row>
    <row r="46" customFormat="false" ht="13.8" hidden="false" customHeight="false" outlineLevel="0" collapsed="false">
      <c r="A46" s="115" t="s">
        <v>318</v>
      </c>
      <c r="B46" s="222" t="s">
        <v>433</v>
      </c>
      <c r="C46" s="222" t="s">
        <v>320</v>
      </c>
      <c r="D46" s="115" t="s">
        <v>434</v>
      </c>
      <c r="E46" s="115" t="s">
        <v>322</v>
      </c>
      <c r="F46" s="115" t="s">
        <v>435</v>
      </c>
      <c r="G46" s="115" t="s">
        <v>324</v>
      </c>
      <c r="H46" s="115" t="s">
        <v>325</v>
      </c>
      <c r="I46" s="115" t="s">
        <v>326</v>
      </c>
      <c r="J46" s="0" t="n">
        <v>0</v>
      </c>
      <c r="K46" s="115" t="s">
        <v>327</v>
      </c>
    </row>
    <row r="47" customFormat="false" ht="13.8" hidden="false" customHeight="false" outlineLevel="0" collapsed="false">
      <c r="A47" s="115" t="s">
        <v>318</v>
      </c>
      <c r="B47" s="222" t="s">
        <v>436</v>
      </c>
      <c r="C47" s="222" t="s">
        <v>320</v>
      </c>
      <c r="D47" s="115" t="s">
        <v>437</v>
      </c>
      <c r="E47" s="115" t="s">
        <v>322</v>
      </c>
      <c r="F47" s="115" t="s">
        <v>398</v>
      </c>
      <c r="G47" s="115" t="s">
        <v>324</v>
      </c>
      <c r="H47" s="115" t="s">
        <v>325</v>
      </c>
      <c r="I47" s="115" t="s">
        <v>326</v>
      </c>
      <c r="J47" s="0" t="n">
        <v>0</v>
      </c>
      <c r="K47" s="115" t="s">
        <v>327</v>
      </c>
    </row>
    <row r="48" customFormat="false" ht="13.8" hidden="false" customHeight="false" outlineLevel="0" collapsed="false">
      <c r="A48" s="115" t="s">
        <v>318</v>
      </c>
      <c r="B48" s="222" t="s">
        <v>438</v>
      </c>
      <c r="C48" s="222" t="s">
        <v>320</v>
      </c>
      <c r="D48" s="115" t="s">
        <v>439</v>
      </c>
      <c r="E48" s="115" t="s">
        <v>322</v>
      </c>
      <c r="F48" s="115" t="s">
        <v>440</v>
      </c>
      <c r="G48" s="115" t="s">
        <v>324</v>
      </c>
      <c r="H48" s="115" t="s">
        <v>325</v>
      </c>
      <c r="I48" s="115" t="s">
        <v>326</v>
      </c>
      <c r="J48" s="0" t="n">
        <v>0</v>
      </c>
      <c r="K48" s="115" t="s">
        <v>327</v>
      </c>
    </row>
    <row r="49" customFormat="false" ht="13.8" hidden="false" customHeight="false" outlineLevel="0" collapsed="false">
      <c r="A49" s="115" t="s">
        <v>318</v>
      </c>
      <c r="B49" s="222" t="s">
        <v>441</v>
      </c>
      <c r="C49" s="222" t="s">
        <v>320</v>
      </c>
      <c r="D49" s="115" t="s">
        <v>442</v>
      </c>
      <c r="E49" s="115" t="s">
        <v>322</v>
      </c>
      <c r="F49" s="115" t="s">
        <v>443</v>
      </c>
      <c r="G49" s="115" t="s">
        <v>324</v>
      </c>
      <c r="H49" s="115" t="s">
        <v>325</v>
      </c>
      <c r="I49" s="115" t="s">
        <v>326</v>
      </c>
      <c r="J49" s="0" t="n">
        <v>0</v>
      </c>
      <c r="K49" s="115" t="s">
        <v>327</v>
      </c>
    </row>
    <row r="50" customFormat="false" ht="13.8" hidden="false" customHeight="false" outlineLevel="0" collapsed="false">
      <c r="A50" s="115" t="s">
        <v>318</v>
      </c>
      <c r="B50" s="222" t="s">
        <v>444</v>
      </c>
      <c r="C50" s="222" t="s">
        <v>320</v>
      </c>
      <c r="D50" s="115" t="s">
        <v>445</v>
      </c>
      <c r="E50" s="115" t="s">
        <v>322</v>
      </c>
      <c r="F50" s="115" t="s">
        <v>446</v>
      </c>
      <c r="G50" s="115" t="s">
        <v>324</v>
      </c>
      <c r="H50" s="115" t="s">
        <v>325</v>
      </c>
      <c r="I50" s="115" t="s">
        <v>326</v>
      </c>
      <c r="J50" s="0" t="n">
        <v>0</v>
      </c>
      <c r="K50" s="115" t="s">
        <v>327</v>
      </c>
    </row>
    <row r="51" customFormat="false" ht="13.8" hidden="false" customHeight="false" outlineLevel="0" collapsed="false">
      <c r="A51" s="115" t="s">
        <v>318</v>
      </c>
      <c r="B51" s="222" t="s">
        <v>447</v>
      </c>
      <c r="C51" s="222" t="s">
        <v>320</v>
      </c>
      <c r="D51" s="115" t="s">
        <v>448</v>
      </c>
      <c r="E51" s="115" t="s">
        <v>322</v>
      </c>
      <c r="F51" s="115" t="s">
        <v>406</v>
      </c>
      <c r="G51" s="115" t="s">
        <v>324</v>
      </c>
      <c r="H51" s="115" t="s">
        <v>325</v>
      </c>
      <c r="I51" s="115" t="s">
        <v>326</v>
      </c>
      <c r="J51" s="0" t="n">
        <v>0</v>
      </c>
      <c r="K51" s="115" t="s">
        <v>327</v>
      </c>
    </row>
    <row r="52" customFormat="false" ht="13.8" hidden="false" customHeight="false" outlineLevel="0" collapsed="false">
      <c r="A52" s="115" t="s">
        <v>318</v>
      </c>
      <c r="B52" s="222" t="s">
        <v>449</v>
      </c>
      <c r="C52" s="222" t="s">
        <v>320</v>
      </c>
      <c r="D52" s="115" t="s">
        <v>450</v>
      </c>
      <c r="E52" s="115" t="s">
        <v>322</v>
      </c>
      <c r="F52" s="115" t="s">
        <v>451</v>
      </c>
      <c r="G52" s="115" t="s">
        <v>324</v>
      </c>
      <c r="H52" s="115" t="s">
        <v>325</v>
      </c>
      <c r="I52" s="115" t="s">
        <v>326</v>
      </c>
      <c r="J52" s="0" t="n">
        <v>0</v>
      </c>
      <c r="K52" s="115" t="s">
        <v>327</v>
      </c>
    </row>
    <row r="53" customFormat="false" ht="13.8" hidden="false" customHeight="false" outlineLevel="0" collapsed="false">
      <c r="A53" s="115" t="s">
        <v>318</v>
      </c>
      <c r="B53" s="222" t="s">
        <v>452</v>
      </c>
      <c r="C53" s="222" t="s">
        <v>320</v>
      </c>
      <c r="D53" s="115" t="s">
        <v>453</v>
      </c>
      <c r="E53" s="115" t="s">
        <v>322</v>
      </c>
      <c r="F53" s="115" t="s">
        <v>454</v>
      </c>
      <c r="G53" s="115" t="s">
        <v>324</v>
      </c>
      <c r="H53" s="115" t="s">
        <v>325</v>
      </c>
      <c r="I53" s="115" t="s">
        <v>326</v>
      </c>
      <c r="J53" s="0" t="n">
        <v>0</v>
      </c>
      <c r="K53" s="115" t="s">
        <v>327</v>
      </c>
    </row>
    <row r="54" customFormat="false" ht="13.8" hidden="false" customHeight="false" outlineLevel="0" collapsed="false">
      <c r="A54" s="115" t="s">
        <v>318</v>
      </c>
      <c r="B54" s="222" t="s">
        <v>455</v>
      </c>
      <c r="C54" s="222" t="s">
        <v>320</v>
      </c>
      <c r="D54" s="115" t="s">
        <v>456</v>
      </c>
      <c r="E54" s="115" t="s">
        <v>322</v>
      </c>
      <c r="F54" s="115" t="s">
        <v>381</v>
      </c>
      <c r="G54" s="115" t="s">
        <v>324</v>
      </c>
      <c r="H54" s="115" t="s">
        <v>325</v>
      </c>
      <c r="I54" s="115" t="s">
        <v>326</v>
      </c>
      <c r="J54" s="0" t="n">
        <v>0</v>
      </c>
      <c r="K54" s="115" t="s">
        <v>327</v>
      </c>
    </row>
    <row r="55" customFormat="false" ht="13.8" hidden="false" customHeight="false" outlineLevel="0" collapsed="false">
      <c r="A55" s="115" t="s">
        <v>318</v>
      </c>
      <c r="B55" s="222" t="s">
        <v>457</v>
      </c>
      <c r="C55" s="222" t="s">
        <v>320</v>
      </c>
      <c r="D55" s="115" t="s">
        <v>458</v>
      </c>
      <c r="E55" s="115" t="s">
        <v>322</v>
      </c>
      <c r="F55" s="115" t="s">
        <v>406</v>
      </c>
      <c r="G55" s="115" t="s">
        <v>324</v>
      </c>
      <c r="H55" s="115" t="s">
        <v>325</v>
      </c>
      <c r="I55" s="115" t="s">
        <v>326</v>
      </c>
      <c r="J55" s="0" t="n">
        <v>0</v>
      </c>
      <c r="K55" s="115" t="s">
        <v>327</v>
      </c>
    </row>
    <row r="56" customFormat="false" ht="13.8" hidden="false" customHeight="false" outlineLevel="0" collapsed="false">
      <c r="A56" s="115" t="s">
        <v>318</v>
      </c>
      <c r="B56" s="222" t="s">
        <v>459</v>
      </c>
      <c r="C56" s="222" t="s">
        <v>320</v>
      </c>
      <c r="D56" s="115" t="s">
        <v>460</v>
      </c>
      <c r="E56" s="115" t="s">
        <v>322</v>
      </c>
      <c r="F56" s="115" t="s">
        <v>364</v>
      </c>
      <c r="G56" s="115" t="s">
        <v>324</v>
      </c>
      <c r="H56" s="115" t="s">
        <v>325</v>
      </c>
      <c r="I56" s="115" t="s">
        <v>326</v>
      </c>
      <c r="J56" s="0" t="n">
        <v>0</v>
      </c>
      <c r="K56" s="115" t="s">
        <v>327</v>
      </c>
    </row>
    <row r="57" customFormat="false" ht="13.8" hidden="false" customHeight="false" outlineLevel="0" collapsed="false">
      <c r="A57" s="115" t="s">
        <v>318</v>
      </c>
      <c r="B57" s="222" t="s">
        <v>461</v>
      </c>
      <c r="C57" s="222" t="s">
        <v>320</v>
      </c>
      <c r="D57" s="115" t="s">
        <v>462</v>
      </c>
      <c r="E57" s="115" t="s">
        <v>322</v>
      </c>
      <c r="F57" s="115" t="s">
        <v>463</v>
      </c>
      <c r="G57" s="115" t="s">
        <v>324</v>
      </c>
      <c r="H57" s="115" t="s">
        <v>325</v>
      </c>
      <c r="I57" s="115" t="s">
        <v>326</v>
      </c>
      <c r="J57" s="0" t="n">
        <v>0</v>
      </c>
      <c r="K57" s="115" t="s">
        <v>327</v>
      </c>
    </row>
    <row r="58" customFormat="false" ht="13.8" hidden="false" customHeight="false" outlineLevel="0" collapsed="false">
      <c r="A58" s="115" t="s">
        <v>318</v>
      </c>
      <c r="B58" s="222" t="s">
        <v>464</v>
      </c>
      <c r="C58" s="222" t="s">
        <v>320</v>
      </c>
      <c r="D58" s="115" t="s">
        <v>465</v>
      </c>
      <c r="E58" s="115" t="s">
        <v>322</v>
      </c>
      <c r="F58" s="115" t="s">
        <v>463</v>
      </c>
      <c r="G58" s="115" t="s">
        <v>324</v>
      </c>
      <c r="H58" s="115" t="s">
        <v>325</v>
      </c>
      <c r="I58" s="115" t="s">
        <v>326</v>
      </c>
      <c r="J58" s="0" t="n">
        <v>0</v>
      </c>
      <c r="K58" s="115" t="s">
        <v>327</v>
      </c>
    </row>
    <row r="59" customFormat="false" ht="13.8" hidden="false" customHeight="false" outlineLevel="0" collapsed="false">
      <c r="A59" s="115" t="s">
        <v>318</v>
      </c>
      <c r="B59" s="222" t="s">
        <v>466</v>
      </c>
      <c r="C59" s="222" t="s">
        <v>320</v>
      </c>
      <c r="D59" s="115" t="s">
        <v>467</v>
      </c>
      <c r="E59" s="115" t="s">
        <v>322</v>
      </c>
      <c r="F59" s="115" t="s">
        <v>364</v>
      </c>
      <c r="G59" s="115" t="s">
        <v>324</v>
      </c>
      <c r="H59" s="115" t="s">
        <v>325</v>
      </c>
      <c r="I59" s="115" t="s">
        <v>326</v>
      </c>
      <c r="J59" s="0" t="n">
        <v>0</v>
      </c>
      <c r="K59" s="115" t="s">
        <v>327</v>
      </c>
    </row>
    <row r="60" customFormat="false" ht="13.8" hidden="false" customHeight="false" outlineLevel="0" collapsed="false">
      <c r="A60" s="115" t="s">
        <v>318</v>
      </c>
      <c r="B60" s="222" t="s">
        <v>468</v>
      </c>
      <c r="C60" s="222" t="s">
        <v>320</v>
      </c>
      <c r="D60" s="115" t="s">
        <v>469</v>
      </c>
      <c r="E60" s="115" t="s">
        <v>322</v>
      </c>
      <c r="F60" s="115" t="s">
        <v>470</v>
      </c>
      <c r="G60" s="115" t="s">
        <v>324</v>
      </c>
      <c r="H60" s="115" t="s">
        <v>325</v>
      </c>
      <c r="I60" s="115" t="s">
        <v>326</v>
      </c>
      <c r="J60" s="0" t="n">
        <v>0</v>
      </c>
      <c r="K60" s="115" t="s">
        <v>327</v>
      </c>
    </row>
    <row r="61" customFormat="false" ht="13.8" hidden="false" customHeight="false" outlineLevel="0" collapsed="false">
      <c r="A61" s="115" t="s">
        <v>318</v>
      </c>
      <c r="B61" s="222" t="s">
        <v>471</v>
      </c>
      <c r="C61" s="222" t="s">
        <v>320</v>
      </c>
      <c r="D61" s="115" t="s">
        <v>472</v>
      </c>
      <c r="E61" s="115" t="s">
        <v>322</v>
      </c>
      <c r="F61" s="115" t="s">
        <v>406</v>
      </c>
      <c r="G61" s="115" t="s">
        <v>324</v>
      </c>
      <c r="H61" s="115" t="s">
        <v>325</v>
      </c>
      <c r="I61" s="115" t="s">
        <v>326</v>
      </c>
      <c r="J61" s="0" t="n">
        <v>0</v>
      </c>
      <c r="K61" s="115" t="s">
        <v>327</v>
      </c>
    </row>
    <row r="62" customFormat="false" ht="13.8" hidden="false" customHeight="false" outlineLevel="0" collapsed="false">
      <c r="A62" s="115" t="s">
        <v>318</v>
      </c>
      <c r="B62" s="222" t="s">
        <v>473</v>
      </c>
      <c r="C62" s="222" t="s">
        <v>320</v>
      </c>
      <c r="D62" s="115" t="s">
        <v>474</v>
      </c>
      <c r="E62" s="115" t="s">
        <v>322</v>
      </c>
      <c r="F62" s="115" t="s">
        <v>156</v>
      </c>
      <c r="G62" s="115" t="s">
        <v>324</v>
      </c>
      <c r="H62" s="115" t="s">
        <v>325</v>
      </c>
      <c r="I62" s="115" t="s">
        <v>326</v>
      </c>
      <c r="J62" s="0" t="n">
        <v>0</v>
      </c>
      <c r="K62" s="115" t="s">
        <v>327</v>
      </c>
    </row>
    <row r="63" customFormat="false" ht="13.8" hidden="false" customHeight="false" outlineLevel="0" collapsed="false">
      <c r="A63" s="115" t="s">
        <v>318</v>
      </c>
      <c r="B63" s="222" t="s">
        <v>475</v>
      </c>
      <c r="C63" s="222" t="s">
        <v>320</v>
      </c>
      <c r="D63" s="115" t="s">
        <v>476</v>
      </c>
      <c r="E63" s="115" t="s">
        <v>322</v>
      </c>
      <c r="F63" s="115" t="s">
        <v>477</v>
      </c>
      <c r="G63" s="115" t="s">
        <v>324</v>
      </c>
      <c r="H63" s="115" t="s">
        <v>325</v>
      </c>
      <c r="I63" s="115" t="s">
        <v>326</v>
      </c>
      <c r="J63" s="0" t="n">
        <v>0</v>
      </c>
      <c r="K63" s="115" t="s">
        <v>327</v>
      </c>
    </row>
    <row r="64" customFormat="false" ht="13.8" hidden="false" customHeight="false" outlineLevel="0" collapsed="false">
      <c r="A64" s="115" t="s">
        <v>318</v>
      </c>
      <c r="B64" s="222" t="s">
        <v>478</v>
      </c>
      <c r="C64" s="222" t="s">
        <v>320</v>
      </c>
      <c r="D64" s="115" t="s">
        <v>479</v>
      </c>
      <c r="E64" s="115" t="s">
        <v>322</v>
      </c>
      <c r="F64" s="115" t="s">
        <v>480</v>
      </c>
      <c r="G64" s="115" t="s">
        <v>324</v>
      </c>
      <c r="H64" s="115" t="s">
        <v>325</v>
      </c>
      <c r="I64" s="115" t="s">
        <v>326</v>
      </c>
      <c r="J64" s="0" t="n">
        <v>0</v>
      </c>
      <c r="K64" s="115" t="s">
        <v>327</v>
      </c>
    </row>
    <row r="65" customFormat="false" ht="13.8" hidden="false" customHeight="false" outlineLevel="0" collapsed="false">
      <c r="A65" s="115" t="s">
        <v>318</v>
      </c>
      <c r="B65" s="222" t="s">
        <v>481</v>
      </c>
      <c r="C65" s="222" t="s">
        <v>320</v>
      </c>
      <c r="D65" s="115" t="s">
        <v>482</v>
      </c>
      <c r="E65" s="115" t="s">
        <v>322</v>
      </c>
      <c r="F65" s="115" t="s">
        <v>483</v>
      </c>
      <c r="G65" s="115" t="s">
        <v>324</v>
      </c>
      <c r="H65" s="115" t="s">
        <v>325</v>
      </c>
      <c r="I65" s="115" t="s">
        <v>326</v>
      </c>
      <c r="J65" s="0" t="n">
        <v>0</v>
      </c>
      <c r="K65" s="115" t="s">
        <v>327</v>
      </c>
    </row>
    <row r="66" customFormat="false" ht="13.8" hidden="false" customHeight="false" outlineLevel="0" collapsed="false">
      <c r="A66" s="115" t="s">
        <v>318</v>
      </c>
      <c r="B66" s="222" t="s">
        <v>484</v>
      </c>
      <c r="C66" s="222" t="s">
        <v>320</v>
      </c>
      <c r="D66" s="115" t="s">
        <v>485</v>
      </c>
      <c r="E66" s="115" t="s">
        <v>322</v>
      </c>
      <c r="F66" s="115" t="s">
        <v>156</v>
      </c>
      <c r="G66" s="115" t="s">
        <v>324</v>
      </c>
      <c r="H66" s="115" t="s">
        <v>325</v>
      </c>
      <c r="I66" s="115" t="s">
        <v>326</v>
      </c>
      <c r="J66" s="0" t="n">
        <v>0</v>
      </c>
      <c r="K66" s="115" t="s">
        <v>327</v>
      </c>
    </row>
    <row r="67" customFormat="false" ht="13.8" hidden="false" customHeight="false" outlineLevel="0" collapsed="false">
      <c r="A67" s="115" t="s">
        <v>318</v>
      </c>
      <c r="B67" s="222" t="s">
        <v>486</v>
      </c>
      <c r="C67" s="222" t="s">
        <v>320</v>
      </c>
      <c r="D67" s="115" t="s">
        <v>487</v>
      </c>
      <c r="E67" s="115" t="s">
        <v>322</v>
      </c>
      <c r="F67" s="115" t="s">
        <v>488</v>
      </c>
      <c r="G67" s="115" t="s">
        <v>324</v>
      </c>
      <c r="H67" s="115" t="s">
        <v>325</v>
      </c>
      <c r="I67" s="115" t="s">
        <v>326</v>
      </c>
      <c r="J67" s="0" t="n">
        <v>0</v>
      </c>
      <c r="K67" s="115" t="s">
        <v>327</v>
      </c>
    </row>
    <row r="68" customFormat="false" ht="16.4" hidden="false" customHeight="false" outlineLevel="0" collapsed="false">
      <c r="A68" s="115" t="s">
        <v>318</v>
      </c>
      <c r="B68" s="222" t="s">
        <v>489</v>
      </c>
      <c r="C68" s="222" t="s">
        <v>320</v>
      </c>
      <c r="D68" s="115" t="s">
        <v>487</v>
      </c>
      <c r="E68" s="115" t="s">
        <v>322</v>
      </c>
      <c r="F68" s="115" t="s">
        <v>490</v>
      </c>
      <c r="G68" s="115" t="s">
        <v>324</v>
      </c>
      <c r="H68" s="115" t="s">
        <v>325</v>
      </c>
      <c r="I68" s="115" t="s">
        <v>326</v>
      </c>
      <c r="J68" s="0" t="n">
        <v>0</v>
      </c>
      <c r="K68" s="115" t="s">
        <v>327</v>
      </c>
    </row>
    <row r="69" customFormat="false" ht="13.8" hidden="false" customHeight="false" outlineLevel="0" collapsed="false">
      <c r="A69" s="115" t="s">
        <v>318</v>
      </c>
      <c r="B69" s="222" t="s">
        <v>491</v>
      </c>
      <c r="C69" s="222" t="s">
        <v>320</v>
      </c>
      <c r="D69" s="115" t="s">
        <v>492</v>
      </c>
      <c r="E69" s="115" t="s">
        <v>322</v>
      </c>
      <c r="F69" s="115" t="s">
        <v>493</v>
      </c>
      <c r="G69" s="115" t="s">
        <v>324</v>
      </c>
      <c r="H69" s="115" t="s">
        <v>325</v>
      </c>
      <c r="I69" s="115" t="s">
        <v>326</v>
      </c>
      <c r="J69" s="0" t="n">
        <v>0</v>
      </c>
      <c r="K69" s="115" t="s">
        <v>327</v>
      </c>
    </row>
    <row r="70" customFormat="false" ht="13.8" hidden="false" customHeight="false" outlineLevel="0" collapsed="false">
      <c r="A70" s="115" t="s">
        <v>318</v>
      </c>
      <c r="B70" s="222" t="s">
        <v>494</v>
      </c>
      <c r="C70" s="222" t="s">
        <v>320</v>
      </c>
      <c r="D70" s="115" t="s">
        <v>495</v>
      </c>
      <c r="E70" s="115" t="s">
        <v>322</v>
      </c>
      <c r="F70" s="115" t="s">
        <v>156</v>
      </c>
      <c r="G70" s="115" t="s">
        <v>324</v>
      </c>
      <c r="H70" s="115" t="s">
        <v>325</v>
      </c>
      <c r="I70" s="115" t="s">
        <v>326</v>
      </c>
      <c r="J70" s="0" t="n">
        <v>0</v>
      </c>
      <c r="K70" s="115" t="s">
        <v>327</v>
      </c>
    </row>
    <row r="71" customFormat="false" ht="13.8" hidden="false" customHeight="false" outlineLevel="0" collapsed="false">
      <c r="A71" s="115" t="s">
        <v>318</v>
      </c>
      <c r="B71" s="222" t="s">
        <v>496</v>
      </c>
      <c r="C71" s="222" t="s">
        <v>320</v>
      </c>
      <c r="D71" s="115" t="s">
        <v>497</v>
      </c>
      <c r="E71" s="115" t="s">
        <v>322</v>
      </c>
      <c r="F71" s="115" t="s">
        <v>483</v>
      </c>
      <c r="G71" s="115" t="s">
        <v>324</v>
      </c>
      <c r="H71" s="115" t="s">
        <v>325</v>
      </c>
      <c r="I71" s="115" t="s">
        <v>326</v>
      </c>
      <c r="J71" s="0" t="n">
        <v>0</v>
      </c>
      <c r="K71" s="115" t="s">
        <v>327</v>
      </c>
    </row>
    <row r="72" customFormat="false" ht="13.8" hidden="false" customHeight="false" outlineLevel="0" collapsed="false">
      <c r="A72" s="115" t="s">
        <v>318</v>
      </c>
      <c r="B72" s="222" t="s">
        <v>498</v>
      </c>
      <c r="C72" s="222" t="s">
        <v>320</v>
      </c>
      <c r="D72" s="115" t="s">
        <v>499</v>
      </c>
      <c r="E72" s="115" t="s">
        <v>322</v>
      </c>
      <c r="F72" s="115" t="s">
        <v>335</v>
      </c>
      <c r="G72" s="115" t="s">
        <v>324</v>
      </c>
      <c r="H72" s="115" t="s">
        <v>325</v>
      </c>
      <c r="I72" s="115" t="s">
        <v>326</v>
      </c>
      <c r="J72" s="0" t="n">
        <v>0</v>
      </c>
      <c r="K72" s="115" t="s">
        <v>327</v>
      </c>
    </row>
    <row r="73" customFormat="false" ht="13.8" hidden="false" customHeight="false" outlineLevel="0" collapsed="false">
      <c r="A73" s="115" t="s">
        <v>318</v>
      </c>
      <c r="B73" s="222" t="s">
        <v>500</v>
      </c>
      <c r="C73" s="222" t="s">
        <v>320</v>
      </c>
      <c r="D73" s="115" t="s">
        <v>501</v>
      </c>
      <c r="E73" s="115" t="s">
        <v>322</v>
      </c>
      <c r="F73" s="115" t="s">
        <v>156</v>
      </c>
      <c r="G73" s="115" t="s">
        <v>324</v>
      </c>
      <c r="H73" s="115" t="s">
        <v>325</v>
      </c>
      <c r="I73" s="115" t="s">
        <v>326</v>
      </c>
      <c r="J73" s="0" t="n">
        <v>0</v>
      </c>
      <c r="K73" s="115" t="s">
        <v>327</v>
      </c>
    </row>
    <row r="74" customFormat="false" ht="13.8" hidden="false" customHeight="false" outlineLevel="0" collapsed="false">
      <c r="A74" s="115" t="s">
        <v>318</v>
      </c>
      <c r="B74" s="222" t="s">
        <v>502</v>
      </c>
      <c r="C74" s="222" t="s">
        <v>320</v>
      </c>
      <c r="D74" s="115" t="s">
        <v>503</v>
      </c>
      <c r="E74" s="115" t="s">
        <v>322</v>
      </c>
      <c r="F74" s="115" t="s">
        <v>504</v>
      </c>
      <c r="G74" s="115" t="s">
        <v>324</v>
      </c>
      <c r="H74" s="115" t="s">
        <v>325</v>
      </c>
      <c r="I74" s="115" t="s">
        <v>326</v>
      </c>
      <c r="J74" s="0" t="n">
        <v>0</v>
      </c>
      <c r="K74" s="115" t="s">
        <v>327</v>
      </c>
    </row>
    <row r="75" customFormat="false" ht="13.8" hidden="false" customHeight="false" outlineLevel="0" collapsed="false">
      <c r="A75" s="115" t="s">
        <v>318</v>
      </c>
      <c r="B75" s="222" t="s">
        <v>505</v>
      </c>
      <c r="C75" s="222" t="s">
        <v>320</v>
      </c>
      <c r="D75" s="115" t="s">
        <v>506</v>
      </c>
      <c r="E75" s="115" t="s">
        <v>322</v>
      </c>
      <c r="F75" s="115" t="s">
        <v>507</v>
      </c>
      <c r="G75" s="115" t="s">
        <v>324</v>
      </c>
      <c r="H75" s="115" t="s">
        <v>325</v>
      </c>
      <c r="I75" s="115" t="s">
        <v>326</v>
      </c>
      <c r="J75" s="0" t="n">
        <v>0</v>
      </c>
      <c r="K75" s="115" t="s">
        <v>327</v>
      </c>
    </row>
    <row r="76" customFormat="false" ht="13.8" hidden="false" customHeight="false" outlineLevel="0" collapsed="false">
      <c r="A76" s="115" t="s">
        <v>318</v>
      </c>
      <c r="B76" s="222" t="s">
        <v>508</v>
      </c>
      <c r="C76" s="222" t="s">
        <v>320</v>
      </c>
      <c r="D76" s="115" t="s">
        <v>509</v>
      </c>
      <c r="E76" s="115" t="s">
        <v>322</v>
      </c>
      <c r="F76" s="115" t="s">
        <v>398</v>
      </c>
      <c r="G76" s="115" t="s">
        <v>324</v>
      </c>
      <c r="H76" s="115" t="s">
        <v>325</v>
      </c>
      <c r="I76" s="115" t="s">
        <v>326</v>
      </c>
      <c r="J76" s="0" t="n">
        <v>0</v>
      </c>
      <c r="K76" s="115" t="s">
        <v>327</v>
      </c>
    </row>
    <row r="77" customFormat="false" ht="13.8" hidden="false" customHeight="false" outlineLevel="0" collapsed="false">
      <c r="A77" s="115" t="s">
        <v>318</v>
      </c>
      <c r="B77" s="222" t="s">
        <v>510</v>
      </c>
      <c r="C77" s="222" t="s">
        <v>320</v>
      </c>
      <c r="D77" s="115" t="s">
        <v>511</v>
      </c>
      <c r="E77" s="115" t="s">
        <v>322</v>
      </c>
      <c r="F77" s="115" t="s">
        <v>446</v>
      </c>
      <c r="G77" s="115" t="s">
        <v>324</v>
      </c>
      <c r="H77" s="115" t="s">
        <v>325</v>
      </c>
      <c r="I77" s="115" t="s">
        <v>326</v>
      </c>
      <c r="J77" s="0" t="n">
        <v>0</v>
      </c>
      <c r="K77" s="115" t="s">
        <v>327</v>
      </c>
    </row>
    <row r="78" customFormat="false" ht="13.8" hidden="false" customHeight="false" outlineLevel="0" collapsed="false">
      <c r="A78" s="115" t="s">
        <v>318</v>
      </c>
      <c r="B78" s="222" t="s">
        <v>512</v>
      </c>
      <c r="C78" s="222" t="s">
        <v>320</v>
      </c>
      <c r="D78" s="115" t="s">
        <v>513</v>
      </c>
      <c r="E78" s="115" t="s">
        <v>322</v>
      </c>
      <c r="F78" s="115" t="s">
        <v>483</v>
      </c>
      <c r="G78" s="115" t="s">
        <v>324</v>
      </c>
      <c r="H78" s="115" t="s">
        <v>325</v>
      </c>
      <c r="I78" s="115" t="s">
        <v>326</v>
      </c>
      <c r="J78" s="0" t="n">
        <v>0</v>
      </c>
      <c r="K78" s="115" t="s">
        <v>327</v>
      </c>
    </row>
    <row r="79" customFormat="false" ht="13.8" hidden="false" customHeight="false" outlineLevel="0" collapsed="false">
      <c r="A79" s="115" t="s">
        <v>318</v>
      </c>
      <c r="B79" s="222" t="s">
        <v>514</v>
      </c>
      <c r="C79" s="222" t="s">
        <v>320</v>
      </c>
      <c r="D79" s="115" t="s">
        <v>515</v>
      </c>
      <c r="E79" s="115" t="s">
        <v>322</v>
      </c>
      <c r="F79" s="115" t="s">
        <v>516</v>
      </c>
      <c r="G79" s="115" t="s">
        <v>324</v>
      </c>
      <c r="H79" s="115" t="s">
        <v>325</v>
      </c>
      <c r="I79" s="115" t="s">
        <v>326</v>
      </c>
      <c r="J79" s="0" t="n">
        <v>0</v>
      </c>
      <c r="K79" s="115" t="s">
        <v>327</v>
      </c>
    </row>
    <row r="80" customFormat="false" ht="13.8" hidden="false" customHeight="false" outlineLevel="0" collapsed="false">
      <c r="A80" s="115" t="s">
        <v>318</v>
      </c>
      <c r="B80" s="222" t="s">
        <v>517</v>
      </c>
      <c r="C80" s="222" t="s">
        <v>320</v>
      </c>
      <c r="D80" s="115" t="s">
        <v>518</v>
      </c>
      <c r="E80" s="115" t="s">
        <v>322</v>
      </c>
      <c r="F80" s="115" t="s">
        <v>519</v>
      </c>
      <c r="G80" s="115" t="s">
        <v>324</v>
      </c>
      <c r="H80" s="115" t="s">
        <v>325</v>
      </c>
      <c r="I80" s="115" t="s">
        <v>326</v>
      </c>
      <c r="J80" s="0" t="n">
        <v>0</v>
      </c>
      <c r="K80" s="115" t="s">
        <v>327</v>
      </c>
    </row>
    <row r="81" customFormat="false" ht="13.8" hidden="false" customHeight="false" outlineLevel="0" collapsed="false">
      <c r="A81" s="115" t="s">
        <v>318</v>
      </c>
      <c r="B81" s="222" t="s">
        <v>520</v>
      </c>
      <c r="C81" s="222" t="s">
        <v>320</v>
      </c>
      <c r="D81" s="115" t="s">
        <v>521</v>
      </c>
      <c r="E81" s="115" t="s">
        <v>322</v>
      </c>
      <c r="F81" s="115" t="s">
        <v>522</v>
      </c>
      <c r="G81" s="115" t="s">
        <v>324</v>
      </c>
      <c r="H81" s="115" t="s">
        <v>325</v>
      </c>
      <c r="I81" s="115" t="s">
        <v>326</v>
      </c>
      <c r="J81" s="0" t="n">
        <v>0</v>
      </c>
      <c r="K81" s="115" t="s">
        <v>327</v>
      </c>
    </row>
    <row r="82" customFormat="false" ht="13.8" hidden="false" customHeight="false" outlineLevel="0" collapsed="false">
      <c r="A82" s="115" t="s">
        <v>318</v>
      </c>
      <c r="B82" s="222" t="s">
        <v>523</v>
      </c>
      <c r="C82" s="222" t="s">
        <v>320</v>
      </c>
      <c r="D82" s="115" t="s">
        <v>524</v>
      </c>
      <c r="E82" s="115" t="s">
        <v>322</v>
      </c>
      <c r="F82" s="115" t="s">
        <v>392</v>
      </c>
      <c r="G82" s="115" t="s">
        <v>324</v>
      </c>
      <c r="H82" s="115" t="s">
        <v>325</v>
      </c>
      <c r="I82" s="115" t="s">
        <v>326</v>
      </c>
      <c r="J82" s="0" t="n">
        <v>0</v>
      </c>
      <c r="K82" s="115" t="s">
        <v>327</v>
      </c>
    </row>
    <row r="83" customFormat="false" ht="13.8" hidden="false" customHeight="false" outlineLevel="0" collapsed="false">
      <c r="A83" s="115" t="s">
        <v>318</v>
      </c>
      <c r="B83" s="222" t="s">
        <v>525</v>
      </c>
      <c r="C83" s="222" t="s">
        <v>320</v>
      </c>
      <c r="D83" s="115" t="s">
        <v>526</v>
      </c>
      <c r="E83" s="115" t="s">
        <v>322</v>
      </c>
      <c r="F83" s="115" t="s">
        <v>527</v>
      </c>
      <c r="G83" s="115" t="s">
        <v>324</v>
      </c>
      <c r="H83" s="115" t="s">
        <v>325</v>
      </c>
      <c r="I83" s="115" t="s">
        <v>326</v>
      </c>
      <c r="J83" s="0" t="n">
        <v>0</v>
      </c>
      <c r="K83" s="115" t="s">
        <v>327</v>
      </c>
    </row>
    <row r="84" customFormat="false" ht="13.8" hidden="false" customHeight="false" outlineLevel="0" collapsed="false">
      <c r="A84" s="115" t="s">
        <v>318</v>
      </c>
      <c r="B84" s="222" t="s">
        <v>528</v>
      </c>
      <c r="C84" s="222" t="s">
        <v>320</v>
      </c>
      <c r="D84" s="115" t="s">
        <v>529</v>
      </c>
      <c r="E84" s="115" t="s">
        <v>322</v>
      </c>
      <c r="F84" s="115" t="s">
        <v>446</v>
      </c>
      <c r="G84" s="115" t="s">
        <v>324</v>
      </c>
      <c r="H84" s="115" t="s">
        <v>325</v>
      </c>
      <c r="I84" s="115" t="s">
        <v>326</v>
      </c>
      <c r="J84" s="0" t="n">
        <v>0</v>
      </c>
      <c r="K84" s="115" t="s">
        <v>327</v>
      </c>
    </row>
    <row r="85" customFormat="false" ht="13.8" hidden="false" customHeight="false" outlineLevel="0" collapsed="false">
      <c r="A85" s="115" t="s">
        <v>318</v>
      </c>
      <c r="B85" s="222" t="s">
        <v>530</v>
      </c>
      <c r="C85" s="222" t="s">
        <v>320</v>
      </c>
      <c r="D85" s="115" t="s">
        <v>531</v>
      </c>
      <c r="E85" s="115" t="s">
        <v>322</v>
      </c>
      <c r="F85" s="115" t="s">
        <v>532</v>
      </c>
      <c r="G85" s="115" t="s">
        <v>324</v>
      </c>
      <c r="H85" s="115" t="s">
        <v>325</v>
      </c>
      <c r="I85" s="115" t="s">
        <v>326</v>
      </c>
      <c r="J85" s="0" t="n">
        <v>0</v>
      </c>
      <c r="K85" s="115" t="s">
        <v>327</v>
      </c>
    </row>
    <row r="86" customFormat="false" ht="13.8" hidden="false" customHeight="false" outlineLevel="0" collapsed="false">
      <c r="A86" s="115" t="s">
        <v>318</v>
      </c>
      <c r="B86" s="222" t="s">
        <v>533</v>
      </c>
      <c r="C86" s="222" t="s">
        <v>320</v>
      </c>
      <c r="D86" s="115" t="s">
        <v>534</v>
      </c>
      <c r="E86" s="115" t="s">
        <v>322</v>
      </c>
      <c r="F86" s="115" t="s">
        <v>535</v>
      </c>
      <c r="G86" s="115" t="s">
        <v>324</v>
      </c>
      <c r="H86" s="115" t="s">
        <v>325</v>
      </c>
      <c r="I86" s="115" t="s">
        <v>326</v>
      </c>
      <c r="J86" s="0" t="n">
        <v>0</v>
      </c>
      <c r="K86" s="115" t="s">
        <v>327</v>
      </c>
    </row>
    <row r="87" customFormat="false" ht="13.8" hidden="false" customHeight="false" outlineLevel="0" collapsed="false">
      <c r="A87" s="115" t="s">
        <v>318</v>
      </c>
      <c r="B87" s="222" t="s">
        <v>536</v>
      </c>
      <c r="C87" s="222" t="s">
        <v>320</v>
      </c>
      <c r="D87" s="115" t="s">
        <v>537</v>
      </c>
      <c r="E87" s="115" t="s">
        <v>322</v>
      </c>
      <c r="F87" s="115" t="s">
        <v>406</v>
      </c>
      <c r="G87" s="115" t="s">
        <v>324</v>
      </c>
      <c r="H87" s="115" t="s">
        <v>325</v>
      </c>
      <c r="I87" s="115" t="s">
        <v>326</v>
      </c>
      <c r="J87" s="0" t="n">
        <v>0</v>
      </c>
      <c r="K87" s="115" t="s">
        <v>327</v>
      </c>
    </row>
    <row r="88" customFormat="false" ht="13.8" hidden="false" customHeight="false" outlineLevel="0" collapsed="false">
      <c r="A88" s="115" t="s">
        <v>318</v>
      </c>
      <c r="B88" s="222" t="s">
        <v>538</v>
      </c>
      <c r="C88" s="222" t="s">
        <v>320</v>
      </c>
      <c r="D88" s="115" t="s">
        <v>539</v>
      </c>
      <c r="E88" s="115" t="s">
        <v>322</v>
      </c>
      <c r="F88" s="115" t="s">
        <v>446</v>
      </c>
      <c r="G88" s="115" t="s">
        <v>324</v>
      </c>
      <c r="H88" s="115" t="s">
        <v>325</v>
      </c>
      <c r="I88" s="115" t="s">
        <v>326</v>
      </c>
      <c r="J88" s="0" t="n">
        <v>0</v>
      </c>
      <c r="K88" s="115" t="s">
        <v>327</v>
      </c>
    </row>
    <row r="89" customFormat="false" ht="13.8" hidden="false" customHeight="false" outlineLevel="0" collapsed="false">
      <c r="A89" s="115" t="s">
        <v>318</v>
      </c>
      <c r="B89" s="222" t="s">
        <v>540</v>
      </c>
      <c r="C89" s="222" t="s">
        <v>320</v>
      </c>
      <c r="D89" s="115" t="s">
        <v>541</v>
      </c>
      <c r="E89" s="115" t="s">
        <v>322</v>
      </c>
      <c r="F89" s="115" t="s">
        <v>542</v>
      </c>
      <c r="G89" s="115" t="s">
        <v>324</v>
      </c>
      <c r="H89" s="115" t="s">
        <v>325</v>
      </c>
      <c r="I89" s="115" t="s">
        <v>326</v>
      </c>
      <c r="J89" s="0" t="n">
        <v>0</v>
      </c>
      <c r="K89" s="115" t="s">
        <v>327</v>
      </c>
    </row>
    <row r="90" customFormat="false" ht="13.8" hidden="false" customHeight="false" outlineLevel="0" collapsed="false">
      <c r="A90" s="115" t="s">
        <v>318</v>
      </c>
      <c r="B90" s="222" t="s">
        <v>543</v>
      </c>
      <c r="C90" s="222" t="s">
        <v>320</v>
      </c>
      <c r="D90" s="115" t="s">
        <v>544</v>
      </c>
      <c r="E90" s="115" t="s">
        <v>322</v>
      </c>
      <c r="F90" s="115" t="s">
        <v>483</v>
      </c>
      <c r="G90" s="115" t="s">
        <v>324</v>
      </c>
      <c r="H90" s="115" t="s">
        <v>325</v>
      </c>
      <c r="I90" s="115" t="s">
        <v>326</v>
      </c>
      <c r="J90" s="0" t="n">
        <v>0</v>
      </c>
      <c r="K90" s="115" t="s">
        <v>327</v>
      </c>
    </row>
    <row r="91" customFormat="false" ht="13.8" hidden="false" customHeight="false" outlineLevel="0" collapsed="false">
      <c r="A91" s="115" t="s">
        <v>318</v>
      </c>
      <c r="B91" s="222" t="s">
        <v>545</v>
      </c>
      <c r="C91" s="222" t="s">
        <v>320</v>
      </c>
      <c r="D91" s="115" t="s">
        <v>546</v>
      </c>
      <c r="E91" s="115" t="s">
        <v>322</v>
      </c>
      <c r="F91" s="115" t="s">
        <v>156</v>
      </c>
      <c r="G91" s="115" t="s">
        <v>324</v>
      </c>
      <c r="H91" s="115" t="s">
        <v>325</v>
      </c>
      <c r="I91" s="115" t="s">
        <v>326</v>
      </c>
      <c r="J91" s="0" t="n">
        <v>0</v>
      </c>
      <c r="K91" s="115" t="s">
        <v>327</v>
      </c>
    </row>
    <row r="92" customFormat="false" ht="13.8" hidden="false" customHeight="false" outlineLevel="0" collapsed="false">
      <c r="A92" s="115" t="s">
        <v>318</v>
      </c>
      <c r="B92" s="222" t="s">
        <v>547</v>
      </c>
      <c r="C92" s="222" t="s">
        <v>320</v>
      </c>
      <c r="D92" s="115" t="s">
        <v>548</v>
      </c>
      <c r="E92" s="115" t="s">
        <v>322</v>
      </c>
      <c r="F92" s="115" t="s">
        <v>156</v>
      </c>
      <c r="G92" s="115" t="s">
        <v>324</v>
      </c>
      <c r="H92" s="115" t="s">
        <v>325</v>
      </c>
      <c r="I92" s="115" t="s">
        <v>326</v>
      </c>
      <c r="J92" s="0" t="n">
        <v>0</v>
      </c>
      <c r="K92" s="115" t="s">
        <v>327</v>
      </c>
    </row>
    <row r="93" customFormat="false" ht="13.8" hidden="false" customHeight="false" outlineLevel="0" collapsed="false">
      <c r="A93" s="115" t="s">
        <v>318</v>
      </c>
      <c r="B93" s="222" t="s">
        <v>549</v>
      </c>
      <c r="C93" s="222" t="s">
        <v>320</v>
      </c>
      <c r="D93" s="115" t="s">
        <v>550</v>
      </c>
      <c r="E93" s="115" t="s">
        <v>322</v>
      </c>
      <c r="F93" s="115" t="s">
        <v>551</v>
      </c>
      <c r="G93" s="115" t="s">
        <v>324</v>
      </c>
      <c r="H93" s="115" t="s">
        <v>325</v>
      </c>
      <c r="I93" s="115" t="s">
        <v>326</v>
      </c>
      <c r="J93" s="0" t="n">
        <v>0</v>
      </c>
      <c r="K93" s="115" t="s">
        <v>327</v>
      </c>
    </row>
    <row r="94" customFormat="false" ht="13.8" hidden="false" customHeight="false" outlineLevel="0" collapsed="false">
      <c r="A94" s="115" t="s">
        <v>318</v>
      </c>
      <c r="B94" s="222" t="s">
        <v>552</v>
      </c>
      <c r="C94" s="222" t="s">
        <v>320</v>
      </c>
      <c r="D94" s="115" t="s">
        <v>465</v>
      </c>
      <c r="E94" s="115" t="s">
        <v>322</v>
      </c>
      <c r="F94" s="115" t="s">
        <v>463</v>
      </c>
      <c r="G94" s="115" t="s">
        <v>324</v>
      </c>
      <c r="H94" s="115" t="s">
        <v>325</v>
      </c>
      <c r="I94" s="115" t="s">
        <v>326</v>
      </c>
      <c r="J94" s="0" t="n">
        <v>0</v>
      </c>
      <c r="K94" s="115" t="s">
        <v>327</v>
      </c>
    </row>
    <row r="95" customFormat="false" ht="13.8" hidden="false" customHeight="false" outlineLevel="0" collapsed="false">
      <c r="A95" s="115" t="s">
        <v>318</v>
      </c>
      <c r="B95" s="222" t="s">
        <v>553</v>
      </c>
      <c r="C95" s="222" t="s">
        <v>320</v>
      </c>
      <c r="D95" s="115" t="s">
        <v>554</v>
      </c>
      <c r="E95" s="115" t="s">
        <v>322</v>
      </c>
      <c r="F95" s="115" t="s">
        <v>555</v>
      </c>
      <c r="G95" s="115" t="s">
        <v>324</v>
      </c>
      <c r="H95" s="115" t="s">
        <v>325</v>
      </c>
      <c r="I95" s="115" t="s">
        <v>326</v>
      </c>
      <c r="J95" s="0" t="n">
        <v>0</v>
      </c>
      <c r="K95" s="115" t="s">
        <v>327</v>
      </c>
    </row>
    <row r="96" customFormat="false" ht="13.8" hidden="false" customHeight="false" outlineLevel="0" collapsed="false">
      <c r="A96" s="115" t="s">
        <v>318</v>
      </c>
      <c r="B96" s="222" t="s">
        <v>556</v>
      </c>
      <c r="C96" s="222" t="s">
        <v>320</v>
      </c>
      <c r="D96" s="115" t="s">
        <v>557</v>
      </c>
      <c r="E96" s="115" t="s">
        <v>322</v>
      </c>
      <c r="F96" s="115" t="s">
        <v>483</v>
      </c>
      <c r="G96" s="115" t="s">
        <v>324</v>
      </c>
      <c r="H96" s="115" t="s">
        <v>325</v>
      </c>
      <c r="I96" s="115" t="s">
        <v>326</v>
      </c>
      <c r="J96" s="0" t="n">
        <v>0</v>
      </c>
      <c r="K96" s="115" t="s">
        <v>327</v>
      </c>
    </row>
    <row r="97" customFormat="false" ht="13.8" hidden="false" customHeight="false" outlineLevel="0" collapsed="false">
      <c r="A97" s="115" t="s">
        <v>318</v>
      </c>
      <c r="B97" s="222" t="s">
        <v>558</v>
      </c>
      <c r="C97" s="222" t="s">
        <v>320</v>
      </c>
      <c r="D97" s="115" t="s">
        <v>559</v>
      </c>
      <c r="E97" s="115" t="s">
        <v>322</v>
      </c>
      <c r="F97" s="115" t="s">
        <v>398</v>
      </c>
      <c r="G97" s="115" t="s">
        <v>324</v>
      </c>
      <c r="H97" s="115" t="s">
        <v>325</v>
      </c>
      <c r="I97" s="115" t="s">
        <v>326</v>
      </c>
      <c r="J97" s="0" t="n">
        <v>0</v>
      </c>
      <c r="K97" s="115" t="s">
        <v>327</v>
      </c>
    </row>
    <row r="98" customFormat="false" ht="13.8" hidden="false" customHeight="false" outlineLevel="0" collapsed="false">
      <c r="A98" s="115" t="s">
        <v>318</v>
      </c>
      <c r="B98" s="222" t="s">
        <v>560</v>
      </c>
      <c r="C98" s="222" t="s">
        <v>320</v>
      </c>
      <c r="D98" s="115" t="s">
        <v>561</v>
      </c>
      <c r="E98" s="115" t="s">
        <v>322</v>
      </c>
      <c r="F98" s="115" t="s">
        <v>561</v>
      </c>
      <c r="G98" s="115" t="s">
        <v>324</v>
      </c>
      <c r="H98" s="115" t="s">
        <v>325</v>
      </c>
      <c r="I98" s="115" t="s">
        <v>326</v>
      </c>
      <c r="J98" s="0" t="n">
        <v>0</v>
      </c>
      <c r="K98" s="115" t="s">
        <v>327</v>
      </c>
    </row>
    <row r="99" customFormat="false" ht="13.8" hidden="false" customHeight="false" outlineLevel="0" collapsed="false">
      <c r="A99" s="115" t="s">
        <v>318</v>
      </c>
      <c r="B99" s="222" t="s">
        <v>562</v>
      </c>
      <c r="C99" s="222" t="s">
        <v>320</v>
      </c>
      <c r="D99" s="115" t="s">
        <v>563</v>
      </c>
      <c r="E99" s="115" t="s">
        <v>322</v>
      </c>
      <c r="F99" s="115" t="s">
        <v>156</v>
      </c>
      <c r="G99" s="115" t="s">
        <v>324</v>
      </c>
      <c r="H99" s="115" t="s">
        <v>325</v>
      </c>
      <c r="I99" s="115" t="s">
        <v>326</v>
      </c>
      <c r="J99" s="0" t="n">
        <v>0</v>
      </c>
      <c r="K99" s="115" t="s">
        <v>327</v>
      </c>
    </row>
    <row r="100" customFormat="false" ht="13.8" hidden="false" customHeight="false" outlineLevel="0" collapsed="false">
      <c r="A100" s="115" t="s">
        <v>318</v>
      </c>
      <c r="B100" s="222" t="s">
        <v>564</v>
      </c>
      <c r="C100" s="222" t="s">
        <v>320</v>
      </c>
      <c r="D100" s="115" t="s">
        <v>565</v>
      </c>
      <c r="E100" s="115" t="s">
        <v>322</v>
      </c>
      <c r="F100" s="115" t="s">
        <v>406</v>
      </c>
      <c r="G100" s="115" t="s">
        <v>324</v>
      </c>
      <c r="H100" s="115" t="s">
        <v>325</v>
      </c>
      <c r="I100" s="115" t="s">
        <v>326</v>
      </c>
      <c r="J100" s="0" t="n">
        <v>0</v>
      </c>
      <c r="K100" s="115" t="s">
        <v>327</v>
      </c>
    </row>
    <row r="101" customFormat="false" ht="13.8" hidden="false" customHeight="false" outlineLevel="0" collapsed="false">
      <c r="A101" s="115" t="s">
        <v>318</v>
      </c>
      <c r="B101" s="222" t="s">
        <v>566</v>
      </c>
      <c r="C101" s="222" t="s">
        <v>320</v>
      </c>
      <c r="D101" s="115" t="s">
        <v>567</v>
      </c>
      <c r="E101" s="115" t="s">
        <v>322</v>
      </c>
      <c r="F101" s="115" t="s">
        <v>568</v>
      </c>
      <c r="G101" s="115" t="s">
        <v>324</v>
      </c>
      <c r="H101" s="115" t="s">
        <v>325</v>
      </c>
      <c r="I101" s="115" t="s">
        <v>326</v>
      </c>
      <c r="J101" s="0" t="n">
        <v>0</v>
      </c>
      <c r="K101" s="115" t="s">
        <v>327</v>
      </c>
    </row>
    <row r="102" customFormat="false" ht="13.8" hidden="false" customHeight="false" outlineLevel="0" collapsed="false">
      <c r="A102" s="115" t="s">
        <v>318</v>
      </c>
      <c r="B102" s="222" t="s">
        <v>569</v>
      </c>
      <c r="C102" s="222" t="s">
        <v>320</v>
      </c>
      <c r="D102" s="115" t="s">
        <v>570</v>
      </c>
      <c r="E102" s="115" t="s">
        <v>322</v>
      </c>
      <c r="F102" s="115" t="s">
        <v>192</v>
      </c>
      <c r="G102" s="115" t="s">
        <v>324</v>
      </c>
      <c r="H102" s="115" t="s">
        <v>571</v>
      </c>
      <c r="I102" s="115" t="s">
        <v>326</v>
      </c>
      <c r="J102" s="0" t="n">
        <v>1</v>
      </c>
      <c r="K102" s="115" t="s">
        <v>327</v>
      </c>
    </row>
    <row r="103" customFormat="false" ht="13.8" hidden="false" customHeight="false" outlineLevel="0" collapsed="false">
      <c r="A103" s="115" t="s">
        <v>318</v>
      </c>
      <c r="B103" s="222" t="s">
        <v>572</v>
      </c>
      <c r="C103" s="222" t="s">
        <v>320</v>
      </c>
      <c r="D103" s="115" t="s">
        <v>573</v>
      </c>
      <c r="E103" s="115" t="s">
        <v>322</v>
      </c>
      <c r="F103" s="115" t="s">
        <v>574</v>
      </c>
      <c r="G103" s="115" t="s">
        <v>324</v>
      </c>
      <c r="H103" s="115" t="s">
        <v>325</v>
      </c>
      <c r="I103" s="115" t="s">
        <v>326</v>
      </c>
      <c r="J103" s="0" t="n">
        <v>0</v>
      </c>
      <c r="K103" s="115" t="s">
        <v>327</v>
      </c>
    </row>
    <row r="104" customFormat="false" ht="13.8" hidden="false" customHeight="false" outlineLevel="0" collapsed="false">
      <c r="A104" s="115" t="s">
        <v>318</v>
      </c>
      <c r="B104" s="222" t="s">
        <v>575</v>
      </c>
      <c r="C104" s="222" t="s">
        <v>320</v>
      </c>
      <c r="D104" s="115" t="s">
        <v>576</v>
      </c>
      <c r="E104" s="115" t="s">
        <v>322</v>
      </c>
      <c r="F104" s="115" t="s">
        <v>577</v>
      </c>
      <c r="G104" s="115" t="s">
        <v>324</v>
      </c>
      <c r="H104" s="115" t="s">
        <v>325</v>
      </c>
      <c r="I104" s="115" t="s">
        <v>326</v>
      </c>
      <c r="J104" s="0" t="n">
        <v>0</v>
      </c>
      <c r="K104" s="115" t="s">
        <v>327</v>
      </c>
    </row>
    <row r="105" customFormat="false" ht="13.8" hidden="false" customHeight="false" outlineLevel="0" collapsed="false">
      <c r="A105" s="115" t="s">
        <v>318</v>
      </c>
      <c r="B105" s="222" t="s">
        <v>578</v>
      </c>
      <c r="C105" s="222" t="s">
        <v>320</v>
      </c>
      <c r="D105" s="115" t="s">
        <v>579</v>
      </c>
      <c r="E105" s="115" t="s">
        <v>322</v>
      </c>
      <c r="F105" s="115" t="s">
        <v>156</v>
      </c>
      <c r="G105" s="115" t="s">
        <v>324</v>
      </c>
      <c r="H105" s="115" t="s">
        <v>325</v>
      </c>
      <c r="I105" s="115" t="s">
        <v>326</v>
      </c>
      <c r="J105" s="0" t="n">
        <v>0</v>
      </c>
      <c r="K105" s="115" t="s">
        <v>327</v>
      </c>
    </row>
    <row r="106" customFormat="false" ht="13.8" hidden="false" customHeight="false" outlineLevel="0" collapsed="false">
      <c r="A106" s="115" t="s">
        <v>318</v>
      </c>
      <c r="B106" s="222" t="s">
        <v>580</v>
      </c>
      <c r="C106" s="222" t="s">
        <v>320</v>
      </c>
      <c r="D106" s="115" t="s">
        <v>581</v>
      </c>
      <c r="E106" s="115" t="s">
        <v>322</v>
      </c>
      <c r="F106" s="115" t="s">
        <v>582</v>
      </c>
      <c r="G106" s="115" t="s">
        <v>324</v>
      </c>
      <c r="H106" s="115" t="s">
        <v>325</v>
      </c>
      <c r="I106" s="115" t="s">
        <v>326</v>
      </c>
      <c r="J106" s="0" t="n">
        <v>0</v>
      </c>
      <c r="K106" s="115" t="s">
        <v>327</v>
      </c>
    </row>
    <row r="107" customFormat="false" ht="16.4" hidden="false" customHeight="false" outlineLevel="0" collapsed="false">
      <c r="A107" s="115" t="s">
        <v>318</v>
      </c>
      <c r="B107" s="222" t="s">
        <v>583</v>
      </c>
      <c r="C107" s="222" t="s">
        <v>320</v>
      </c>
      <c r="D107" s="115" t="s">
        <v>584</v>
      </c>
      <c r="E107" s="115" t="s">
        <v>322</v>
      </c>
      <c r="F107" s="115" t="s">
        <v>490</v>
      </c>
      <c r="G107" s="115" t="s">
        <v>324</v>
      </c>
      <c r="H107" s="115" t="s">
        <v>325</v>
      </c>
      <c r="I107" s="115" t="s">
        <v>326</v>
      </c>
      <c r="J107" s="0" t="n">
        <v>0</v>
      </c>
      <c r="K107" s="115" t="s">
        <v>327</v>
      </c>
    </row>
    <row r="108" customFormat="false" ht="13.8" hidden="false" customHeight="false" outlineLevel="0" collapsed="false">
      <c r="A108" s="115" t="s">
        <v>318</v>
      </c>
      <c r="B108" s="222" t="s">
        <v>585</v>
      </c>
      <c r="C108" s="222" t="s">
        <v>320</v>
      </c>
      <c r="D108" s="115" t="s">
        <v>586</v>
      </c>
      <c r="E108" s="115" t="s">
        <v>322</v>
      </c>
      <c r="F108" s="115" t="s">
        <v>406</v>
      </c>
      <c r="G108" s="115" t="s">
        <v>324</v>
      </c>
      <c r="H108" s="115" t="s">
        <v>325</v>
      </c>
      <c r="I108" s="115" t="s">
        <v>326</v>
      </c>
      <c r="J108" s="0" t="n">
        <v>0</v>
      </c>
      <c r="K108" s="115" t="s">
        <v>327</v>
      </c>
    </row>
    <row r="109" customFormat="false" ht="13.8" hidden="false" customHeight="false" outlineLevel="0" collapsed="false">
      <c r="A109" s="115" t="s">
        <v>318</v>
      </c>
      <c r="B109" s="222" t="s">
        <v>587</v>
      </c>
      <c r="C109" s="222" t="s">
        <v>320</v>
      </c>
      <c r="D109" s="115" t="s">
        <v>588</v>
      </c>
      <c r="E109" s="115" t="s">
        <v>322</v>
      </c>
      <c r="F109" s="115" t="s">
        <v>156</v>
      </c>
      <c r="G109" s="115" t="s">
        <v>324</v>
      </c>
      <c r="H109" s="115" t="s">
        <v>571</v>
      </c>
      <c r="I109" s="115" t="s">
        <v>326</v>
      </c>
      <c r="J109" s="0" t="n">
        <v>1</v>
      </c>
      <c r="K109" s="115" t="s">
        <v>327</v>
      </c>
    </row>
    <row r="110" customFormat="false" ht="13.8" hidden="false" customHeight="false" outlineLevel="0" collapsed="false">
      <c r="A110" s="115" t="s">
        <v>318</v>
      </c>
      <c r="B110" s="222" t="s">
        <v>589</v>
      </c>
      <c r="C110" s="222" t="s">
        <v>320</v>
      </c>
      <c r="D110" s="115" t="s">
        <v>590</v>
      </c>
      <c r="E110" s="115" t="s">
        <v>322</v>
      </c>
      <c r="F110" s="115" t="s">
        <v>591</v>
      </c>
      <c r="G110" s="115" t="s">
        <v>324</v>
      </c>
      <c r="H110" s="115" t="s">
        <v>325</v>
      </c>
      <c r="I110" s="115" t="s">
        <v>326</v>
      </c>
      <c r="J110" s="0" t="n">
        <v>0</v>
      </c>
      <c r="K110" s="115" t="s">
        <v>327</v>
      </c>
    </row>
    <row r="111" customFormat="false" ht="13.8" hidden="false" customHeight="false" outlineLevel="0" collapsed="false">
      <c r="A111" s="115" t="s">
        <v>318</v>
      </c>
      <c r="B111" s="222" t="s">
        <v>592</v>
      </c>
      <c r="C111" s="222" t="s">
        <v>320</v>
      </c>
      <c r="D111" s="115" t="s">
        <v>593</v>
      </c>
      <c r="E111" s="115" t="s">
        <v>322</v>
      </c>
      <c r="F111" s="115" t="s">
        <v>364</v>
      </c>
      <c r="G111" s="115" t="s">
        <v>324</v>
      </c>
      <c r="H111" s="115" t="s">
        <v>325</v>
      </c>
      <c r="I111" s="115" t="s">
        <v>326</v>
      </c>
      <c r="J111" s="0" t="n">
        <v>0</v>
      </c>
      <c r="K111" s="115" t="s">
        <v>327</v>
      </c>
    </row>
    <row r="112" customFormat="false" ht="13.8" hidden="false" customHeight="false" outlineLevel="0" collapsed="false">
      <c r="A112" s="115" t="s">
        <v>318</v>
      </c>
      <c r="B112" s="222" t="s">
        <v>594</v>
      </c>
      <c r="C112" s="222" t="s">
        <v>320</v>
      </c>
      <c r="D112" s="115" t="s">
        <v>595</v>
      </c>
      <c r="E112" s="115" t="s">
        <v>322</v>
      </c>
      <c r="F112" s="115" t="s">
        <v>596</v>
      </c>
      <c r="G112" s="115" t="s">
        <v>324</v>
      </c>
      <c r="H112" s="115" t="s">
        <v>325</v>
      </c>
      <c r="I112" s="115" t="s">
        <v>326</v>
      </c>
      <c r="J112" s="0" t="n">
        <v>0</v>
      </c>
      <c r="K112" s="115" t="s">
        <v>327</v>
      </c>
    </row>
    <row r="113" customFormat="false" ht="13.8" hidden="false" customHeight="false" outlineLevel="0" collapsed="false">
      <c r="A113" s="115" t="s">
        <v>318</v>
      </c>
      <c r="B113" s="222" t="s">
        <v>597</v>
      </c>
      <c r="C113" s="222" t="s">
        <v>320</v>
      </c>
      <c r="D113" s="115" t="s">
        <v>598</v>
      </c>
      <c r="E113" s="115" t="s">
        <v>322</v>
      </c>
      <c r="F113" s="115" t="s">
        <v>599</v>
      </c>
      <c r="G113" s="115" t="s">
        <v>324</v>
      </c>
      <c r="H113" s="115" t="s">
        <v>325</v>
      </c>
      <c r="I113" s="115" t="s">
        <v>326</v>
      </c>
      <c r="J113" s="0" t="n">
        <v>0</v>
      </c>
      <c r="K113" s="115" t="s">
        <v>327</v>
      </c>
    </row>
    <row r="114" customFormat="false" ht="13.8" hidden="false" customHeight="false" outlineLevel="0" collapsed="false">
      <c r="A114" s="115" t="s">
        <v>318</v>
      </c>
      <c r="B114" s="222" t="s">
        <v>600</v>
      </c>
      <c r="C114" s="222" t="s">
        <v>320</v>
      </c>
      <c r="D114" s="115" t="s">
        <v>601</v>
      </c>
      <c r="E114" s="115" t="s">
        <v>322</v>
      </c>
      <c r="F114" s="115" t="s">
        <v>446</v>
      </c>
      <c r="G114" s="115" t="s">
        <v>324</v>
      </c>
      <c r="H114" s="115" t="s">
        <v>325</v>
      </c>
      <c r="I114" s="115" t="s">
        <v>326</v>
      </c>
      <c r="J114" s="0" t="n">
        <v>0</v>
      </c>
      <c r="K114" s="115" t="s">
        <v>327</v>
      </c>
    </row>
    <row r="115" customFormat="false" ht="13.8" hidden="false" customHeight="false" outlineLevel="0" collapsed="false">
      <c r="A115" s="115" t="s">
        <v>318</v>
      </c>
      <c r="B115" s="222" t="s">
        <v>602</v>
      </c>
      <c r="C115" s="222" t="s">
        <v>320</v>
      </c>
      <c r="D115" s="115" t="s">
        <v>603</v>
      </c>
      <c r="E115" s="115" t="s">
        <v>322</v>
      </c>
      <c r="F115" s="115" t="s">
        <v>604</v>
      </c>
      <c r="G115" s="115" t="s">
        <v>324</v>
      </c>
      <c r="H115" s="115" t="s">
        <v>325</v>
      </c>
      <c r="I115" s="115" t="s">
        <v>326</v>
      </c>
      <c r="J115" s="0" t="n">
        <v>0</v>
      </c>
      <c r="K115" s="115" t="s">
        <v>327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7.09"/>
    <col collapsed="false" customWidth="true" hidden="false" outlineLevel="0" max="2" min="2" style="0" width="30.53"/>
    <col collapsed="false" customWidth="true" hidden="false" outlineLevel="0" max="9" min="9" style="0" width="18.89"/>
  </cols>
  <sheetData>
    <row r="1" customFormat="false" ht="36.55" hidden="false" customHeight="true" outlineLevel="0" collapsed="false">
      <c r="A1" s="2" t="s">
        <v>0</v>
      </c>
      <c r="B1" s="2"/>
    </row>
    <row r="2" customFormat="false" ht="19.4" hidden="false" customHeight="true" outlineLevel="0" collapsed="false">
      <c r="A2" s="3" t="s">
        <v>1</v>
      </c>
      <c r="B2" s="3"/>
    </row>
    <row r="3" customFormat="false" ht="29.85" hidden="false" customHeight="true" outlineLevel="0" collapsed="false">
      <c r="A3" s="4" t="s">
        <v>2</v>
      </c>
      <c r="B3" s="4"/>
    </row>
    <row r="4" customFormat="false" ht="29.85" hidden="false" customHeight="true" outlineLevel="0" collapsed="false">
      <c r="A4" s="5"/>
    </row>
    <row r="5" customFormat="false" ht="26.1" hidden="false" customHeight="true" outlineLevel="0" collapsed="false">
      <c r="A5" s="0" t="s">
        <v>3</v>
      </c>
      <c r="B5" s="6" t="s">
        <v>4</v>
      </c>
    </row>
    <row r="6" customFormat="false" ht="26.1" hidden="false" customHeight="true" outlineLevel="0" collapsed="false">
      <c r="A6" s="0" t="s">
        <v>5</v>
      </c>
      <c r="B6" s="6" t="s">
        <v>6</v>
      </c>
    </row>
    <row r="7" customFormat="false" ht="26.1" hidden="false" customHeight="true" outlineLevel="0" collapsed="false">
      <c r="A7" s="0" t="s">
        <v>7</v>
      </c>
      <c r="B7" s="6" t="s">
        <v>8</v>
      </c>
    </row>
    <row r="8" customFormat="false" ht="26.1" hidden="false" customHeight="true" outlineLevel="0" collapsed="false">
      <c r="A8" s="0" t="s">
        <v>9</v>
      </c>
      <c r="B8" s="6" t="s">
        <v>10</v>
      </c>
    </row>
  </sheetData>
  <mergeCells count="3">
    <mergeCell ref="A1:B1"/>
    <mergeCell ref="A2:B2"/>
    <mergeCell ref="A3:B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4.51"/>
    <col collapsed="false" customWidth="true" hidden="false" outlineLevel="0" max="3" min="3" style="0" width="27.15"/>
    <col collapsed="false" customWidth="true" hidden="false" outlineLevel="0" max="4" min="4" style="0" width="9.7"/>
    <col collapsed="false" customWidth="true" hidden="false" outlineLevel="0" max="5" min="5" style="0" width="14.57"/>
    <col collapsed="false" customWidth="true" hidden="false" outlineLevel="0" max="6" min="6" style="0" width="13.7"/>
    <col collapsed="false" customWidth="true" hidden="false" outlineLevel="0" max="7" min="7" style="0" width="14.7"/>
    <col collapsed="false" customWidth="true" hidden="false" outlineLevel="0" max="8" min="8" style="0" width="8.85"/>
    <col collapsed="false" customWidth="true" hidden="false" outlineLevel="0" max="9" min="9" style="0" width="5.11"/>
    <col collapsed="false" customWidth="true" hidden="false" outlineLevel="0" max="10" min="10" style="0" width="7.53"/>
    <col collapsed="false" customWidth="true" hidden="false" outlineLevel="0" max="11" min="11" style="0" width="5.66"/>
    <col collapsed="false" customWidth="true" hidden="false" outlineLevel="0" max="12" min="12" style="0" width="18.89"/>
    <col collapsed="false" customWidth="true" hidden="false" outlineLevel="0" max="13" min="13" style="0" width="12.6"/>
    <col collapsed="false" customWidth="true" hidden="false" outlineLevel="0" max="14" min="14" style="0" width="19.99"/>
    <col collapsed="false" customWidth="true" hidden="false" outlineLevel="0" max="18" min="18" style="0" width="26"/>
    <col collapsed="false" customWidth="true" hidden="false" outlineLevel="0" max="19" min="19" style="0" width="4.57"/>
    <col collapsed="false" customWidth="true" hidden="false" outlineLevel="0" max="20" min="20" style="0" width="4.85"/>
    <col collapsed="false" customWidth="true" hidden="false" outlineLevel="0" max="21" min="21" style="0" width="5.14"/>
    <col collapsed="false" customWidth="true" hidden="false" outlineLevel="0" max="22" min="22" style="0" width="6.14"/>
    <col collapsed="false" customWidth="true" hidden="false" outlineLevel="0" max="23" min="23" style="0" width="3.28"/>
    <col collapsed="false" customWidth="true" hidden="false" outlineLevel="0" max="24" min="24" style="0" width="6.7"/>
    <col collapsed="false" customWidth="true" hidden="false" outlineLevel="0" max="25" min="25" style="0" width="6.85"/>
    <col collapsed="false" customWidth="true" hidden="false" outlineLevel="0" max="26" min="26" style="0" width="3.86"/>
    <col collapsed="false" customWidth="true" hidden="false" outlineLevel="0" max="27" min="27" style="0" width="14.14"/>
    <col collapsed="false" customWidth="true" hidden="false" outlineLevel="0" max="28" min="28" style="0" width="5.43"/>
    <col collapsed="false" customWidth="true" hidden="false" outlineLevel="0" max="30" min="29" style="0" width="11.57"/>
    <col collapsed="false" customWidth="true" hidden="false" outlineLevel="0" max="31" min="31" style="0" width="8.85"/>
    <col collapsed="false" customWidth="true" hidden="false" outlineLevel="0" max="32" min="32" style="0" width="5.85"/>
    <col collapsed="false" customWidth="true" hidden="false" outlineLevel="0" max="33" min="33" style="0" width="10.14"/>
    <col collapsed="false" customWidth="true" hidden="false" outlineLevel="0" max="35" min="34" style="0" width="8.14"/>
    <col collapsed="false" customWidth="true" hidden="false" outlineLevel="0" max="36" min="36" style="0" width="8.28"/>
    <col collapsed="false" customWidth="true" hidden="false" outlineLevel="0" max="37" min="37" style="0" width="8"/>
    <col collapsed="false" customWidth="true" hidden="false" outlineLevel="0" max="38" min="38" style="0" width="7.14"/>
    <col collapsed="false" customWidth="true" hidden="false" outlineLevel="0" max="39" min="39" style="0" width="8.43"/>
    <col collapsed="false" customWidth="true" hidden="false" outlineLevel="0" max="40" min="40" style="0" width="8.85"/>
    <col collapsed="false" customWidth="true" hidden="false" outlineLevel="0" max="42" min="41" style="0" width="9.57"/>
    <col collapsed="false" customWidth="true" hidden="false" outlineLevel="0" max="43" min="43" style="0" width="10.43"/>
    <col collapsed="false" customWidth="true" hidden="false" outlineLevel="0" max="44" min="44" style="0" width="5.43"/>
  </cols>
  <sheetData>
    <row r="1" customFormat="false" ht="17.35" hidden="false" customHeight="false" outlineLevel="0" collapsed="false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8"/>
    </row>
    <row r="2" customFormat="false" ht="24.45" hidden="false" customHeight="false" outlineLevel="0" collapsed="false">
      <c r="A2" s="10" t="n">
        <v>44614</v>
      </c>
      <c r="B2" s="10"/>
      <c r="C2" s="10"/>
      <c r="D2" s="10"/>
      <c r="E2" s="10"/>
      <c r="F2" s="11"/>
      <c r="G2" s="11"/>
      <c r="H2" s="11"/>
      <c r="I2" s="11"/>
      <c r="J2" s="11"/>
      <c r="K2" s="11"/>
      <c r="L2" s="11"/>
      <c r="M2" s="11"/>
      <c r="N2" s="12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 t="s">
        <v>12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8"/>
    </row>
    <row r="3" customFormat="false" ht="13.8" hidden="false" customHeight="false" outlineLevel="0" collapsed="false">
      <c r="A3" s="13" t="s">
        <v>13</v>
      </c>
      <c r="B3" s="13" t="s">
        <v>14</v>
      </c>
      <c r="C3" s="13" t="s">
        <v>15</v>
      </c>
      <c r="D3" s="14" t="s">
        <v>16</v>
      </c>
      <c r="E3" s="14"/>
      <c r="F3" s="14"/>
      <c r="G3" s="14"/>
      <c r="H3" s="14"/>
      <c r="I3" s="14"/>
      <c r="J3" s="14"/>
      <c r="K3" s="14"/>
      <c r="L3" s="15" t="s">
        <v>17</v>
      </c>
      <c r="M3" s="13" t="s">
        <v>18</v>
      </c>
      <c r="N3" s="13" t="s">
        <v>19</v>
      </c>
      <c r="O3" s="8"/>
      <c r="P3" s="8"/>
      <c r="Q3" s="8"/>
      <c r="R3" s="8"/>
      <c r="S3" s="9" t="n">
        <v>1</v>
      </c>
      <c r="T3" s="9" t="n">
        <v>2</v>
      </c>
      <c r="U3" s="9" t="n">
        <v>3</v>
      </c>
      <c r="V3" s="9" t="n">
        <v>4</v>
      </c>
      <c r="W3" s="9" t="n">
        <v>5</v>
      </c>
      <c r="X3" s="9" t="n">
        <v>6</v>
      </c>
      <c r="Y3" s="9" t="n">
        <v>7</v>
      </c>
      <c r="Z3" s="9" t="n">
        <v>8</v>
      </c>
      <c r="AA3" s="9" t="n">
        <v>9</v>
      </c>
      <c r="AB3" s="9" t="n">
        <v>10</v>
      </c>
      <c r="AC3" s="9" t="n">
        <v>11</v>
      </c>
      <c r="AD3" s="9" t="n">
        <v>12</v>
      </c>
      <c r="AE3" s="9" t="n">
        <v>13</v>
      </c>
      <c r="AF3" s="9" t="n">
        <v>14</v>
      </c>
      <c r="AG3" s="9" t="n">
        <v>15</v>
      </c>
      <c r="AH3" s="9" t="n">
        <v>16</v>
      </c>
      <c r="AI3" s="9" t="n">
        <v>17</v>
      </c>
      <c r="AJ3" s="9" t="n">
        <v>18</v>
      </c>
      <c r="AK3" s="9" t="n">
        <v>19</v>
      </c>
      <c r="AL3" s="9" t="n">
        <v>20</v>
      </c>
      <c r="AM3" s="9" t="n">
        <v>21</v>
      </c>
      <c r="AN3" s="9" t="n">
        <v>22</v>
      </c>
      <c r="AO3" s="9" t="n">
        <v>23</v>
      </c>
      <c r="AP3" s="9" t="n">
        <v>24</v>
      </c>
      <c r="AQ3" s="9" t="n">
        <v>25</v>
      </c>
      <c r="AR3" s="8"/>
    </row>
    <row r="4" customFormat="false" ht="13.8" hidden="false" customHeight="false" outlineLevel="0" collapsed="false">
      <c r="A4" s="13"/>
      <c r="B4" s="13"/>
      <c r="C4" s="13"/>
      <c r="D4" s="16" t="s">
        <v>20</v>
      </c>
      <c r="E4" s="17" t="s">
        <v>21</v>
      </c>
      <c r="F4" s="16" t="s">
        <v>22</v>
      </c>
      <c r="G4" s="16" t="s">
        <v>23</v>
      </c>
      <c r="H4" s="16" t="s">
        <v>24</v>
      </c>
      <c r="I4" s="16" t="s">
        <v>25</v>
      </c>
      <c r="J4" s="16" t="s">
        <v>26</v>
      </c>
      <c r="K4" s="16" t="s">
        <v>27</v>
      </c>
      <c r="L4" s="15"/>
      <c r="M4" s="13"/>
      <c r="N4" s="13"/>
      <c r="O4" s="8"/>
      <c r="P4" s="8"/>
      <c r="Q4" s="8"/>
      <c r="R4" s="18"/>
      <c r="S4" s="19" t="s">
        <v>28</v>
      </c>
      <c r="T4" s="20" t="s">
        <v>29</v>
      </c>
      <c r="U4" s="21" t="s">
        <v>30</v>
      </c>
      <c r="V4" s="22" t="s">
        <v>31</v>
      </c>
      <c r="W4" s="21" t="s">
        <v>32</v>
      </c>
      <c r="X4" s="23" t="s">
        <v>33</v>
      </c>
      <c r="Y4" s="24" t="s">
        <v>34</v>
      </c>
      <c r="Z4" s="25" t="s">
        <v>35</v>
      </c>
      <c r="AA4" s="26" t="s">
        <v>36</v>
      </c>
      <c r="AB4" s="25" t="s">
        <v>37</v>
      </c>
      <c r="AC4" s="27" t="s">
        <v>38</v>
      </c>
      <c r="AD4" s="28" t="s">
        <v>39</v>
      </c>
      <c r="AE4" s="29" t="s">
        <v>40</v>
      </c>
      <c r="AF4" s="30" t="s">
        <v>41</v>
      </c>
      <c r="AG4" s="31" t="s">
        <v>42</v>
      </c>
      <c r="AH4" s="32" t="s">
        <v>43</v>
      </c>
      <c r="AI4" s="33" t="s">
        <v>44</v>
      </c>
      <c r="AJ4" s="33" t="s">
        <v>45</v>
      </c>
      <c r="AK4" s="33" t="s">
        <v>46</v>
      </c>
      <c r="AL4" s="33" t="s">
        <v>47</v>
      </c>
      <c r="AM4" s="34" t="s">
        <v>48</v>
      </c>
      <c r="AN4" s="34" t="s">
        <v>49</v>
      </c>
      <c r="AO4" s="34" t="s">
        <v>50</v>
      </c>
      <c r="AP4" s="34" t="s">
        <v>51</v>
      </c>
      <c r="AQ4" s="34" t="s">
        <v>52</v>
      </c>
      <c r="AR4" s="35" t="s">
        <v>27</v>
      </c>
    </row>
    <row r="5" customFormat="false" ht="13.8" hidden="false" customHeight="false" outlineLevel="0" collapsed="false">
      <c r="A5" s="36"/>
      <c r="B5" s="37" t="n">
        <v>0</v>
      </c>
      <c r="C5" s="38"/>
      <c r="D5" s="38"/>
      <c r="E5" s="38"/>
      <c r="F5" s="38"/>
      <c r="G5" s="38"/>
      <c r="H5" s="38"/>
      <c r="I5" s="39"/>
      <c r="J5" s="39"/>
      <c r="K5" s="39" t="n">
        <f aca="false">SUM(D5:J5)</f>
        <v>0</v>
      </c>
      <c r="L5" s="40"/>
      <c r="M5" s="41"/>
      <c r="N5" s="42" t="n">
        <f aca="false">SUM(B5,C5,K5)</f>
        <v>0</v>
      </c>
      <c r="O5" s="8"/>
      <c r="P5" s="8"/>
      <c r="Q5" s="8" t="n">
        <v>1</v>
      </c>
      <c r="R5" s="43" t="s">
        <v>20</v>
      </c>
      <c r="S5" s="44" t="n">
        <f aca="false">SUMIF(M5:M222,"ACC",D5:D222)</f>
        <v>0</v>
      </c>
      <c r="T5" s="44" t="n">
        <f aca="false">SUMIF(M5:M222,"FIFA",D5:D222)</f>
        <v>0</v>
      </c>
      <c r="U5" s="44" t="n">
        <f aca="false">SUMIF(M5:M222,"BVIP",D5:D222)</f>
        <v>0</v>
      </c>
      <c r="V5" s="44" t="n">
        <f aca="false">SUMIF(M5:M222,"KB",D5:D222)</f>
        <v>0</v>
      </c>
      <c r="W5" s="44" t="n">
        <f aca="false">SUMIF(M5:M222,"BP",D5:D222)</f>
        <v>0</v>
      </c>
      <c r="X5" s="44" t="n">
        <f aca="false">SUMIF(M5:M222,"TOGEL",D5:D222)</f>
        <v>0</v>
      </c>
      <c r="Y5" s="44" t="n">
        <f aca="false">SUMIF(M5:M222,"POKER",D5:D222)</f>
        <v>0</v>
      </c>
      <c r="Z5" s="44" t="n">
        <f aca="false">SUMIF(M5:M222,"QQ",D5:D222)</f>
        <v>0</v>
      </c>
      <c r="AA5" s="44" t="n">
        <f aca="false">SUMIF(M5:M222,"BG",D5:D222)</f>
        <v>0</v>
      </c>
      <c r="AB5" s="44" t="n">
        <f aca="false">SUMIF(M5:M222,"MBO",D5:D222)</f>
        <v>0</v>
      </c>
      <c r="AC5" s="44" t="n">
        <f aca="false">SUMIF(M5:M222,"RG",D5:D222)</f>
        <v>0</v>
      </c>
      <c r="AD5" s="44" t="n">
        <f aca="false">SUMIF(M5:M222,"CG",D5:D222)</f>
        <v>0</v>
      </c>
      <c r="AE5" s="44" t="n">
        <f aca="false">SUMIF(M5:M222,"CHOKDEE",D5:D222)</f>
        <v>0</v>
      </c>
      <c r="AF5" s="44" t="n">
        <f aca="false">SUMIF(M5:M222,"LUCKY",D5:D222)</f>
        <v>0</v>
      </c>
      <c r="AG5" s="44" t="n">
        <f aca="false">SUMIF(M5:M222,"Heng2",D5:D222)</f>
        <v>0</v>
      </c>
      <c r="AH5" s="44" t="n">
        <f aca="false">SUMIF(M5:M222,"Dee2",D5:D222)</f>
        <v>0</v>
      </c>
      <c r="AI5" s="44" t="n">
        <f aca="false">SUMIF(M5:M222,"AccThai",D5:D222)</f>
        <v>0</v>
      </c>
      <c r="AJ5" s="44" t="n">
        <f aca="false">SUMIF(M5:M222,"PK/Thai",D5:D222)</f>
        <v>0</v>
      </c>
      <c r="AK5" s="44" t="n">
        <f aca="false">SUMIF(M5:M222,"QQThai",D5:D222)</f>
        <v>0</v>
      </c>
      <c r="AL5" s="45" t="n">
        <f aca="false">SUMIF(M5:M222,"Office",D5:D222)</f>
        <v>0</v>
      </c>
      <c r="AM5" s="46" t="n">
        <f aca="false">SUMIF(M5:M222,"Plaza",D5:D222)</f>
        <v>0</v>
      </c>
      <c r="AN5" s="46" t="n">
        <f aca="false">SUMIF(M5:M222,"Mega",D5:D222)</f>
        <v>0</v>
      </c>
      <c r="AO5" s="46" t="n">
        <f aca="false">SUMIF(M5:M222,"Crown",D5:D222)</f>
        <v>0</v>
      </c>
      <c r="AP5" s="46" t="n">
        <f aca="false">SUMIF(M5:M222,"QQP",D5:D222)</f>
        <v>0</v>
      </c>
      <c r="AQ5" s="46" t="n">
        <f aca="false">SUMIF(M5:M222,"Wasit",D5:D222)</f>
        <v>0</v>
      </c>
      <c r="AR5" s="47" t="n">
        <f aca="false">SUM(S5:AQ5)</f>
        <v>0</v>
      </c>
    </row>
    <row r="6" customFormat="false" ht="13.8" hidden="false" customHeight="false" outlineLevel="0" collapsed="false">
      <c r="A6" s="48"/>
      <c r="B6" s="49" t="n">
        <f aca="false">SUM(N5)</f>
        <v>0</v>
      </c>
      <c r="C6" s="49"/>
      <c r="D6" s="49"/>
      <c r="E6" s="49"/>
      <c r="F6" s="49"/>
      <c r="G6" s="49"/>
      <c r="H6" s="49"/>
      <c r="I6" s="50"/>
      <c r="J6" s="50"/>
      <c r="K6" s="51" t="n">
        <f aca="false">SUM(D6:J6)</f>
        <v>0</v>
      </c>
      <c r="L6" s="52"/>
      <c r="M6" s="53"/>
      <c r="N6" s="54" t="n">
        <f aca="false">SUM(B6,C6,K6)</f>
        <v>0</v>
      </c>
      <c r="O6" s="8"/>
      <c r="P6" s="8"/>
      <c r="Q6" s="8" t="n">
        <v>2</v>
      </c>
      <c r="R6" s="43" t="s">
        <v>53</v>
      </c>
      <c r="S6" s="55" t="n">
        <f aca="false">SUMIF(M5:M222,"ACC",E5:E222)</f>
        <v>0</v>
      </c>
      <c r="T6" s="55" t="n">
        <f aca="false">SUMIF(M5:M222,"FIFA",E5:E222)</f>
        <v>0</v>
      </c>
      <c r="U6" s="55" t="n">
        <f aca="false">SUMIF(M5:M222,"BVIP",E5:E222)</f>
        <v>0</v>
      </c>
      <c r="V6" s="55" t="n">
        <f aca="false">SUMIF(M5:M222,"KB",E5:E222)</f>
        <v>0</v>
      </c>
      <c r="W6" s="55" t="n">
        <f aca="false">SUMIF(M5:M222,"BP",E5:E222)</f>
        <v>0</v>
      </c>
      <c r="X6" s="55" t="n">
        <f aca="false">SUMIF(M5:M222,"TOGEL",E5:E222)</f>
        <v>0</v>
      </c>
      <c r="Y6" s="55" t="n">
        <f aca="false">SUMIF(M5:M222,"POKER",E5:E222)</f>
        <v>0</v>
      </c>
      <c r="Z6" s="55" t="n">
        <f aca="false">SUMIF(M5:M222,"QQ",E5:E222)</f>
        <v>0</v>
      </c>
      <c r="AA6" s="55" t="n">
        <f aca="false">SUMIF(M5:M222,"BG",E5:E222)</f>
        <v>0</v>
      </c>
      <c r="AB6" s="55" t="n">
        <f aca="false">SUMIF(M5:M222,"MBO",E5:E222)</f>
        <v>0</v>
      </c>
      <c r="AC6" s="55" t="n">
        <f aca="false">SUMIF(M5:M222,"RG",E5:E222)</f>
        <v>0</v>
      </c>
      <c r="AD6" s="55" t="n">
        <f aca="false">SUMIF(M5:M222,"CG",E5:E222)</f>
        <v>0</v>
      </c>
      <c r="AE6" s="55" t="n">
        <f aca="false">SUMIF(M5:M222,"CHOKDEE",E5:E222)</f>
        <v>0</v>
      </c>
      <c r="AF6" s="55" t="n">
        <f aca="false">SUMIF(M5:M222,"LUCKY",E5:E222)</f>
        <v>0</v>
      </c>
      <c r="AG6" s="55" t="n">
        <f aca="false">SUMIF(M5:M222,"Heng2",E5:E222)</f>
        <v>0</v>
      </c>
      <c r="AH6" s="55" t="n">
        <f aca="false">SUMIF(M5:M222,"Dee2",E5:E222)</f>
        <v>0</v>
      </c>
      <c r="AI6" s="55" t="n">
        <f aca="false">SUMIF(M5:M222,"AccThai",E5:E222)</f>
        <v>0</v>
      </c>
      <c r="AJ6" s="55" t="n">
        <f aca="false">SUMIF(M5:M222,"PK/Thai",E5:E222)</f>
        <v>0</v>
      </c>
      <c r="AK6" s="55" t="n">
        <f aca="false">SUMIF(M5:M222,"QQThai",E5:E222)</f>
        <v>0</v>
      </c>
      <c r="AL6" s="56" t="n">
        <f aca="false">SUMIF(M5:M222,"Office",E5:E222)</f>
        <v>0</v>
      </c>
      <c r="AM6" s="57" t="n">
        <f aca="false">SUMIF(M5:M222,"Plaza",E5:E222)</f>
        <v>0</v>
      </c>
      <c r="AN6" s="57" t="n">
        <f aca="false">SUMIF(M5:M222,"Mega",E5:E222)</f>
        <v>0</v>
      </c>
      <c r="AO6" s="57" t="n">
        <f aca="false">SUMIF(M5:M222,"Crown",E5:E222)</f>
        <v>0</v>
      </c>
      <c r="AP6" s="57" t="n">
        <f aca="false">SUMIF(M5:M222,"QQP",E5:E222)</f>
        <v>0</v>
      </c>
      <c r="AQ6" s="57" t="n">
        <f aca="false">SUMIF(M5:M222,"Wasit",E5:E222)</f>
        <v>0</v>
      </c>
      <c r="AR6" s="58" t="n">
        <f aca="false">SUM(S6:AQ6)</f>
        <v>0</v>
      </c>
    </row>
    <row r="7" customFormat="false" ht="13.8" hidden="false" customHeight="false" outlineLevel="0" collapsed="false">
      <c r="A7" s="59"/>
      <c r="B7" s="37" t="n">
        <f aca="false">SUM(N6)</f>
        <v>0</v>
      </c>
      <c r="C7" s="37"/>
      <c r="D7" s="37"/>
      <c r="E7" s="37"/>
      <c r="F7" s="37"/>
      <c r="G7" s="37"/>
      <c r="H7" s="37"/>
      <c r="I7" s="37"/>
      <c r="J7" s="60"/>
      <c r="K7" s="39" t="n">
        <f aca="false">SUM(D7:J7)</f>
        <v>0</v>
      </c>
      <c r="L7" s="40"/>
      <c r="M7" s="41"/>
      <c r="N7" s="42" t="n">
        <f aca="false">SUM(B7,C7,K7)</f>
        <v>0</v>
      </c>
      <c r="O7" s="8"/>
      <c r="P7" s="8"/>
      <c r="Q7" s="8" t="n">
        <v>3</v>
      </c>
      <c r="R7" s="43" t="s">
        <v>54</v>
      </c>
      <c r="S7" s="55" t="n">
        <f aca="false">SUMIF(M5:M222,"ACC",F5:F222)</f>
        <v>0</v>
      </c>
      <c r="T7" s="55" t="n">
        <f aca="false">SUMIF(M5:M222,"FIFA",F5:F222)</f>
        <v>0</v>
      </c>
      <c r="U7" s="55" t="n">
        <f aca="false">SUMIF(M5:M222,"BVIP",F5:F222)</f>
        <v>0</v>
      </c>
      <c r="V7" s="55" t="n">
        <f aca="false">SUMIF(M5:M222,"KB",F5:F222)</f>
        <v>0</v>
      </c>
      <c r="W7" s="55" t="n">
        <f aca="false">SUMIF(M5:M222,"BP",F5:F222)</f>
        <v>0</v>
      </c>
      <c r="X7" s="55" t="n">
        <f aca="false">SUMIF(M5:M222,"TOGEL",F5:F222)</f>
        <v>0</v>
      </c>
      <c r="Y7" s="55" t="n">
        <f aca="false">SUMIF(M5:M222,"POKER",F5:F222)</f>
        <v>0</v>
      </c>
      <c r="Z7" s="55" t="n">
        <f aca="false">SUMIF(M5:M222,"QQ",F5:F222)</f>
        <v>0</v>
      </c>
      <c r="AA7" s="55" t="n">
        <f aca="false">SUMIF(M5:M222,"BG",F5:F222)</f>
        <v>0</v>
      </c>
      <c r="AB7" s="55" t="n">
        <f aca="false">SUMIF(M5:M222,"MBO",F5:F222)</f>
        <v>0</v>
      </c>
      <c r="AC7" s="55" t="n">
        <f aca="false">SUMIF(M5:M222,"RG",F5:F222)</f>
        <v>0</v>
      </c>
      <c r="AD7" s="55" t="n">
        <f aca="false">SUMIF(M5:M222,"CG",F5:F222)</f>
        <v>0</v>
      </c>
      <c r="AE7" s="55" t="n">
        <f aca="false">SUMIF(M5:M222,"CHOKDEE",F5:F222)</f>
        <v>0</v>
      </c>
      <c r="AF7" s="55" t="n">
        <f aca="false">SUMIF(M5:M222,"LUCKY",F5:F222)</f>
        <v>0</v>
      </c>
      <c r="AG7" s="55" t="n">
        <f aca="false">SUMIF(M5:M222,"Heng2",F5:F222)</f>
        <v>0</v>
      </c>
      <c r="AH7" s="55" t="n">
        <f aca="false">SUMIF(M5:M222,"Dee2",F5:F222)</f>
        <v>0</v>
      </c>
      <c r="AI7" s="55" t="n">
        <f aca="false">SUMIF(M5:M222,"AccThai",F5:F222)</f>
        <v>0</v>
      </c>
      <c r="AJ7" s="55" t="n">
        <f aca="false">SUMIF(M5:M222,"PK/Thai",F5:F222)</f>
        <v>0</v>
      </c>
      <c r="AK7" s="55" t="n">
        <f aca="false">SUMIF(M5:M222,"QQThai",F5:F222)</f>
        <v>0</v>
      </c>
      <c r="AL7" s="56" t="n">
        <f aca="false">SUMIF(M5:M222,"Office",F5:F222)</f>
        <v>0</v>
      </c>
      <c r="AM7" s="57" t="n">
        <f aca="false">SUMIF(M5:M222,"Plaza",F5:F222)</f>
        <v>0</v>
      </c>
      <c r="AN7" s="57" t="n">
        <f aca="false">SUMIF(M5:M222,"Mega",F5:F222)</f>
        <v>0</v>
      </c>
      <c r="AO7" s="57" t="n">
        <f aca="false">SUMIF(M5:M222,"Crown",F5:F222)</f>
        <v>0</v>
      </c>
      <c r="AP7" s="57" t="n">
        <f aca="false">SUMIF(M5:M222,"QQP",F5:F222)</f>
        <v>0</v>
      </c>
      <c r="AQ7" s="57" t="n">
        <f aca="false">SUMIF(M5:M222,"Wasit",F5:F222)</f>
        <v>0</v>
      </c>
      <c r="AR7" s="58" t="n">
        <f aca="false">SUM(S7:AQ7)</f>
        <v>0</v>
      </c>
    </row>
    <row r="8" customFormat="false" ht="13.8" hidden="false" customHeight="false" outlineLevel="0" collapsed="false">
      <c r="A8" s="48"/>
      <c r="B8" s="49" t="n">
        <f aca="false">SUM(N7)</f>
        <v>0</v>
      </c>
      <c r="C8" s="49"/>
      <c r="D8" s="49"/>
      <c r="E8" s="49"/>
      <c r="F8" s="49"/>
      <c r="G8" s="49"/>
      <c r="H8" s="49"/>
      <c r="I8" s="49"/>
      <c r="J8" s="50"/>
      <c r="K8" s="51" t="n">
        <f aca="false">SUM(D8:J8)</f>
        <v>0</v>
      </c>
      <c r="L8" s="61"/>
      <c r="M8" s="53"/>
      <c r="N8" s="54" t="n">
        <f aca="false">SUM(B8,C8,K8)</f>
        <v>0</v>
      </c>
      <c r="O8" s="8"/>
      <c r="P8" s="8"/>
      <c r="Q8" s="8" t="n">
        <v>4</v>
      </c>
      <c r="R8" s="43" t="s">
        <v>23</v>
      </c>
      <c r="S8" s="55" t="n">
        <f aca="false">SUMIF(M5:M222,"ACC",G5:G222)</f>
        <v>0</v>
      </c>
      <c r="T8" s="55" t="n">
        <f aca="false">SUMIF(M5:M222,"FIFA",G5:G222)</f>
        <v>0</v>
      </c>
      <c r="U8" s="55" t="n">
        <f aca="false">SUMIF(M5:M222,"BVIP",G5:G222)</f>
        <v>0</v>
      </c>
      <c r="V8" s="55" t="n">
        <f aca="false">SUMIF(M5:M222,"KB",G5:G222)</f>
        <v>0</v>
      </c>
      <c r="W8" s="55" t="n">
        <f aca="false">SUMIF(M5:M222,"BP",G5:G222)</f>
        <v>0</v>
      </c>
      <c r="X8" s="55" t="n">
        <f aca="false">SUMIF(M5:M222,"TOGEL",G5:G222)</f>
        <v>0</v>
      </c>
      <c r="Y8" s="55" t="n">
        <f aca="false">SUMIF(M5:M222,"POKER",G5:G222)</f>
        <v>0</v>
      </c>
      <c r="Z8" s="55" t="n">
        <f aca="false">SUMIF(M5:M222,"QQ",G5:G222)</f>
        <v>0</v>
      </c>
      <c r="AA8" s="55" t="n">
        <f aca="false">SUMIF(M5:M222,"BG",G5:G222)</f>
        <v>0</v>
      </c>
      <c r="AB8" s="55" t="n">
        <f aca="false">SUMIF(M5:M222,"MBO",G5:G222)</f>
        <v>0</v>
      </c>
      <c r="AC8" s="55" t="n">
        <f aca="false">SUMIF(M5:M222,"RG",G5:G222)</f>
        <v>0</v>
      </c>
      <c r="AD8" s="55" t="n">
        <f aca="false">SUMIF(M5:M222,"CG",G5:G222)</f>
        <v>0</v>
      </c>
      <c r="AE8" s="55" t="n">
        <f aca="false">SUMIF(M5:M222,"CHOKDEE",G5:G222)</f>
        <v>0</v>
      </c>
      <c r="AF8" s="55" t="n">
        <f aca="false">SUMIF(M5:M222,"LUCKY",G5:G222)</f>
        <v>0</v>
      </c>
      <c r="AG8" s="55" t="n">
        <f aca="false">SUMIF(M5:M222,"Heng2",G5:G222)</f>
        <v>0</v>
      </c>
      <c r="AH8" s="55" t="n">
        <f aca="false">SUMIF(M5:M222,"Dee2",G5:G222)</f>
        <v>0</v>
      </c>
      <c r="AI8" s="55" t="n">
        <f aca="false">SUMIF(M5:M222,"AccThai",G5:G222)</f>
        <v>0</v>
      </c>
      <c r="AJ8" s="55" t="n">
        <f aca="false">SUMIF(M5:M222,"PK/Thai",G5:G222)</f>
        <v>0</v>
      </c>
      <c r="AK8" s="55" t="n">
        <f aca="false">SUMIF(M5:M222,"QQThai",G5:G222)</f>
        <v>0</v>
      </c>
      <c r="AL8" s="56" t="n">
        <f aca="false">SUMIF(M5:M222,"Office",G5:G222)</f>
        <v>0</v>
      </c>
      <c r="AM8" s="57" t="n">
        <f aca="false">SUMIF(M5:M222,"Plaza",G5:G222)</f>
        <v>0</v>
      </c>
      <c r="AN8" s="57" t="n">
        <f aca="false">SUMIF(M5:M222,"Mega",G5:G222)</f>
        <v>0</v>
      </c>
      <c r="AO8" s="57" t="n">
        <f aca="false">SUMIF(M5:M222,"Crown",G5:G222)</f>
        <v>0</v>
      </c>
      <c r="AP8" s="57" t="n">
        <f aca="false">SUMIF(M5:M222,"QQP",G5:G222)</f>
        <v>0</v>
      </c>
      <c r="AQ8" s="57" t="n">
        <f aca="false">SUMIF(M5:M222,"Wasit",G5:G222)</f>
        <v>0</v>
      </c>
      <c r="AR8" s="58" t="n">
        <f aca="false">SUM(S8:AQ8)</f>
        <v>0</v>
      </c>
    </row>
    <row r="9" customFormat="false" ht="13.8" hidden="false" customHeight="false" outlineLevel="0" collapsed="false">
      <c r="A9" s="59"/>
      <c r="B9" s="37" t="n">
        <f aca="false">SUM(N8)</f>
        <v>0</v>
      </c>
      <c r="C9" s="37"/>
      <c r="D9" s="37"/>
      <c r="E9" s="37"/>
      <c r="F9" s="37"/>
      <c r="G9" s="37"/>
      <c r="H9" s="37"/>
      <c r="I9" s="37"/>
      <c r="J9" s="60"/>
      <c r="K9" s="39" t="n">
        <f aca="false">SUM(D9:J9)</f>
        <v>0</v>
      </c>
      <c r="L9" s="40"/>
      <c r="M9" s="41"/>
      <c r="N9" s="42" t="n">
        <f aca="false">SUM(B9,C9,K9)</f>
        <v>0</v>
      </c>
      <c r="O9" s="8"/>
      <c r="P9" s="8"/>
      <c r="Q9" s="8" t="n">
        <v>5</v>
      </c>
      <c r="R9" s="43" t="s">
        <v>24</v>
      </c>
      <c r="S9" s="55" t="n">
        <f aca="false">SUMIF(M5:M222,"ACC",H5:H222)</f>
        <v>0</v>
      </c>
      <c r="T9" s="55" t="n">
        <f aca="false">SUMIF(M5:M222,"FIFA",H5:H222)</f>
        <v>0</v>
      </c>
      <c r="U9" s="55" t="n">
        <f aca="false">SUMIF(M5:M222,"BVIP",H5:H222)</f>
        <v>0</v>
      </c>
      <c r="V9" s="55" t="n">
        <f aca="false">SUMIF(M5:M222,"KB",H5:H222)</f>
        <v>0</v>
      </c>
      <c r="W9" s="55" t="n">
        <f aca="false">SUMIF(M5:M222,"BP",H5:H222)</f>
        <v>0</v>
      </c>
      <c r="X9" s="55" t="n">
        <f aca="false">SUMIF(M5:M222,"TOGEL",H5:H222)</f>
        <v>0</v>
      </c>
      <c r="Y9" s="55" t="n">
        <f aca="false">SUMIF(M5:M222,"POKER",H5:H222)</f>
        <v>0</v>
      </c>
      <c r="Z9" s="55" t="n">
        <f aca="false">SUMIF(M5:M222,"QQ",H5:H222)</f>
        <v>0</v>
      </c>
      <c r="AA9" s="55" t="n">
        <f aca="false">SUMIF(M5:M222,"BG",H5:H222)</f>
        <v>0</v>
      </c>
      <c r="AB9" s="55" t="n">
        <f aca="false">SUMIF(M5:M222,"MBO",H5:H222)</f>
        <v>0</v>
      </c>
      <c r="AC9" s="55" t="n">
        <f aca="false">SUMIF(M5:M222,"RG",H5:H222)</f>
        <v>0</v>
      </c>
      <c r="AD9" s="55" t="n">
        <f aca="false">SUMIF(M5:M222,"CG",H5:H222)</f>
        <v>0</v>
      </c>
      <c r="AE9" s="55" t="n">
        <f aca="false">SUMIF(M5:M222,"CHOKDEE",H5:H222)</f>
        <v>0</v>
      </c>
      <c r="AF9" s="55" t="n">
        <f aca="false">SUMIF(M5:M222,"LUCKY",H5:H222)</f>
        <v>0</v>
      </c>
      <c r="AG9" s="55" t="n">
        <f aca="false">SUMIF(M5:M222,"Heng2",H5:H222)</f>
        <v>0</v>
      </c>
      <c r="AH9" s="55" t="n">
        <f aca="false">SUMIF(M5:M222,"Dee2",H5:H222)</f>
        <v>0</v>
      </c>
      <c r="AI9" s="55" t="n">
        <f aca="false">SUMIF(M5:M222,"AccThai",H5:H222)</f>
        <v>0</v>
      </c>
      <c r="AJ9" s="55" t="n">
        <f aca="false">SUMIF(M5:M222,"PK/Thai",H5:H222)</f>
        <v>0</v>
      </c>
      <c r="AK9" s="55" t="n">
        <f aca="false">SUMIF(M5:M222,"QQThai",H5:H222)</f>
        <v>0</v>
      </c>
      <c r="AL9" s="56" t="n">
        <f aca="false">SUMIF(M5:M222,"Office",H5:H222)</f>
        <v>0</v>
      </c>
      <c r="AM9" s="57" t="n">
        <f aca="false">SUMIF(M5:M222,"Plaza",H5:H222)</f>
        <v>0</v>
      </c>
      <c r="AN9" s="57" t="n">
        <f aca="false">SUMIF(M5:M222,"Mega",H5:H222)</f>
        <v>0</v>
      </c>
      <c r="AO9" s="57" t="n">
        <f aca="false">SUMIF(M5:M222,"Crown",H5:H222)</f>
        <v>0</v>
      </c>
      <c r="AP9" s="57" t="n">
        <f aca="false">SUMIF(M5:M222,"QQP",H5:H222)</f>
        <v>0</v>
      </c>
      <c r="AQ9" s="57" t="n">
        <f aca="false">SUMIF(M5:M222,"Wasit",H5:H222)</f>
        <v>0</v>
      </c>
      <c r="AR9" s="58" t="n">
        <f aca="false">SUM(S9:AQ9)</f>
        <v>0</v>
      </c>
    </row>
    <row r="10" customFormat="false" ht="13.8" hidden="false" customHeight="false" outlineLevel="0" collapsed="false">
      <c r="A10" s="48"/>
      <c r="B10" s="49" t="n">
        <f aca="false">SUM(N9)</f>
        <v>0</v>
      </c>
      <c r="C10" s="49"/>
      <c r="D10" s="49"/>
      <c r="E10" s="49"/>
      <c r="F10" s="49"/>
      <c r="G10" s="49"/>
      <c r="H10" s="49"/>
      <c r="I10" s="49"/>
      <c r="J10" s="49"/>
      <c r="K10" s="51" t="n">
        <f aca="false">SUM(D10:J10)</f>
        <v>0</v>
      </c>
      <c r="L10" s="61"/>
      <c r="M10" s="53"/>
      <c r="N10" s="54" t="n">
        <f aca="false">SUM(B10,C10,K10)</f>
        <v>0</v>
      </c>
      <c r="O10" s="8"/>
      <c r="P10" s="8"/>
      <c r="Q10" s="8" t="n">
        <v>6</v>
      </c>
      <c r="R10" s="43" t="s">
        <v>25</v>
      </c>
      <c r="S10" s="55" t="n">
        <f aca="false">SUMIF(M5:M222,"ACC",I5:I222)</f>
        <v>0</v>
      </c>
      <c r="T10" s="55" t="n">
        <f aca="false">SUMIF(M5:M222,"FIFA",I5:I222)</f>
        <v>0</v>
      </c>
      <c r="U10" s="55" t="n">
        <f aca="false">SUMIF(M5:M222,"BVIP",I5:I222)</f>
        <v>0</v>
      </c>
      <c r="V10" s="55" t="n">
        <f aca="false">SUMIF(M5:M222,"KB",I5:I222)</f>
        <v>0</v>
      </c>
      <c r="W10" s="55" t="n">
        <f aca="false">SUMIF(M5:M222,"BP",I5:I222)</f>
        <v>0</v>
      </c>
      <c r="X10" s="55" t="n">
        <f aca="false">SUMIF(M5:M222,"TOGEL",I5:I222)</f>
        <v>0</v>
      </c>
      <c r="Y10" s="55" t="n">
        <f aca="false">SUMIF(M5:M222,"POKER",I5:I222)</f>
        <v>0</v>
      </c>
      <c r="Z10" s="55" t="n">
        <f aca="false">SUMIF(M5:M222,"QQ",I5:I222)</f>
        <v>0</v>
      </c>
      <c r="AA10" s="55" t="n">
        <f aca="false">SUMIF(M5:M222,"BG",I5:I222)</f>
        <v>0</v>
      </c>
      <c r="AB10" s="55" t="n">
        <f aca="false">SUMIF(M5:M222,"MBO",I5:I222)</f>
        <v>0</v>
      </c>
      <c r="AC10" s="55" t="n">
        <f aca="false">SUMIF(M5:M222,"RG",I5:I222)</f>
        <v>0</v>
      </c>
      <c r="AD10" s="55" t="n">
        <f aca="false">SUMIF(M5:M222,"CG",I5:I222)</f>
        <v>0</v>
      </c>
      <c r="AE10" s="55" t="n">
        <f aca="false">SUMIF(M5:M222,"CHOKDEE",I5:I222)</f>
        <v>0</v>
      </c>
      <c r="AF10" s="55" t="n">
        <f aca="false">SUMIF(M5:M222,"LUCKY",I5:I222)</f>
        <v>0</v>
      </c>
      <c r="AG10" s="55" t="n">
        <f aca="false">SUMIF(M5:M222,"Heng2",I5:I222)</f>
        <v>0</v>
      </c>
      <c r="AH10" s="55" t="n">
        <f aca="false">SUMIF(M5:M222,"Dee2",I5:I222)</f>
        <v>0</v>
      </c>
      <c r="AI10" s="55" t="n">
        <f aca="false">SUMIF(M5:M222,"AccThai",I5:I222)</f>
        <v>0</v>
      </c>
      <c r="AJ10" s="55" t="n">
        <f aca="false">SUMIF(M5:M222,"PK/Thai",I5:I222)</f>
        <v>0</v>
      </c>
      <c r="AK10" s="55" t="n">
        <f aca="false">SUMIF(M5:M222,"QQThai",I5:I222)</f>
        <v>0</v>
      </c>
      <c r="AL10" s="56" t="n">
        <f aca="false">SUMIF(M5:M222,"Office",I5:I222)</f>
        <v>0</v>
      </c>
      <c r="AM10" s="57" t="n">
        <f aca="false">SUMIF(M5:M222,"Plaza",I5:I222)</f>
        <v>0</v>
      </c>
      <c r="AN10" s="57" t="n">
        <f aca="false">SUMIF(M5:M222,"Mega",I5:I222)</f>
        <v>0</v>
      </c>
      <c r="AO10" s="57" t="n">
        <f aca="false">SUMIF(M5:M222,"Crown",I5:I222)</f>
        <v>0</v>
      </c>
      <c r="AP10" s="57" t="n">
        <f aca="false">SUMIF(M5:M222,"QQP",I5:I222)</f>
        <v>0</v>
      </c>
      <c r="AQ10" s="57" t="n">
        <f aca="false">SUMIF(M5:M222,"Wasit",I5:I222)</f>
        <v>0</v>
      </c>
      <c r="AR10" s="58" t="n">
        <f aca="false">SUM(S10:AQ10)</f>
        <v>0</v>
      </c>
    </row>
    <row r="11" customFormat="false" ht="13.8" hidden="false" customHeight="false" outlineLevel="0" collapsed="false">
      <c r="A11" s="59"/>
      <c r="B11" s="37" t="n">
        <f aca="false">SUM(N10)</f>
        <v>0</v>
      </c>
      <c r="C11" s="37"/>
      <c r="D11" s="37"/>
      <c r="E11" s="37"/>
      <c r="F11" s="37"/>
      <c r="G11" s="37"/>
      <c r="H11" s="37"/>
      <c r="I11" s="37"/>
      <c r="J11" s="60"/>
      <c r="K11" s="39" t="n">
        <f aca="false">SUM(D11:J11)</f>
        <v>0</v>
      </c>
      <c r="L11" s="40"/>
      <c r="M11" s="41"/>
      <c r="N11" s="42" t="n">
        <f aca="false">SUM(B11,C11,K11)</f>
        <v>0</v>
      </c>
      <c r="O11" s="8"/>
      <c r="P11" s="8"/>
      <c r="Q11" s="8" t="n">
        <v>7</v>
      </c>
      <c r="R11" s="43" t="s">
        <v>26</v>
      </c>
      <c r="S11" s="55" t="n">
        <f aca="false">SUMIF(M5:M222,"ACC",J5:J222)</f>
        <v>0</v>
      </c>
      <c r="T11" s="55" t="n">
        <f aca="false">SUMIF(M5:M222,"FIFA",J5:J222)</f>
        <v>0</v>
      </c>
      <c r="U11" s="55" t="n">
        <f aca="false">SUMIF(M5:M222,"BVIP",J5:J222)</f>
        <v>0</v>
      </c>
      <c r="V11" s="55" t="n">
        <f aca="false">SUMIF(M5:M222,"KB",J5:J222)</f>
        <v>0</v>
      </c>
      <c r="W11" s="55" t="n">
        <f aca="false">SUMIF(M5:M222,"BP",J5:J222)</f>
        <v>0</v>
      </c>
      <c r="X11" s="55" t="n">
        <f aca="false">SUMIF(M5:M222,"TOGEL",J5:J222)</f>
        <v>0</v>
      </c>
      <c r="Y11" s="55" t="n">
        <f aca="false">SUMIF(M5:M222,"POKER",J5:J222)</f>
        <v>0</v>
      </c>
      <c r="Z11" s="55" t="n">
        <f aca="false">SUMIF(M5:M222,"QQ",J5:J222)</f>
        <v>0</v>
      </c>
      <c r="AA11" s="55" t="n">
        <f aca="false">SUMIF(M5:M222,"BG",J5:J222)</f>
        <v>0</v>
      </c>
      <c r="AB11" s="55" t="n">
        <f aca="false">SUMIF(M5:M222,"MBO",J5:J222)</f>
        <v>0</v>
      </c>
      <c r="AC11" s="55" t="n">
        <f aca="false">SUMIF(M5:M222,"RG",J5:J222)</f>
        <v>0</v>
      </c>
      <c r="AD11" s="55" t="n">
        <f aca="false">SUMIF(M5:M222,"CG",J5:J222)</f>
        <v>0</v>
      </c>
      <c r="AE11" s="55" t="n">
        <f aca="false">SUMIF(M5:M222,"CHOKDEE",J5:J222)</f>
        <v>0</v>
      </c>
      <c r="AF11" s="55" t="n">
        <f aca="false">SUMIF(M5:M222,"LUCKY",J5:J222)</f>
        <v>0</v>
      </c>
      <c r="AG11" s="55" t="n">
        <f aca="false">SUMIF(M5:M222,"Heng2",J5:J222)</f>
        <v>0</v>
      </c>
      <c r="AH11" s="55" t="n">
        <f aca="false">SUMIF(M5:M222,"Dee2",J5:J222)</f>
        <v>0</v>
      </c>
      <c r="AI11" s="55" t="n">
        <f aca="false">SUMIF(M5:M222,"AccThai",J5:J222)</f>
        <v>0</v>
      </c>
      <c r="AJ11" s="55" t="n">
        <f aca="false">SUMIF(M5:M222,"PK/Thai",J5:J222)</f>
        <v>0</v>
      </c>
      <c r="AK11" s="55" t="n">
        <f aca="false">SUMIF(M5:M222,"QQThai",J5:J222)</f>
        <v>0</v>
      </c>
      <c r="AL11" s="56" t="n">
        <f aca="false">SUMIF(M5:M222,"Office",J5:J222)</f>
        <v>0</v>
      </c>
      <c r="AM11" s="57" t="n">
        <f aca="false">SUMIF(M5:M222,"Plaza",J5:J222)</f>
        <v>0</v>
      </c>
      <c r="AN11" s="57" t="n">
        <f aca="false">SUMIF(M5:M222,"Mega",J5:J222)</f>
        <v>0</v>
      </c>
      <c r="AO11" s="57" t="n">
        <f aca="false">SUMIF(M5:M222,"Crown",J5:J222)</f>
        <v>0</v>
      </c>
      <c r="AP11" s="57" t="n">
        <f aca="false">SUMIF(M5:M222,"QQP",J5:J222)</f>
        <v>0</v>
      </c>
      <c r="AQ11" s="57" t="n">
        <f aca="false">SUMIF(M5:M222,"Wasit",J5:J222)</f>
        <v>0</v>
      </c>
      <c r="AR11" s="58" t="n">
        <f aca="false">SUM(S11:AQ11)</f>
        <v>0</v>
      </c>
    </row>
    <row r="12" customFormat="false" ht="13.8" hidden="false" customHeight="false" outlineLevel="0" collapsed="false">
      <c r="A12" s="48"/>
      <c r="B12" s="49" t="n">
        <f aca="false">SUM(N11)</f>
        <v>0</v>
      </c>
      <c r="C12" s="49"/>
      <c r="D12" s="49"/>
      <c r="E12" s="49"/>
      <c r="F12" s="49"/>
      <c r="G12" s="49"/>
      <c r="H12" s="49"/>
      <c r="I12" s="49"/>
      <c r="J12" s="50"/>
      <c r="K12" s="51" t="n">
        <f aca="false">SUM(D12:J12)</f>
        <v>0</v>
      </c>
      <c r="L12" s="52"/>
      <c r="M12" s="62"/>
      <c r="N12" s="54" t="n">
        <f aca="false">SUM(B12,C12,K12)</f>
        <v>0</v>
      </c>
      <c r="O12" s="8"/>
      <c r="P12" s="8"/>
      <c r="Q12" s="8"/>
      <c r="R12" s="43" t="s">
        <v>55</v>
      </c>
      <c r="S12" s="63" t="n">
        <f aca="false">SUM(S5:S11)</f>
        <v>0</v>
      </c>
      <c r="T12" s="63" t="n">
        <f aca="false">SUM(T5:T11)</f>
        <v>0</v>
      </c>
      <c r="U12" s="63" t="n">
        <f aca="false">SUM(U5:U11)</f>
        <v>0</v>
      </c>
      <c r="V12" s="63" t="n">
        <f aca="false">SUM(V5:V11)</f>
        <v>0</v>
      </c>
      <c r="W12" s="63" t="n">
        <f aca="false">SUM(W5:W11)</f>
        <v>0</v>
      </c>
      <c r="X12" s="63" t="n">
        <f aca="false">SUM(X5:X11)</f>
        <v>0</v>
      </c>
      <c r="Y12" s="63" t="n">
        <f aca="false">SUM(Y5:Y11)</f>
        <v>0</v>
      </c>
      <c r="Z12" s="63" t="n">
        <f aca="false">SUM(Z5:Z11)</f>
        <v>0</v>
      </c>
      <c r="AA12" s="63" t="n">
        <f aca="false">SUM(AA5:AA11)</f>
        <v>0</v>
      </c>
      <c r="AB12" s="63" t="n">
        <f aca="false">SUM(AB5:AB11)</f>
        <v>0</v>
      </c>
      <c r="AC12" s="63" t="n">
        <f aca="false">SUM(AC5:AC11)</f>
        <v>0</v>
      </c>
      <c r="AD12" s="63" t="n">
        <f aca="false">SUM(AD5:AD11)</f>
        <v>0</v>
      </c>
      <c r="AE12" s="63" t="n">
        <f aca="false">SUM(AE5:AE11)</f>
        <v>0</v>
      </c>
      <c r="AF12" s="63" t="n">
        <f aca="false">SUM(AF5:AF11)</f>
        <v>0</v>
      </c>
      <c r="AG12" s="63" t="n">
        <f aca="false">SUM(AG5:AG11)</f>
        <v>0</v>
      </c>
      <c r="AH12" s="63" t="n">
        <f aca="false">SUM(AH5:AH11)</f>
        <v>0</v>
      </c>
      <c r="AI12" s="63" t="n">
        <f aca="false">SUM(AI5:AI11)</f>
        <v>0</v>
      </c>
      <c r="AJ12" s="63" t="n">
        <f aca="false">SUM(AJ5:AJ11)</f>
        <v>0</v>
      </c>
      <c r="AK12" s="63" t="n">
        <f aca="false">SUM(AK5:AK11)</f>
        <v>0</v>
      </c>
      <c r="AL12" s="56" t="n">
        <f aca="false">SUM(AL5:AL11)</f>
        <v>0</v>
      </c>
      <c r="AM12" s="63" t="n">
        <f aca="false">SUM(AM5:AM11)</f>
        <v>0</v>
      </c>
      <c r="AN12" s="63" t="n">
        <f aca="false">SUM(AN5:AN11)</f>
        <v>0</v>
      </c>
      <c r="AO12" s="63" t="n">
        <f aca="false">SUM(AO5:AO11)</f>
        <v>0</v>
      </c>
      <c r="AP12" s="63" t="n">
        <f aca="false">SUM(AP5:AP11)</f>
        <v>0</v>
      </c>
      <c r="AQ12" s="63" t="n">
        <f aca="false">SUM(AQ5:AQ11)</f>
        <v>0</v>
      </c>
      <c r="AR12" s="64" t="n">
        <f aca="false">SUM(AR5:AR11)</f>
        <v>0</v>
      </c>
    </row>
    <row r="13" customFormat="false" ht="13.8" hidden="false" customHeight="false" outlineLevel="0" collapsed="false">
      <c r="A13" s="59"/>
      <c r="B13" s="37" t="n">
        <f aca="false">SUM(N12)</f>
        <v>0</v>
      </c>
      <c r="C13" s="37"/>
      <c r="D13" s="37"/>
      <c r="E13" s="37"/>
      <c r="F13" s="37"/>
      <c r="G13" s="37"/>
      <c r="H13" s="37"/>
      <c r="I13" s="60"/>
      <c r="J13" s="60"/>
      <c r="K13" s="39" t="n">
        <f aca="false">SUM(D13:J13)</f>
        <v>0</v>
      </c>
      <c r="L13" s="40"/>
      <c r="M13" s="41"/>
      <c r="N13" s="42" t="n">
        <f aca="false">SUM(B13,C13,K13)</f>
        <v>0</v>
      </c>
      <c r="O13" s="8"/>
      <c r="P13" s="8"/>
      <c r="Q13" s="8"/>
      <c r="R13" s="43" t="s">
        <v>56</v>
      </c>
      <c r="S13" s="55" t="n">
        <f aca="false">S19</f>
        <v>0</v>
      </c>
      <c r="T13" s="55" t="n">
        <f aca="false">T19</f>
        <v>0</v>
      </c>
      <c r="U13" s="55" t="n">
        <f aca="false">U19</f>
        <v>0</v>
      </c>
      <c r="V13" s="55" t="n">
        <f aca="false">V19</f>
        <v>0</v>
      </c>
      <c r="W13" s="55" t="n">
        <f aca="false">W19</f>
        <v>0</v>
      </c>
      <c r="X13" s="55" t="n">
        <f aca="false">X19</f>
        <v>0</v>
      </c>
      <c r="Y13" s="55" t="n">
        <f aca="false">Y19</f>
        <v>0</v>
      </c>
      <c r="Z13" s="55" t="n">
        <f aca="false">Z19</f>
        <v>0</v>
      </c>
      <c r="AA13" s="55" t="n">
        <f aca="false">AA19</f>
        <v>0</v>
      </c>
      <c r="AB13" s="55" t="n">
        <f aca="false">AB19</f>
        <v>0</v>
      </c>
      <c r="AC13" s="55" t="n">
        <f aca="false">AC19</f>
        <v>0</v>
      </c>
      <c r="AD13" s="55" t="n">
        <f aca="false">AD19</f>
        <v>0</v>
      </c>
      <c r="AE13" s="55" t="n">
        <f aca="false">AE19</f>
        <v>0</v>
      </c>
      <c r="AF13" s="55" t="n">
        <f aca="false">AF19</f>
        <v>0</v>
      </c>
      <c r="AG13" s="55" t="n">
        <f aca="false">AG19</f>
        <v>0</v>
      </c>
      <c r="AH13" s="55" t="n">
        <f aca="false">AH19</f>
        <v>0</v>
      </c>
      <c r="AI13" s="55" t="n">
        <f aca="false">AI19</f>
        <v>0</v>
      </c>
      <c r="AJ13" s="55" t="n">
        <f aca="false">AJ19</f>
        <v>0</v>
      </c>
      <c r="AK13" s="55" t="n">
        <f aca="false">AK19</f>
        <v>0</v>
      </c>
      <c r="AL13" s="56" t="n">
        <f aca="false">SUM(S13:AK13,AM13:AQ13)*-1</f>
        <v>-0</v>
      </c>
      <c r="AM13" s="55" t="n">
        <f aca="false">AM19</f>
        <v>0</v>
      </c>
      <c r="AN13" s="55" t="n">
        <f aca="false">AN19</f>
        <v>0</v>
      </c>
      <c r="AO13" s="55" t="n">
        <f aca="false">AO19</f>
        <v>0</v>
      </c>
      <c r="AP13" s="55" t="n">
        <f aca="false">AP19</f>
        <v>0</v>
      </c>
      <c r="AQ13" s="55" t="n">
        <f aca="false">AQ19</f>
        <v>0</v>
      </c>
      <c r="AR13" s="58" t="n">
        <f aca="false">SUM(S13:AQ13)</f>
        <v>0</v>
      </c>
    </row>
    <row r="14" customFormat="false" ht="13.8" hidden="false" customHeight="false" outlineLevel="0" collapsed="false">
      <c r="A14" s="48"/>
      <c r="B14" s="49" t="n">
        <f aca="false">SUM(N13)</f>
        <v>0</v>
      </c>
      <c r="C14" s="49"/>
      <c r="D14" s="49"/>
      <c r="E14" s="49"/>
      <c r="F14" s="49"/>
      <c r="G14" s="49"/>
      <c r="H14" s="49"/>
      <c r="I14" s="50"/>
      <c r="J14" s="50"/>
      <c r="K14" s="51" t="n">
        <f aca="false">SUM(D14:J14)</f>
        <v>0</v>
      </c>
      <c r="L14" s="52"/>
      <c r="M14" s="62"/>
      <c r="N14" s="54" t="n">
        <f aca="false">SUM(B14,C14,K14)</f>
        <v>0</v>
      </c>
      <c r="O14" s="8"/>
      <c r="P14" s="8"/>
      <c r="Q14" s="8"/>
      <c r="R14" s="43" t="s">
        <v>57</v>
      </c>
      <c r="S14" s="65" t="n">
        <f aca="false">S12*-1</f>
        <v>-0</v>
      </c>
      <c r="T14" s="65" t="n">
        <f aca="false">T20</f>
        <v>0</v>
      </c>
      <c r="U14" s="65" t="n">
        <f aca="false">U20</f>
        <v>0</v>
      </c>
      <c r="V14" s="65" t="n">
        <f aca="false">V20</f>
        <v>0</v>
      </c>
      <c r="W14" s="65" t="n">
        <f aca="false">W20</f>
        <v>0</v>
      </c>
      <c r="X14" s="65" t="n">
        <f aca="false">X20</f>
        <v>0</v>
      </c>
      <c r="Y14" s="65" t="n">
        <f aca="false">Y20</f>
        <v>0</v>
      </c>
      <c r="Z14" s="65" t="n">
        <f aca="false">Z20</f>
        <v>0</v>
      </c>
      <c r="AA14" s="65" t="n">
        <f aca="false">AA20</f>
        <v>0</v>
      </c>
      <c r="AB14" s="65" t="n">
        <f aca="false">AB20</f>
        <v>0</v>
      </c>
      <c r="AC14" s="65" t="n">
        <f aca="false">AC20</f>
        <v>0</v>
      </c>
      <c r="AD14" s="65" t="n">
        <f aca="false">AD20</f>
        <v>0</v>
      </c>
      <c r="AE14" s="65" t="n">
        <f aca="false">AE20</f>
        <v>0</v>
      </c>
      <c r="AF14" s="65" t="n">
        <f aca="false">AF20</f>
        <v>0</v>
      </c>
      <c r="AG14" s="65" t="n">
        <f aca="false">AG20</f>
        <v>0</v>
      </c>
      <c r="AH14" s="65" t="n">
        <f aca="false">AH20</f>
        <v>0</v>
      </c>
      <c r="AI14" s="65" t="n">
        <f aca="false">AI12*-1</f>
        <v>-0</v>
      </c>
      <c r="AJ14" s="65" t="n">
        <f aca="false">AJ20</f>
        <v>0</v>
      </c>
      <c r="AK14" s="65" t="n">
        <f aca="false">AK20</f>
        <v>0</v>
      </c>
      <c r="AL14" s="66" t="n">
        <v>0</v>
      </c>
      <c r="AM14" s="65" t="n">
        <f aca="false">AM20</f>
        <v>0</v>
      </c>
      <c r="AN14" s="65" t="n">
        <f aca="false">AN20</f>
        <v>0</v>
      </c>
      <c r="AO14" s="65" t="n">
        <f aca="false">AO20</f>
        <v>0</v>
      </c>
      <c r="AP14" s="65" t="n">
        <f aca="false">AP20</f>
        <v>0</v>
      </c>
      <c r="AQ14" s="65" t="n">
        <f aca="false">AQ20</f>
        <v>0</v>
      </c>
      <c r="AR14" s="67" t="n">
        <v>0</v>
      </c>
    </row>
    <row r="15" customFormat="false" ht="13.8" hidden="false" customHeight="false" outlineLevel="0" collapsed="false">
      <c r="A15" s="59"/>
      <c r="B15" s="37" t="n">
        <f aca="false">SUM(N14)</f>
        <v>0</v>
      </c>
      <c r="C15" s="37"/>
      <c r="D15" s="37"/>
      <c r="E15" s="37"/>
      <c r="F15" s="37"/>
      <c r="G15" s="37"/>
      <c r="H15" s="37"/>
      <c r="I15" s="60"/>
      <c r="J15" s="60"/>
      <c r="K15" s="39" t="n">
        <f aca="false">SUM(D15:J15)</f>
        <v>0</v>
      </c>
      <c r="L15" s="40"/>
      <c r="M15" s="41"/>
      <c r="N15" s="42" t="n">
        <f aca="false">SUM(B15,C15,K15)</f>
        <v>0</v>
      </c>
      <c r="O15" s="8"/>
      <c r="P15" s="8"/>
      <c r="Q15" s="8"/>
      <c r="R15" s="68" t="s">
        <v>58</v>
      </c>
      <c r="S15" s="69" t="n">
        <f aca="false">+S12+S13+S14</f>
        <v>0</v>
      </c>
      <c r="T15" s="69" t="n">
        <f aca="false">+T12+T13+T14</f>
        <v>0</v>
      </c>
      <c r="U15" s="69" t="n">
        <f aca="false">+U12+U13+U14</f>
        <v>0</v>
      </c>
      <c r="V15" s="69" t="n">
        <f aca="false">+V12+V13+V14</f>
        <v>0</v>
      </c>
      <c r="W15" s="69" t="n">
        <f aca="false">+W12+W13+W14</f>
        <v>0</v>
      </c>
      <c r="X15" s="69" t="n">
        <f aca="false">+X12+X13+X14</f>
        <v>0</v>
      </c>
      <c r="Y15" s="69" t="n">
        <f aca="false">+Y12+Y13+Y14</f>
        <v>0</v>
      </c>
      <c r="Z15" s="69" t="n">
        <f aca="false">+Z12+Z13+Z14</f>
        <v>0</v>
      </c>
      <c r="AA15" s="69" t="n">
        <f aca="false">+AA12+AA13+AA14</f>
        <v>0</v>
      </c>
      <c r="AB15" s="69" t="n">
        <f aca="false">+AB12+AB13+AB14</f>
        <v>0</v>
      </c>
      <c r="AC15" s="69" t="n">
        <f aca="false">+AC12+AC13+AC14</f>
        <v>0</v>
      </c>
      <c r="AD15" s="69" t="n">
        <f aca="false">+AD12+AD13+AD14</f>
        <v>0</v>
      </c>
      <c r="AE15" s="69" t="n">
        <f aca="false">+AE12+AE13+AE14</f>
        <v>0</v>
      </c>
      <c r="AF15" s="69" t="n">
        <f aca="false">+AF12+AF13+AF14</f>
        <v>0</v>
      </c>
      <c r="AG15" s="69" t="n">
        <f aca="false">+AG12+AG13+AG14</f>
        <v>0</v>
      </c>
      <c r="AH15" s="69" t="n">
        <f aca="false">+AH12+AH13+AH14</f>
        <v>0</v>
      </c>
      <c r="AI15" s="69" t="n">
        <f aca="false">+AI12+AI13+AI14</f>
        <v>0</v>
      </c>
      <c r="AJ15" s="69" t="n">
        <f aca="false">+AJ12+AJ13+AJ14</f>
        <v>0</v>
      </c>
      <c r="AK15" s="69" t="n">
        <f aca="false">+AK12+AK13+AK14</f>
        <v>0</v>
      </c>
      <c r="AL15" s="69" t="n">
        <f aca="false">+AL12+AL13+AL14</f>
        <v>0</v>
      </c>
      <c r="AM15" s="70" t="n">
        <f aca="false">+AK12+AK13+AK14</f>
        <v>0</v>
      </c>
      <c r="AN15" s="70" t="n">
        <f aca="false">+AK12+AK13+AK14</f>
        <v>0</v>
      </c>
      <c r="AO15" s="70" t="n">
        <f aca="false">+AK12+AK13+AK14</f>
        <v>0</v>
      </c>
      <c r="AP15" s="70" t="n">
        <f aca="false">+AK12+AK13+AK14</f>
        <v>0</v>
      </c>
      <c r="AQ15" s="70" t="n">
        <f aca="false">+AK12+AK13+AK14</f>
        <v>0</v>
      </c>
      <c r="AR15" s="71" t="n">
        <f aca="false">+AR12+AR13+AR14</f>
        <v>0</v>
      </c>
    </row>
    <row r="17" customFormat="false" ht="13.8" hidden="false" customHeight="false" outlineLevel="0" collapsed="false">
      <c r="B17" s="0" t="s">
        <v>59</v>
      </c>
    </row>
    <row r="21" customFormat="false" ht="13.8" hidden="false" customHeight="false" outlineLevel="0" collapsed="false">
      <c r="R21" s="72" t="n">
        <v>4121254</v>
      </c>
    </row>
    <row r="22" customFormat="false" ht="14.9" hidden="false" customHeight="false" outlineLevel="0" collapsed="false">
      <c r="R22" s="73" t="n">
        <v>2125423</v>
      </c>
    </row>
    <row r="23" customFormat="false" ht="13.8" hidden="false" customHeight="false" outlineLevel="0" collapsed="false">
      <c r="R23" s="72" t="n">
        <v>4121254</v>
      </c>
    </row>
    <row r="24" customFormat="false" ht="13.8" hidden="false" customHeight="false" outlineLevel="0" collapsed="false">
      <c r="R24" s="72" t="n">
        <v>2125423</v>
      </c>
    </row>
    <row r="25" customFormat="false" ht="13.8" hidden="false" customHeight="false" outlineLevel="0" collapsed="false">
      <c r="R25" s="72" t="n">
        <v>4121254</v>
      </c>
    </row>
    <row r="26" customFormat="false" ht="13.8" hidden="false" customHeight="false" outlineLevel="0" collapsed="false">
      <c r="R26" s="72" t="n">
        <v>2125423</v>
      </c>
    </row>
    <row r="27" customFormat="false" ht="13.8" hidden="false" customHeight="false" outlineLevel="0" collapsed="false">
      <c r="R27" s="72" t="n">
        <v>4121254</v>
      </c>
    </row>
    <row r="28" customFormat="false" ht="13.8" hidden="false" customHeight="false" outlineLevel="0" collapsed="false">
      <c r="R28" s="0" t="n">
        <f aca="false">SUM(R21:R27)</f>
        <v>22861285</v>
      </c>
    </row>
  </sheetData>
  <mergeCells count="9">
    <mergeCell ref="A1:N1"/>
    <mergeCell ref="A2:E2"/>
    <mergeCell ref="A3:A4"/>
    <mergeCell ref="B3:B4"/>
    <mergeCell ref="C3:C4"/>
    <mergeCell ref="D3:K3"/>
    <mergeCell ref="L3:L4"/>
    <mergeCell ref="M3:M4"/>
    <mergeCell ref="N3:N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4.28"/>
    <col collapsed="false" customWidth="true" hidden="false" outlineLevel="0" max="3" min="3" style="0" width="17.85"/>
    <col collapsed="false" customWidth="true" hidden="false" outlineLevel="0" max="4" min="4" style="0" width="22.71"/>
    <col collapsed="false" customWidth="true" hidden="false" outlineLevel="0" max="5" min="5" style="0" width="13.14"/>
    <col collapsed="false" customWidth="true" hidden="false" outlineLevel="0" max="6" min="6" style="0" width="14.85"/>
    <col collapsed="false" customWidth="true" hidden="false" outlineLevel="0" max="7" min="7" style="0" width="34.28"/>
    <col collapsed="false" customWidth="true" hidden="false" outlineLevel="0" max="8" min="8" style="0" width="28.36"/>
    <col collapsed="false" customWidth="true" hidden="false" outlineLevel="0" max="9" min="9" style="0" width="13.43"/>
  </cols>
  <sheetData>
    <row r="1" customFormat="false" ht="13.8" hidden="false" customHeight="true" outlineLevel="0" collapsed="false">
      <c r="A1" s="74" t="s">
        <v>60</v>
      </c>
      <c r="B1" s="75" t="s">
        <v>61</v>
      </c>
      <c r="C1" s="75" t="s">
        <v>62</v>
      </c>
      <c r="D1" s="76" t="s">
        <v>63</v>
      </c>
      <c r="E1" s="76"/>
      <c r="F1" s="77" t="s">
        <v>64</v>
      </c>
      <c r="G1" s="78" t="s">
        <v>65</v>
      </c>
      <c r="H1" s="79" t="s">
        <v>66</v>
      </c>
      <c r="I1" s="79"/>
      <c r="J1" s="80"/>
    </row>
    <row r="2" customFormat="false" ht="13.8" hidden="false" customHeight="false" outlineLevel="0" collapsed="false">
      <c r="A2" s="74"/>
      <c r="B2" s="75"/>
      <c r="C2" s="75"/>
      <c r="D2" s="81" t="s">
        <v>67</v>
      </c>
      <c r="E2" s="82" t="s">
        <v>68</v>
      </c>
      <c r="F2" s="77"/>
      <c r="G2" s="78"/>
      <c r="H2" s="83" t="s">
        <v>69</v>
      </c>
      <c r="I2" s="84" t="s">
        <v>25</v>
      </c>
      <c r="J2" s="80"/>
    </row>
    <row r="3" customFormat="false" ht="13.8" hidden="false" customHeight="false" outlineLevel="0" collapsed="false">
      <c r="A3" s="85" t="n">
        <v>1</v>
      </c>
      <c r="B3" s="86" t="s">
        <v>70</v>
      </c>
      <c r="C3" s="86" t="s">
        <v>71</v>
      </c>
      <c r="D3" s="87" t="s">
        <v>72</v>
      </c>
      <c r="E3" s="88" t="s">
        <v>73</v>
      </c>
      <c r="F3" s="89"/>
      <c r="G3" s="90" t="s">
        <v>74</v>
      </c>
      <c r="H3" s="91" t="s">
        <v>75</v>
      </c>
      <c r="I3" s="92" t="s">
        <v>76</v>
      </c>
      <c r="J3" s="93"/>
    </row>
    <row r="9" customFormat="false" ht="13.8" hidden="false" customHeight="false" outlineLevel="0" collapsed="false">
      <c r="C9" s="0" t="s">
        <v>77</v>
      </c>
      <c r="H9" s="0" t="s">
        <v>78</v>
      </c>
      <c r="I9" s="0" t="s">
        <v>79</v>
      </c>
    </row>
  </sheetData>
  <mergeCells count="7">
    <mergeCell ref="A1:A2"/>
    <mergeCell ref="B1:B2"/>
    <mergeCell ref="C1:C2"/>
    <mergeCell ref="D1:E1"/>
    <mergeCell ref="F1:F2"/>
    <mergeCell ref="G1:G2"/>
    <mergeCell ref="H1:I1"/>
  </mergeCells>
  <conditionalFormatting sqref="F1:G1 F2">
    <cfRule type="containsText" priority="2" operator="containsText" aboveAverage="0" equalAverage="0" bottom="0" percent="0" rank="0" text="Khmer" dxfId="0">
      <formula>NOT(ISERROR(SEARCH("Khmer",F1)))</formula>
    </cfRule>
    <cfRule type="cellIs" priority="3" operator="between" aboveAverage="0" equalAverage="0" bottom="0" percent="0" rank="0" text="" dxfId="1">
      <formula>"Thailand"</formula>
      <formula>"Thailand"</formula>
    </cfRule>
    <cfRule type="cellIs" priority="4" operator="between" aboveAverage="0" equalAverage="0" bottom="0" percent="0" rank="0" text="" dxfId="2">
      <formula>"Indonesia"</formula>
      <formula>"Indonesia"</formula>
    </cfRule>
  </conditionalFormatting>
  <conditionalFormatting sqref="F3:G3">
    <cfRule type="containsText" priority="5" operator="containsText" aboveAverage="0" equalAverage="0" bottom="0" percent="0" rank="0" text="Khmer" dxfId="3">
      <formula>NOT(ISERROR(SEARCH("Khmer",F3)))</formula>
    </cfRule>
    <cfRule type="cellIs" priority="6" operator="between" aboveAverage="0" equalAverage="0" bottom="0" percent="0" rank="0" text="" dxfId="4">
      <formula>"Thailand"</formula>
      <formula>"Thailand"</formula>
    </cfRule>
    <cfRule type="cellIs" priority="7" operator="between" aboveAverage="0" equalAverage="0" bottom="0" percent="0" rank="0" text="" dxfId="5">
      <formula>"Indonesia"</formula>
      <formula>"Indonesia"</formula>
    </cfRule>
  </conditionalFormatting>
  <conditionalFormatting sqref="H3">
    <cfRule type="containsText" priority="8" operator="containsText" aboveAverage="0" equalAverage="0" bottom="0" percent="0" rank="0" text="2019" dxfId="6">
      <formula>NOT(ISERROR(SEARCH("2019",H3)))</formula>
    </cfRule>
  </conditionalFormatting>
  <conditionalFormatting sqref="I3">
    <cfRule type="timePeriod" priority="9" timePeriod="nextMonth" dxfId="7"/>
    <cfRule type="timePeriod" priority="10" timePeriod="thisMonth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94" width="4.85"/>
    <col collapsed="false" customWidth="true" hidden="false" outlineLevel="0" max="2" min="2" style="94" width="13.71"/>
    <col collapsed="false" customWidth="true" hidden="false" outlineLevel="0" max="3" min="3" style="94" width="12.43"/>
    <col collapsed="false" customWidth="false" hidden="false" outlineLevel="0" max="1024" min="4" style="94" width="9.14"/>
  </cols>
  <sheetData>
    <row r="1" customFormat="false" ht="13.8" hidden="false" customHeight="false" outlineLevel="0" collapsed="false">
      <c r="A1" s="95" t="s">
        <v>80</v>
      </c>
      <c r="B1" s="96" t="s">
        <v>81</v>
      </c>
      <c r="C1" s="96" t="s">
        <v>82</v>
      </c>
      <c r="D1" s="97" t="s">
        <v>83</v>
      </c>
      <c r="E1" s="98" t="s">
        <v>84</v>
      </c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</row>
    <row r="2" customFormat="false" ht="13.8" hidden="false" customHeight="false" outlineLevel="0" collapsed="false">
      <c r="A2" s="95"/>
      <c r="B2" s="96"/>
      <c r="C2" s="96"/>
      <c r="D2" s="97"/>
      <c r="E2" s="99" t="s">
        <v>85</v>
      </c>
      <c r="F2" s="100" t="n">
        <v>2</v>
      </c>
      <c r="G2" s="100" t="n">
        <v>3</v>
      </c>
      <c r="H2" s="100" t="n">
        <v>4</v>
      </c>
      <c r="I2" s="100" t="n">
        <v>5</v>
      </c>
      <c r="J2" s="100" t="n">
        <v>6</v>
      </c>
      <c r="K2" s="100" t="n">
        <v>7</v>
      </c>
      <c r="L2" s="100" t="n">
        <v>8</v>
      </c>
      <c r="M2" s="100" t="n">
        <v>9</v>
      </c>
      <c r="N2" s="100" t="n">
        <v>10</v>
      </c>
      <c r="O2" s="100" t="n">
        <v>11</v>
      </c>
      <c r="P2" s="100" t="n">
        <v>12</v>
      </c>
      <c r="Q2" s="100" t="n">
        <v>13</v>
      </c>
      <c r="R2" s="100" t="n">
        <v>14</v>
      </c>
      <c r="S2" s="100" t="n">
        <v>15</v>
      </c>
      <c r="T2" s="100" t="n">
        <v>16</v>
      </c>
      <c r="U2" s="100" t="n">
        <v>17</v>
      </c>
      <c r="V2" s="100" t="n">
        <v>18</v>
      </c>
      <c r="W2" s="100" t="n">
        <v>19</v>
      </c>
      <c r="X2" s="100" t="n">
        <v>20</v>
      </c>
      <c r="Y2" s="100" t="n">
        <v>21</v>
      </c>
      <c r="Z2" s="100" t="n">
        <v>22</v>
      </c>
      <c r="AA2" s="100" t="n">
        <v>23</v>
      </c>
      <c r="AB2" s="100" t="n">
        <v>24</v>
      </c>
      <c r="AC2" s="100" t="n">
        <v>25</v>
      </c>
      <c r="AD2" s="100" t="n">
        <v>26</v>
      </c>
      <c r="AE2" s="100" t="n">
        <v>27</v>
      </c>
      <c r="AF2" s="100" t="n">
        <v>28</v>
      </c>
      <c r="AG2" s="100" t="n">
        <v>29</v>
      </c>
      <c r="AH2" s="100" t="n">
        <v>30</v>
      </c>
      <c r="AI2" s="100" t="n">
        <v>31</v>
      </c>
      <c r="AJ2" s="100" t="n">
        <v>32</v>
      </c>
      <c r="AK2" s="100" t="n">
        <v>33</v>
      </c>
      <c r="AL2" s="100" t="n">
        <v>34</v>
      </c>
      <c r="AM2" s="101" t="n">
        <v>35</v>
      </c>
    </row>
    <row r="3" customFormat="false" ht="13.8" hidden="false" customHeight="false" outlineLevel="0" collapsed="false">
      <c r="A3" s="102" t="n">
        <v>1</v>
      </c>
      <c r="B3" s="103" t="s">
        <v>86</v>
      </c>
      <c r="C3" s="104" t="n">
        <v>50000</v>
      </c>
      <c r="D3" s="104" t="n">
        <f aca="false">SUM(E3:AN3)-C3</f>
        <v>-45000</v>
      </c>
      <c r="E3" s="104" t="n">
        <v>5000</v>
      </c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5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</row>
    <row r="4" customFormat="false" ht="13.8" hidden="false" customHeight="false" outlineLevel="0" collapsed="false">
      <c r="A4" s="107" t="n">
        <v>2</v>
      </c>
      <c r="B4" s="108"/>
      <c r="C4" s="109"/>
      <c r="D4" s="109" t="n">
        <f aca="false">SUM(E4:AN4)-C4</f>
        <v>0</v>
      </c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10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06"/>
      <c r="BK4" s="106"/>
    </row>
    <row r="5" customFormat="false" ht="13.8" hidden="false" customHeight="false" outlineLevel="0" collapsed="false">
      <c r="A5" s="107" t="n">
        <v>3</v>
      </c>
      <c r="B5" s="108"/>
      <c r="C5" s="109"/>
      <c r="D5" s="109" t="n">
        <f aca="false">SUM(E5:AN5)-C5</f>
        <v>0</v>
      </c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10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</row>
    <row r="6" customFormat="false" ht="13.8" hidden="false" customHeight="false" outlineLevel="0" collapsed="false">
      <c r="A6" s="107" t="n">
        <v>4</v>
      </c>
      <c r="B6" s="108"/>
      <c r="C6" s="109"/>
      <c r="D6" s="109" t="n">
        <f aca="false">SUM(E6:AN6)-C6</f>
        <v>0</v>
      </c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</row>
    <row r="7" customFormat="false" ht="13.8" hidden="false" customHeight="false" outlineLevel="0" collapsed="false">
      <c r="A7" s="107" t="n">
        <v>5</v>
      </c>
      <c r="B7" s="108"/>
      <c r="C7" s="109"/>
      <c r="D7" s="109" t="n">
        <f aca="false">SUM(E7:AN7)-C7</f>
        <v>0</v>
      </c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10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06"/>
      <c r="BK7" s="106"/>
    </row>
    <row r="8" customFormat="false" ht="13.8" hidden="false" customHeight="false" outlineLevel="0" collapsed="false">
      <c r="A8" s="107" t="n">
        <v>6</v>
      </c>
      <c r="B8" s="108"/>
      <c r="C8" s="109"/>
      <c r="D8" s="109" t="n">
        <f aca="false">SUM(E8:AN8)-C8</f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10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06"/>
      <c r="BK8" s="106"/>
    </row>
    <row r="9" customFormat="false" ht="13.8" hidden="false" customHeight="false" outlineLevel="0" collapsed="false">
      <c r="A9" s="107" t="n">
        <v>7</v>
      </c>
      <c r="B9" s="108"/>
      <c r="C9" s="109"/>
      <c r="D9" s="109" t="n">
        <f aca="false">SUM(E9:AN9)-C9</f>
        <v>0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06"/>
      <c r="BK9" s="106"/>
    </row>
    <row r="10" customFormat="false" ht="13.8" hidden="false" customHeight="false" outlineLevel="0" collapsed="false">
      <c r="A10" s="107" t="n">
        <v>8</v>
      </c>
      <c r="B10" s="108"/>
      <c r="C10" s="109"/>
      <c r="D10" s="109" t="n">
        <f aca="false">SUM(E10:AN10)-C10</f>
        <v>0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</row>
    <row r="11" customFormat="false" ht="13.8" hidden="false" customHeight="false" outlineLevel="0" collapsed="false">
      <c r="A11" s="107" t="n">
        <v>9</v>
      </c>
      <c r="B11" s="108"/>
      <c r="C11" s="109"/>
      <c r="D11" s="109" t="n">
        <f aca="false">SUM(E11:AN11)-C11</f>
        <v>0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10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</row>
    <row r="12" customFormat="false" ht="13.8" hidden="false" customHeight="false" outlineLevel="0" collapsed="false">
      <c r="A12" s="107" t="n">
        <v>10</v>
      </c>
      <c r="B12" s="108"/>
      <c r="C12" s="109"/>
      <c r="D12" s="109" t="n">
        <f aca="false">SUM(E12:AN12)-C12</f>
        <v>0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10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</row>
    <row r="13" customFormat="false" ht="13.8" hidden="false" customHeight="false" outlineLevel="0" collapsed="false">
      <c r="A13" s="107"/>
      <c r="B13" s="108"/>
      <c r="C13" s="108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11"/>
    </row>
    <row r="14" customFormat="false" ht="13.8" hidden="false" customHeight="false" outlineLevel="0" collapsed="false">
      <c r="A14" s="107"/>
      <c r="B14" s="108"/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11"/>
    </row>
    <row r="15" customFormat="false" ht="13.8" hidden="false" customHeight="false" outlineLevel="0" collapsed="false">
      <c r="A15" s="112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4"/>
    </row>
  </sheetData>
  <mergeCells count="5">
    <mergeCell ref="A1:A2"/>
    <mergeCell ref="B1:B2"/>
    <mergeCell ref="C1:C2"/>
    <mergeCell ref="D1:D2"/>
    <mergeCell ref="E1:A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3.8" zeroHeight="false" outlineLevelRow="0" outlineLevelCol="0"/>
  <cols>
    <col collapsed="false" customWidth="true" hidden="false" outlineLevel="0" max="1" min="1" style="115" width="10.71"/>
    <col collapsed="false" customWidth="true" hidden="false" outlineLevel="0" max="2" min="2" style="116" width="12.71"/>
    <col collapsed="false" customWidth="true" hidden="false" outlineLevel="0" max="3" min="3" style="116" width="14.15"/>
    <col collapsed="false" customWidth="true" hidden="false" outlineLevel="0" max="61" min="4" style="116" width="12.71"/>
    <col collapsed="false" customWidth="false" hidden="false" outlineLevel="0" max="1024" min="62" style="115" width="9.14"/>
  </cols>
  <sheetData>
    <row r="1" customFormat="false" ht="13.8" hidden="false" customHeight="false" outlineLevel="0" collapsed="false">
      <c r="A1" s="117" t="s">
        <v>81</v>
      </c>
      <c r="B1" s="118" t="s">
        <v>87</v>
      </c>
      <c r="C1" s="118"/>
      <c r="D1" s="118" t="s">
        <v>88</v>
      </c>
      <c r="E1" s="118"/>
      <c r="F1" s="118" t="s">
        <v>89</v>
      </c>
      <c r="G1" s="118"/>
      <c r="H1" s="118" t="s">
        <v>90</v>
      </c>
      <c r="I1" s="118"/>
      <c r="J1" s="118" t="s">
        <v>91</v>
      </c>
      <c r="K1" s="118"/>
      <c r="L1" s="118" t="s">
        <v>92</v>
      </c>
      <c r="M1" s="118"/>
      <c r="N1" s="118" t="s">
        <v>93</v>
      </c>
      <c r="O1" s="118"/>
      <c r="P1" s="118" t="s">
        <v>94</v>
      </c>
      <c r="Q1" s="118"/>
      <c r="R1" s="118" t="s">
        <v>95</v>
      </c>
      <c r="S1" s="118"/>
      <c r="T1" s="118" t="s">
        <v>96</v>
      </c>
      <c r="U1" s="118"/>
      <c r="V1" s="118" t="s">
        <v>97</v>
      </c>
      <c r="W1" s="118"/>
      <c r="X1" s="118" t="s">
        <v>98</v>
      </c>
      <c r="Y1" s="118"/>
      <c r="Z1" s="118" t="s">
        <v>99</v>
      </c>
      <c r="AA1" s="118"/>
      <c r="AB1" s="118" t="s">
        <v>100</v>
      </c>
      <c r="AC1" s="118"/>
      <c r="AD1" s="118" t="s">
        <v>101</v>
      </c>
      <c r="AE1" s="118"/>
      <c r="AF1" s="118" t="s">
        <v>102</v>
      </c>
      <c r="AG1" s="118"/>
      <c r="AH1" s="118" t="s">
        <v>103</v>
      </c>
      <c r="AI1" s="118"/>
      <c r="AJ1" s="118" t="s">
        <v>104</v>
      </c>
      <c r="AK1" s="118"/>
      <c r="AL1" s="118" t="s">
        <v>105</v>
      </c>
      <c r="AM1" s="118"/>
      <c r="AN1" s="118" t="s">
        <v>106</v>
      </c>
      <c r="AO1" s="118"/>
      <c r="AP1" s="118" t="s">
        <v>107</v>
      </c>
      <c r="AQ1" s="118"/>
      <c r="AR1" s="118" t="s">
        <v>108</v>
      </c>
      <c r="AS1" s="118"/>
      <c r="AT1" s="118" t="s">
        <v>109</v>
      </c>
      <c r="AU1" s="118"/>
      <c r="AV1" s="118" t="s">
        <v>110</v>
      </c>
      <c r="AW1" s="118"/>
      <c r="AX1" s="118" t="s">
        <v>111</v>
      </c>
      <c r="AY1" s="118"/>
      <c r="AZ1" s="118" t="s">
        <v>112</v>
      </c>
      <c r="BA1" s="118"/>
      <c r="BB1" s="118" t="s">
        <v>113</v>
      </c>
      <c r="BC1" s="118"/>
      <c r="BD1" s="118" t="s">
        <v>114</v>
      </c>
      <c r="BE1" s="118"/>
      <c r="BF1" s="118" t="s">
        <v>115</v>
      </c>
      <c r="BG1" s="118"/>
      <c r="BH1" s="119" t="s">
        <v>116</v>
      </c>
      <c r="BI1" s="119"/>
    </row>
    <row r="2" customFormat="false" ht="13.8" hidden="false" customHeight="false" outlineLevel="0" collapsed="false">
      <c r="A2" s="120" t="s">
        <v>86</v>
      </c>
      <c r="B2" s="121" t="s">
        <v>117</v>
      </c>
      <c r="C2" s="121" t="s">
        <v>118</v>
      </c>
      <c r="D2" s="121" t="s">
        <v>119</v>
      </c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2"/>
    </row>
    <row r="3" customFormat="false" ht="13.8" hidden="false" customHeight="false" outlineLevel="0" collapsed="false">
      <c r="A3" s="123"/>
      <c r="B3" s="124"/>
      <c r="C3" s="124" t="s">
        <v>120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5"/>
    </row>
    <row r="4" customFormat="false" ht="13.8" hidden="false" customHeight="false" outlineLevel="0" collapsed="false">
      <c r="A4" s="123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  <c r="BF4" s="124"/>
      <c r="BG4" s="124"/>
      <c r="BH4" s="124"/>
      <c r="BI4" s="125"/>
    </row>
    <row r="5" customFormat="false" ht="13.8" hidden="false" customHeight="false" outlineLevel="0" collapsed="false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4"/>
      <c r="AM5" s="124"/>
      <c r="AN5" s="124"/>
      <c r="AO5" s="124"/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  <c r="BD5" s="124"/>
      <c r="BE5" s="124"/>
      <c r="BF5" s="124"/>
      <c r="BG5" s="124"/>
      <c r="BH5" s="124"/>
      <c r="BI5" s="125"/>
    </row>
    <row r="6" customFormat="false" ht="13.8" hidden="false" customHeight="false" outlineLevel="0" collapsed="false">
      <c r="A6" s="123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  <c r="BF6" s="124"/>
      <c r="BG6" s="124"/>
      <c r="BH6" s="124"/>
      <c r="BI6" s="125"/>
    </row>
    <row r="7" customFormat="false" ht="13.8" hidden="false" customHeight="false" outlineLevel="0" collapsed="false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5"/>
    </row>
    <row r="8" customFormat="false" ht="13.8" hidden="false" customHeight="false" outlineLevel="0" collapsed="false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5"/>
    </row>
    <row r="9" customFormat="false" ht="13.8" hidden="false" customHeight="false" outlineLevel="0" collapsed="false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</row>
    <row r="10" customFormat="false" ht="13.8" hidden="false" customHeight="false" outlineLevel="0" collapsed="false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5"/>
    </row>
    <row r="11" customFormat="false" ht="13.8" hidden="false" customHeight="false" outlineLevel="0" collapsed="false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5"/>
    </row>
    <row r="12" customFormat="false" ht="13.8" hidden="false" customHeight="false" outlineLevel="0" collapsed="false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5"/>
    </row>
    <row r="13" customFormat="false" ht="13.8" hidden="false" customHeight="false" outlineLevel="0" collapsed="false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5"/>
    </row>
    <row r="14" customFormat="false" ht="13.8" hidden="false" customHeight="false" outlineLevel="0" collapsed="false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J14" s="124"/>
      <c r="AK14" s="124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5"/>
    </row>
    <row r="15" customFormat="false" ht="13.8" hidden="false" customHeight="false" outlineLevel="0" collapsed="false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124"/>
      <c r="AK15" s="124"/>
      <c r="AL15" s="124"/>
      <c r="AM15" s="124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5"/>
    </row>
    <row r="16" customFormat="false" ht="13.8" hidden="false" customHeight="false" outlineLevel="0" collapsed="false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5"/>
    </row>
    <row r="17" customFormat="false" ht="13.8" hidden="false" customHeight="false" outlineLevel="0" collapsed="false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5"/>
    </row>
    <row r="18" customFormat="false" ht="13.8" hidden="false" customHeight="false" outlineLevel="0" collapsed="false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  <c r="AK18" s="124"/>
      <c r="AL18" s="124"/>
      <c r="AM18" s="124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5"/>
    </row>
    <row r="19" customFormat="false" ht="13.8" hidden="false" customHeight="false" outlineLevel="0" collapsed="false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  <c r="AK19" s="124"/>
      <c r="AL19" s="124"/>
      <c r="AM19" s="124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5"/>
    </row>
    <row r="20" customFormat="false" ht="13.8" hidden="false" customHeight="false" outlineLevel="0" collapsed="false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5"/>
    </row>
    <row r="21" customFormat="false" ht="13.8" hidden="false" customHeight="false" outlineLevel="0" collapsed="false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5"/>
    </row>
    <row r="22" customFormat="false" ht="13.8" hidden="false" customHeight="false" outlineLevel="0" collapsed="false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124"/>
      <c r="AK22" s="124"/>
      <c r="AL22" s="124"/>
      <c r="AM22" s="124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5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5.55"/>
    <col collapsed="false" customWidth="true" hidden="false" outlineLevel="0" max="2" min="2" style="0" width="31.77"/>
  </cols>
  <sheetData>
    <row r="3" customFormat="false" ht="13.8" hidden="false" customHeight="false" outlineLevel="0" collapsed="false">
      <c r="A3" s="126" t="s">
        <v>121</v>
      </c>
      <c r="B3" s="127" t="n">
        <v>1</v>
      </c>
    </row>
    <row r="4" customFormat="false" ht="13.8" hidden="false" customHeight="false" outlineLevel="0" collapsed="false">
      <c r="A4" s="126" t="s">
        <v>122</v>
      </c>
      <c r="B4" s="128" t="n">
        <f aca="true">TODAY()</f>
        <v>44720</v>
      </c>
    </row>
    <row r="5" customFormat="false" ht="13.8" hidden="false" customHeight="false" outlineLevel="0" collapsed="false">
      <c r="A5" s="126" t="s">
        <v>123</v>
      </c>
      <c r="B5" s="127" t="n">
        <v>1</v>
      </c>
    </row>
    <row r="6" customFormat="false" ht="13.8" hidden="false" customHeight="false" outlineLevel="0" collapsed="false">
      <c r="A6" s="126" t="s">
        <v>124</v>
      </c>
      <c r="B6" s="129" t="n">
        <v>256000</v>
      </c>
    </row>
    <row r="7" customFormat="false" ht="13.8" hidden="false" customHeight="false" outlineLevel="0" collapsed="false">
      <c r="A7" s="126" t="s">
        <v>125</v>
      </c>
      <c r="B7" s="129" t="n">
        <v>5</v>
      </c>
    </row>
    <row r="8" customFormat="false" ht="13.8" hidden="false" customHeight="false" outlineLevel="0" collapsed="false">
      <c r="A8" s="126" t="s">
        <v>126</v>
      </c>
      <c r="B8" s="129" t="n">
        <v>1</v>
      </c>
    </row>
    <row r="9" customFormat="false" ht="16.4" hidden="false" customHeight="false" outlineLevel="0" collapsed="false">
      <c r="A9" s="126" t="s">
        <v>127</v>
      </c>
      <c r="B9" s="130" t="s">
        <v>128</v>
      </c>
    </row>
    <row r="10" customFormat="false" ht="14.9" hidden="false" customHeight="false" outlineLevel="0" collapsed="false">
      <c r="A10" s="126" t="s">
        <v>129</v>
      </c>
      <c r="B10" s="131" t="s">
        <v>130</v>
      </c>
      <c r="C10" s="0" t="n">
        <f aca="false">B6-16000</f>
        <v>240000</v>
      </c>
    </row>
    <row r="11" customFormat="false" ht="13.8" hidden="false" customHeight="false" outlineLevel="0" collapsed="false">
      <c r="A11" s="126" t="s">
        <v>131</v>
      </c>
      <c r="B11" s="128" t="n">
        <f aca="true">TODAY()</f>
        <v>44720</v>
      </c>
    </row>
    <row r="12" customFormat="false" ht="13.8" hidden="false" customHeight="false" outlineLevel="0" collapsed="false">
      <c r="A12" s="126" t="s">
        <v>132</v>
      </c>
      <c r="B12" s="128" t="n">
        <f aca="true">TODAY()</f>
        <v>44720</v>
      </c>
    </row>
    <row r="13" customFormat="false" ht="13.8" hidden="false" customHeight="false" outlineLevel="0" collapsed="false">
      <c r="A13" s="126" t="s">
        <v>133</v>
      </c>
      <c r="B13" s="129" t="s">
        <v>134</v>
      </c>
    </row>
    <row r="14" customFormat="false" ht="13.8" hidden="false" customHeight="false" outlineLevel="0" collapsed="false">
      <c r="A14" s="126" t="s">
        <v>135</v>
      </c>
      <c r="B14" s="129" t="s">
        <v>136</v>
      </c>
    </row>
    <row r="15" customFormat="false" ht="14.9" hidden="false" customHeight="false" outlineLevel="0" collapsed="false">
      <c r="A15" s="126" t="s">
        <v>137</v>
      </c>
      <c r="B15" s="132" t="s">
        <v>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48"/>
  <sheetViews>
    <sheetView showFormulas="false" showGridLines="true" showRowColHeaders="true" showZeros="true" rightToLeft="false" tabSelected="true" showOutlineSymbols="true" defaultGridColor="true" view="normal" topLeftCell="O1" colorId="64" zoomScale="94" zoomScaleNormal="94" zoomScalePageLayoutView="100" workbookViewId="0">
      <selection pane="topLeft" activeCell="T17" activeCellId="0" sqref="T17"/>
    </sheetView>
  </sheetViews>
  <sheetFormatPr defaultColWidth="9.16015625" defaultRowHeight="13.8" zeroHeight="false" outlineLevelRow="0" outlineLevelCol="0"/>
  <cols>
    <col collapsed="false" customWidth="true" hidden="false" outlineLevel="0" max="1" min="1" style="0" width="44.55"/>
    <col collapsed="false" customWidth="true" hidden="false" outlineLevel="0" max="2" min="2" style="0" width="5.26"/>
    <col collapsed="false" customWidth="true" hidden="false" outlineLevel="0" max="3" min="3" style="0" width="44.23"/>
    <col collapsed="false" customWidth="true" hidden="false" outlineLevel="0" max="4" min="4" style="0" width="5.49"/>
    <col collapsed="false" customWidth="true" hidden="false" outlineLevel="0" max="5" min="5" style="0" width="38.73"/>
    <col collapsed="false" customWidth="true" hidden="false" outlineLevel="0" max="6" min="6" style="0" width="7.46"/>
    <col collapsed="false" customWidth="true" hidden="false" outlineLevel="0" max="7" min="7" style="0" width="4.1"/>
    <col collapsed="false" customWidth="true" hidden="false" outlineLevel="0" max="8" min="8" style="0" width="11.67"/>
    <col collapsed="false" customWidth="true" hidden="false" outlineLevel="0" max="9" min="9" style="0" width="9.61"/>
    <col collapsed="false" customWidth="true" hidden="true" outlineLevel="0" max="10" min="10" style="0" width="13.12"/>
    <col collapsed="false" customWidth="true" hidden="true" outlineLevel="0" max="11" min="11" style="0" width="17.57"/>
    <col collapsed="false" customWidth="true" hidden="false" outlineLevel="0" max="12" min="12" style="0" width="21.11"/>
    <col collapsed="false" customWidth="true" hidden="false" outlineLevel="0" max="13" min="13" style="0" width="10.79"/>
    <col collapsed="false" customWidth="true" hidden="false" outlineLevel="0" max="14" min="14" style="0" width="16.17"/>
    <col collapsed="false" customWidth="true" hidden="false" outlineLevel="0" max="15" min="15" style="0" width="20.62"/>
    <col collapsed="false" customWidth="true" hidden="false" outlineLevel="0" max="16" min="16" style="0" width="11.67"/>
    <col collapsed="false" customWidth="true" hidden="false" outlineLevel="0" max="17" min="17" style="0" width="14.85"/>
    <col collapsed="false" customWidth="true" hidden="false" outlineLevel="0" max="18" min="18" style="0" width="15.7"/>
    <col collapsed="false" customWidth="true" hidden="false" outlineLevel="0" max="19" min="19" style="0" width="8.08"/>
    <col collapsed="false" customWidth="true" hidden="false" outlineLevel="0" max="20" min="20" style="0" width="32.37"/>
    <col collapsed="false" customWidth="true" hidden="false" outlineLevel="0" max="21" min="21" style="0" width="10.18"/>
    <col collapsed="false" customWidth="true" hidden="false" outlineLevel="0" max="22" min="22" style="0" width="12.06"/>
    <col collapsed="false" customWidth="true" hidden="false" outlineLevel="0" max="23" min="23" style="0" width="9.81"/>
    <col collapsed="false" customWidth="true" hidden="false" outlineLevel="0" max="25" min="24" style="0" width="18.52"/>
    <col collapsed="false" customWidth="true" hidden="false" outlineLevel="0" max="26" min="26" style="0" width="11"/>
  </cols>
  <sheetData>
    <row r="1" customFormat="false" ht="16.15" hidden="false" customHeight="false" outlineLevel="0" collapsed="false">
      <c r="A1" s="133" t="s">
        <v>139</v>
      </c>
      <c r="C1" s="134" t="s">
        <v>140</v>
      </c>
      <c r="E1" s="135" t="s">
        <v>141</v>
      </c>
      <c r="G1" s="136" t="s">
        <v>121</v>
      </c>
      <c r="H1" s="136" t="s">
        <v>122</v>
      </c>
      <c r="I1" s="136" t="s">
        <v>142</v>
      </c>
      <c r="J1" s="136" t="s">
        <v>143</v>
      </c>
      <c r="K1" s="136" t="s">
        <v>144</v>
      </c>
      <c r="L1" s="136" t="s">
        <v>145</v>
      </c>
      <c r="M1" s="136" t="s">
        <v>127</v>
      </c>
      <c r="N1" s="136" t="s">
        <v>146</v>
      </c>
      <c r="O1" s="136" t="s">
        <v>147</v>
      </c>
      <c r="P1" s="136" t="s">
        <v>148</v>
      </c>
      <c r="Q1" s="136" t="s">
        <v>149</v>
      </c>
      <c r="R1" s="137" t="s">
        <v>150</v>
      </c>
      <c r="S1" s="136" t="s">
        <v>151</v>
      </c>
      <c r="T1" s="136" t="s">
        <v>152</v>
      </c>
      <c r="U1" s="136" t="s">
        <v>153</v>
      </c>
      <c r="V1" s="136" t="s">
        <v>135</v>
      </c>
      <c r="W1" s="136" t="s">
        <v>154</v>
      </c>
      <c r="X1" s="136" t="s">
        <v>131</v>
      </c>
      <c r="Y1" s="136" t="s">
        <v>132</v>
      </c>
      <c r="Z1" s="136" t="s">
        <v>155</v>
      </c>
    </row>
    <row r="2" customFormat="false" ht="14.9" hidden="false" customHeight="false" outlineLevel="0" collapsed="false">
      <c r="A2" s="138" t="s">
        <v>121</v>
      </c>
      <c r="C2" s="139" t="s">
        <v>121</v>
      </c>
      <c r="E2" s="140" t="s">
        <v>121</v>
      </c>
      <c r="G2" s="141" t="n">
        <v>1</v>
      </c>
      <c r="H2" s="142" t="n">
        <f aca="true">NOW()</f>
        <v>44720.6813202362</v>
      </c>
      <c r="I2" s="141" t="n">
        <v>1</v>
      </c>
      <c r="J2" s="141" t="n">
        <v>0</v>
      </c>
      <c r="K2" s="141" t="n">
        <v>0</v>
      </c>
      <c r="L2" s="141" t="s">
        <v>20</v>
      </c>
      <c r="M2" s="141" t="n">
        <v>-300</v>
      </c>
      <c r="N2" s="141" t="n">
        <v>-300</v>
      </c>
      <c r="O2" s="141" t="n">
        <f aca="false">0+M2</f>
        <v>-300</v>
      </c>
      <c r="P2" s="141" t="n">
        <f aca="false">0+M2</f>
        <v>-300</v>
      </c>
      <c r="Q2" s="141" t="s">
        <v>156</v>
      </c>
      <c r="R2" s="141" t="s">
        <v>28</v>
      </c>
      <c r="S2" s="141"/>
      <c r="T2" s="141"/>
      <c r="U2" s="141" t="n">
        <v>1</v>
      </c>
      <c r="V2" s="141" t="s">
        <v>139</v>
      </c>
      <c r="W2" s="143" t="s">
        <v>157</v>
      </c>
      <c r="X2" s="144" t="n">
        <f aca="true">NOW()</f>
        <v>44720.6810500814</v>
      </c>
      <c r="Y2" s="144" t="n">
        <f aca="true">NOW()</f>
        <v>44720.6810500823</v>
      </c>
      <c r="Z2" s="145"/>
    </row>
    <row r="3" customFormat="false" ht="14.9" hidden="false" customHeight="false" outlineLevel="0" collapsed="false">
      <c r="A3" s="138" t="s">
        <v>122</v>
      </c>
      <c r="C3" s="139" t="s">
        <v>122</v>
      </c>
      <c r="E3" s="140" t="s">
        <v>122</v>
      </c>
      <c r="G3" s="141" t="n">
        <v>2</v>
      </c>
      <c r="H3" s="142" t="n">
        <f aca="true">NOW()</f>
        <v>44720.6813202382</v>
      </c>
      <c r="I3" s="141" t="n">
        <v>2</v>
      </c>
      <c r="J3" s="141"/>
      <c r="K3" s="141" t="n">
        <v>0</v>
      </c>
      <c r="L3" s="141" t="s">
        <v>21</v>
      </c>
      <c r="M3" s="141" t="n">
        <v>-299</v>
      </c>
      <c r="N3" s="141" t="n">
        <v>-299</v>
      </c>
      <c r="O3" s="141" t="n">
        <f aca="false">O2+M3</f>
        <v>-599</v>
      </c>
      <c r="P3" s="141" t="n">
        <f aca="false">P2+N3</f>
        <v>-599</v>
      </c>
      <c r="Q3" s="141" t="s">
        <v>158</v>
      </c>
      <c r="R3" s="141" t="s">
        <v>28</v>
      </c>
      <c r="S3" s="141"/>
      <c r="T3" s="141"/>
      <c r="U3" s="141" t="n">
        <v>1</v>
      </c>
      <c r="V3" s="141" t="s">
        <v>139</v>
      </c>
      <c r="W3" s="143" t="s">
        <v>157</v>
      </c>
      <c r="X3" s="144" t="n">
        <f aca="true">NOW()</f>
        <v>44720.6810500816</v>
      </c>
      <c r="Y3" s="144" t="n">
        <f aca="true">NOW()</f>
        <v>44720.6810500824</v>
      </c>
      <c r="Z3" s="145"/>
    </row>
    <row r="4" customFormat="false" ht="14.9" hidden="false" customHeight="false" outlineLevel="0" collapsed="false">
      <c r="A4" s="138" t="s">
        <v>123</v>
      </c>
      <c r="C4" s="139" t="s">
        <v>123</v>
      </c>
      <c r="E4" s="140" t="s">
        <v>123</v>
      </c>
      <c r="G4" s="141" t="n">
        <v>3</v>
      </c>
      <c r="H4" s="142" t="n">
        <f aca="true">NOW()</f>
        <v>44720.6813202386</v>
      </c>
      <c r="I4" s="141" t="n">
        <v>3</v>
      </c>
      <c r="J4" s="141"/>
      <c r="K4" s="141"/>
      <c r="L4" s="141" t="s">
        <v>22</v>
      </c>
      <c r="M4" s="141" t="n">
        <v>-298</v>
      </c>
      <c r="N4" s="141" t="n">
        <v>-298</v>
      </c>
      <c r="O4" s="141" t="n">
        <f aca="false">O3+M4</f>
        <v>-897</v>
      </c>
      <c r="P4" s="141" t="n">
        <f aca="false">P3+N4</f>
        <v>-897</v>
      </c>
      <c r="Q4" s="141" t="s">
        <v>156</v>
      </c>
      <c r="R4" s="141" t="s">
        <v>28</v>
      </c>
      <c r="S4" s="141"/>
      <c r="T4" s="141"/>
      <c r="U4" s="141" t="n">
        <v>1</v>
      </c>
      <c r="V4" s="141" t="s">
        <v>139</v>
      </c>
      <c r="W4" s="143" t="s">
        <v>157</v>
      </c>
      <c r="X4" s="144" t="n">
        <f aca="true">NOW()</f>
        <v>44720.6810500816</v>
      </c>
      <c r="Y4" s="144" t="n">
        <f aca="true">NOW()</f>
        <v>44720.6810500824</v>
      </c>
      <c r="Z4" s="145"/>
    </row>
    <row r="5" customFormat="false" ht="14.9" hidden="false" customHeight="false" outlineLevel="0" collapsed="false">
      <c r="A5" s="138" t="s">
        <v>142</v>
      </c>
      <c r="C5" s="139" t="s">
        <v>159</v>
      </c>
      <c r="E5" s="140" t="s">
        <v>160</v>
      </c>
      <c r="G5" s="141" t="n">
        <v>4</v>
      </c>
      <c r="H5" s="142" t="n">
        <f aca="true">NOW()</f>
        <v>44720.6813202389</v>
      </c>
      <c r="I5" s="141" t="n">
        <v>4</v>
      </c>
      <c r="J5" s="141"/>
      <c r="K5" s="141"/>
      <c r="L5" s="141" t="s">
        <v>23</v>
      </c>
      <c r="M5" s="141" t="n">
        <v>300</v>
      </c>
      <c r="N5" s="141" t="n">
        <v>300</v>
      </c>
      <c r="O5" s="141" t="n">
        <f aca="false">O4+M5</f>
        <v>-597</v>
      </c>
      <c r="P5" s="141" t="n">
        <f aca="false">P4+N5</f>
        <v>-597</v>
      </c>
      <c r="Q5" s="141" t="s">
        <v>158</v>
      </c>
      <c r="R5" s="141" t="s">
        <v>28</v>
      </c>
      <c r="S5" s="141"/>
      <c r="T5" s="141"/>
      <c r="U5" s="141" t="n">
        <v>1</v>
      </c>
      <c r="V5" s="141" t="s">
        <v>139</v>
      </c>
      <c r="W5" s="143" t="s">
        <v>157</v>
      </c>
      <c r="X5" s="144" t="n">
        <f aca="true">NOW()</f>
        <v>44720.6810500817</v>
      </c>
      <c r="Y5" s="144" t="n">
        <f aca="true">NOW()</f>
        <v>44720.6810500824</v>
      </c>
      <c r="Z5" s="145"/>
    </row>
    <row r="6" customFormat="false" ht="14.9" hidden="false" customHeight="false" outlineLevel="0" collapsed="false">
      <c r="A6" s="137" t="s">
        <v>126</v>
      </c>
      <c r="C6" s="137" t="s">
        <v>161</v>
      </c>
      <c r="E6" s="137"/>
      <c r="G6" s="141" t="n">
        <v>5</v>
      </c>
      <c r="H6" s="142" t="n">
        <f aca="true">NOW()</f>
        <v>44720.6813202391</v>
      </c>
      <c r="I6" s="141" t="n">
        <v>5</v>
      </c>
      <c r="J6" s="141"/>
      <c r="K6" s="141"/>
      <c r="L6" s="141" t="s">
        <v>24</v>
      </c>
      <c r="M6" s="141" t="n">
        <v>-296</v>
      </c>
      <c r="N6" s="141" t="n">
        <v>-296</v>
      </c>
      <c r="O6" s="141" t="n">
        <f aca="false">O5+M6</f>
        <v>-893</v>
      </c>
      <c r="P6" s="141" t="n">
        <f aca="false">P5+N6</f>
        <v>-893</v>
      </c>
      <c r="Q6" s="141" t="s">
        <v>156</v>
      </c>
      <c r="R6" s="141" t="s">
        <v>28</v>
      </c>
      <c r="S6" s="141"/>
      <c r="T6" s="141"/>
      <c r="U6" s="141" t="n">
        <v>1</v>
      </c>
      <c r="V6" s="141" t="s">
        <v>139</v>
      </c>
      <c r="W6" s="143" t="s">
        <v>157</v>
      </c>
      <c r="X6" s="144" t="n">
        <f aca="true">NOW()</f>
        <v>44720.6810500817</v>
      </c>
      <c r="Y6" s="144" t="n">
        <f aca="true">NOW()</f>
        <v>44720.6810500825</v>
      </c>
      <c r="Z6" s="145"/>
    </row>
    <row r="7" customFormat="false" ht="14.9" hidden="false" customHeight="false" outlineLevel="0" collapsed="false">
      <c r="A7" s="138" t="s">
        <v>127</v>
      </c>
      <c r="C7" s="139" t="s">
        <v>127</v>
      </c>
      <c r="E7" s="140" t="s">
        <v>127</v>
      </c>
      <c r="G7" s="141" t="n">
        <v>6</v>
      </c>
      <c r="H7" s="142" t="n">
        <f aca="true">NOW()</f>
        <v>44720.6813202395</v>
      </c>
      <c r="I7" s="141" t="n">
        <v>6</v>
      </c>
      <c r="J7" s="141"/>
      <c r="K7" s="141"/>
      <c r="L7" s="141" t="s">
        <v>25</v>
      </c>
      <c r="M7" s="141" t="n">
        <v>-295</v>
      </c>
      <c r="N7" s="141" t="n">
        <v>-295</v>
      </c>
      <c r="O7" s="141" t="n">
        <f aca="false">O6+M7</f>
        <v>-1188</v>
      </c>
      <c r="P7" s="141" t="n">
        <f aca="false">P6+N7</f>
        <v>-1188</v>
      </c>
      <c r="Q7" s="141" t="s">
        <v>156</v>
      </c>
      <c r="R7" s="141" t="s">
        <v>28</v>
      </c>
      <c r="S7" s="141"/>
      <c r="T7" s="141"/>
      <c r="U7" s="141" t="n">
        <v>1</v>
      </c>
      <c r="V7" s="141" t="s">
        <v>139</v>
      </c>
      <c r="W7" s="143" t="s">
        <v>157</v>
      </c>
      <c r="X7" s="144" t="n">
        <f aca="true">NOW()</f>
        <v>44720.6810500817</v>
      </c>
      <c r="Y7" s="144" t="n">
        <f aca="true">NOW()</f>
        <v>44720.6810500825</v>
      </c>
      <c r="Z7" s="145"/>
    </row>
    <row r="8" customFormat="false" ht="14.9" hidden="false" customHeight="false" outlineLevel="0" collapsed="false">
      <c r="A8" s="138" t="s">
        <v>149</v>
      </c>
      <c r="C8" s="139" t="s">
        <v>162</v>
      </c>
      <c r="E8" s="140" t="s">
        <v>149</v>
      </c>
      <c r="G8" s="141" t="n">
        <v>7</v>
      </c>
      <c r="H8" s="142" t="n">
        <f aca="true">NOW()</f>
        <v>44720.6813202403</v>
      </c>
      <c r="I8" s="141" t="n">
        <v>7</v>
      </c>
      <c r="J8" s="141"/>
      <c r="K8" s="141"/>
      <c r="L8" s="141" t="s">
        <v>163</v>
      </c>
      <c r="M8" s="141" t="n">
        <v>-200</v>
      </c>
      <c r="N8" s="141" t="n">
        <v>-200</v>
      </c>
      <c r="O8" s="141" t="n">
        <f aca="false">O7+M8</f>
        <v>-1388</v>
      </c>
      <c r="P8" s="141" t="n">
        <f aca="false">P7+N8</f>
        <v>-1388</v>
      </c>
      <c r="Q8" s="141" t="s">
        <v>156</v>
      </c>
      <c r="R8" s="141" t="s">
        <v>164</v>
      </c>
      <c r="S8" s="141"/>
      <c r="T8" s="141"/>
      <c r="U8" s="141" t="n">
        <v>1</v>
      </c>
      <c r="V8" s="141" t="s">
        <v>139</v>
      </c>
      <c r="W8" s="143" t="s">
        <v>157</v>
      </c>
      <c r="X8" s="144" t="n">
        <f aca="true">NOW()</f>
        <v>44720.6810500818</v>
      </c>
      <c r="Y8" s="144" t="n">
        <f aca="true">NOW()</f>
        <v>44720.6810500825</v>
      </c>
      <c r="Z8" s="145" t="n">
        <v>9</v>
      </c>
    </row>
    <row r="9" customFormat="false" ht="14.9" hidden="false" customHeight="false" outlineLevel="0" collapsed="false">
      <c r="A9" s="138" t="s">
        <v>137</v>
      </c>
      <c r="C9" s="139" t="s">
        <v>137</v>
      </c>
      <c r="E9" s="140"/>
      <c r="G9" s="141" t="n">
        <v>8</v>
      </c>
      <c r="H9" s="142" t="n">
        <f aca="true">NOW()</f>
        <v>44720.6813202406</v>
      </c>
      <c r="I9" s="141" t="n">
        <v>7</v>
      </c>
      <c r="J9" s="141"/>
      <c r="K9" s="141"/>
      <c r="L9" s="141" t="s">
        <v>163</v>
      </c>
      <c r="M9" s="141" t="n">
        <v>7000</v>
      </c>
      <c r="N9" s="141" t="n">
        <v>7000</v>
      </c>
      <c r="O9" s="141" t="n">
        <f aca="false">O8+M9</f>
        <v>5612</v>
      </c>
      <c r="P9" s="141" t="n">
        <f aca="false">P8+N9</f>
        <v>5612</v>
      </c>
      <c r="Q9" s="141" t="s">
        <v>158</v>
      </c>
      <c r="R9" s="141" t="s">
        <v>164</v>
      </c>
      <c r="S9" s="141"/>
      <c r="T9" s="141"/>
      <c r="U9" s="141" t="n">
        <v>1</v>
      </c>
      <c r="V9" s="141" t="s">
        <v>165</v>
      </c>
      <c r="W9" s="143" t="s">
        <v>157</v>
      </c>
      <c r="X9" s="144" t="n">
        <f aca="true">NOW()</f>
        <v>44720.6810500818</v>
      </c>
      <c r="Y9" s="144" t="n">
        <f aca="true">NOW()</f>
        <v>44720.6810500825</v>
      </c>
      <c r="Z9" s="145" t="n">
        <v>8</v>
      </c>
    </row>
    <row r="10" customFormat="false" ht="14.9" hidden="false" customHeight="false" outlineLevel="0" collapsed="false">
      <c r="A10" s="138" t="s">
        <v>133</v>
      </c>
      <c r="C10" s="139" t="s">
        <v>133</v>
      </c>
      <c r="E10" s="140" t="s">
        <v>133</v>
      </c>
      <c r="G10" s="141" t="n">
        <v>9</v>
      </c>
      <c r="H10" s="142" t="n">
        <f aca="true">NOW()</f>
        <v>44720.6813202408</v>
      </c>
      <c r="I10" s="141" t="n">
        <v>8</v>
      </c>
      <c r="J10" s="141"/>
      <c r="K10" s="141"/>
      <c r="L10" s="141" t="s">
        <v>166</v>
      </c>
      <c r="M10" s="141" t="n">
        <v>1500</v>
      </c>
      <c r="N10" s="141" t="n">
        <v>1500</v>
      </c>
      <c r="O10" s="141" t="n">
        <f aca="false">O9+M10</f>
        <v>7112</v>
      </c>
      <c r="P10" s="141" t="n">
        <f aca="false">P9+N10</f>
        <v>7112</v>
      </c>
      <c r="Q10" s="141" t="s">
        <v>156</v>
      </c>
      <c r="R10" s="141" t="s">
        <v>167</v>
      </c>
      <c r="S10" s="141"/>
      <c r="T10" s="141"/>
      <c r="U10" s="141" t="n">
        <v>1</v>
      </c>
      <c r="V10" s="141" t="s">
        <v>165</v>
      </c>
      <c r="W10" s="143" t="s">
        <v>157</v>
      </c>
      <c r="X10" s="144" t="n">
        <f aca="true">NOW()</f>
        <v>44720.6810500818</v>
      </c>
      <c r="Y10" s="144" t="n">
        <f aca="true">NOW()</f>
        <v>44720.6810500826</v>
      </c>
      <c r="Z10" s="145"/>
    </row>
    <row r="11" customFormat="false" ht="14.9" hidden="false" customHeight="false" outlineLevel="0" collapsed="false">
      <c r="A11" s="138" t="s">
        <v>135</v>
      </c>
      <c r="C11" s="139" t="s">
        <v>168</v>
      </c>
      <c r="E11" s="140" t="s">
        <v>169</v>
      </c>
      <c r="G11" s="141" t="n">
        <v>10</v>
      </c>
      <c r="H11" s="142" t="n">
        <f aca="true">NOW()</f>
        <v>44720.6813202411</v>
      </c>
      <c r="I11" s="141" t="n">
        <v>9</v>
      </c>
      <c r="J11" s="141"/>
      <c r="K11" s="141"/>
      <c r="L11" s="141" t="s">
        <v>170</v>
      </c>
      <c r="M11" s="141" t="n">
        <v>-300</v>
      </c>
      <c r="N11" s="141" t="n">
        <v>-300</v>
      </c>
      <c r="O11" s="141" t="n">
        <f aca="false">O10+M11</f>
        <v>6812</v>
      </c>
      <c r="P11" s="141" t="n">
        <f aca="false">P10+N11</f>
        <v>6812</v>
      </c>
      <c r="Q11" s="141" t="s">
        <v>156</v>
      </c>
      <c r="R11" s="141" t="s">
        <v>171</v>
      </c>
      <c r="S11" s="141"/>
      <c r="T11" s="141" t="s">
        <v>172</v>
      </c>
      <c r="U11" s="141" t="n">
        <v>1</v>
      </c>
      <c r="V11" s="141" t="s">
        <v>139</v>
      </c>
      <c r="W11" s="143" t="s">
        <v>157</v>
      </c>
      <c r="X11" s="144" t="n">
        <f aca="true">NOW()</f>
        <v>44720.6810500819</v>
      </c>
      <c r="Y11" s="144" t="n">
        <f aca="true">NOW()</f>
        <v>44720.6810500826</v>
      </c>
      <c r="Z11" s="145" t="n">
        <v>11</v>
      </c>
    </row>
    <row r="12" customFormat="false" ht="14.9" hidden="false" customHeight="false" outlineLevel="0" collapsed="false">
      <c r="A12" s="138" t="s">
        <v>173</v>
      </c>
      <c r="C12" s="139"/>
      <c r="E12" s="140"/>
      <c r="G12" s="141" t="n">
        <v>11</v>
      </c>
      <c r="H12" s="142" t="n">
        <f aca="true">NOW()</f>
        <v>44720.6813202414</v>
      </c>
      <c r="I12" s="141" t="n">
        <v>9</v>
      </c>
      <c r="J12" s="141"/>
      <c r="K12" s="141"/>
      <c r="L12" s="141" t="s">
        <v>170</v>
      </c>
      <c r="M12" s="141" t="n">
        <v>300</v>
      </c>
      <c r="N12" s="141" t="n">
        <v>300</v>
      </c>
      <c r="O12" s="141" t="n">
        <f aca="false">O11+M12</f>
        <v>7112</v>
      </c>
      <c r="P12" s="141" t="n">
        <f aca="false">P11+N12</f>
        <v>7112</v>
      </c>
      <c r="Q12" s="141" t="s">
        <v>156</v>
      </c>
      <c r="R12" s="141" t="s">
        <v>174</v>
      </c>
      <c r="S12" s="141"/>
      <c r="T12" s="141" t="s">
        <v>172</v>
      </c>
      <c r="U12" s="141" t="n">
        <v>2</v>
      </c>
      <c r="V12" s="141" t="s">
        <v>165</v>
      </c>
      <c r="W12" s="143" t="s">
        <v>157</v>
      </c>
      <c r="X12" s="144" t="n">
        <f aca="true">NOW()</f>
        <v>44720.6810500819</v>
      </c>
      <c r="Y12" s="144" t="n">
        <f aca="true">NOW()</f>
        <v>44720.6810500826</v>
      </c>
      <c r="Z12" s="145" t="n">
        <v>10</v>
      </c>
    </row>
    <row r="13" customFormat="false" ht="70.65" hidden="false" customHeight="true" outlineLevel="0" collapsed="false">
      <c r="A13" s="138" t="s">
        <v>154</v>
      </c>
      <c r="C13" s="139" t="s">
        <v>175</v>
      </c>
      <c r="E13" s="140" t="s">
        <v>176</v>
      </c>
      <c r="G13" s="146" t="n">
        <v>12</v>
      </c>
      <c r="H13" s="147" t="n">
        <f aca="true">NOW()</f>
        <v>44720.6813202416</v>
      </c>
      <c r="I13" s="146" t="n">
        <v>9</v>
      </c>
      <c r="J13" s="146"/>
      <c r="K13" s="141" t="n">
        <f aca="false">O12</f>
        <v>7112</v>
      </c>
      <c r="L13" s="146" t="s">
        <v>170</v>
      </c>
      <c r="M13" s="148" t="s">
        <v>177</v>
      </c>
      <c r="N13" s="146" t="n">
        <v>-200</v>
      </c>
      <c r="O13" s="141" t="e">
        <f aca="false">K13+M13</f>
        <v>#VALUE!</v>
      </c>
      <c r="P13" s="146"/>
      <c r="Q13" s="146" t="s">
        <v>156</v>
      </c>
      <c r="R13" s="146" t="s">
        <v>171</v>
      </c>
      <c r="S13" s="146"/>
      <c r="T13" s="148" t="s">
        <v>178</v>
      </c>
      <c r="U13" s="146" t="n">
        <v>1</v>
      </c>
      <c r="V13" s="146" t="s">
        <v>139</v>
      </c>
      <c r="W13" s="148" t="s">
        <v>179</v>
      </c>
      <c r="X13" s="149" t="n">
        <f aca="true">NOW()</f>
        <v>44720.6810500819</v>
      </c>
      <c r="Y13" s="149" t="n">
        <f aca="true">NOW()</f>
        <v>44720.6810500826</v>
      </c>
      <c r="Z13" s="150"/>
    </row>
    <row r="14" customFormat="false" ht="13.8" hidden="false" customHeight="false" outlineLevel="0" collapsed="false">
      <c r="A14" s="138" t="s">
        <v>132</v>
      </c>
      <c r="C14" s="139" t="s">
        <v>132</v>
      </c>
      <c r="E14" s="140" t="s">
        <v>132</v>
      </c>
      <c r="G14" s="141" t="n">
        <v>14</v>
      </c>
      <c r="H14" s="142" t="n">
        <f aca="true">NOW()</f>
        <v>44720.6810746305</v>
      </c>
      <c r="M14" s="141"/>
      <c r="N14" s="141"/>
      <c r="O14" s="141"/>
      <c r="P14" s="141"/>
      <c r="Q14" s="141"/>
      <c r="R14" s="141"/>
      <c r="S14" s="141"/>
      <c r="T14" s="141"/>
      <c r="U14" s="141" t="n">
        <v>1</v>
      </c>
      <c r="V14" s="141"/>
      <c r="W14" s="143"/>
      <c r="X14" s="144" t="n">
        <f aca="true">NOW()</f>
        <v>44720.681050082</v>
      </c>
      <c r="Y14" s="144" t="n">
        <f aca="true">NOW()</f>
        <v>44720.6810500827</v>
      </c>
      <c r="Z14" s="145"/>
    </row>
    <row r="15" customFormat="false" ht="13.8" hidden="false" customHeight="false" outlineLevel="0" collapsed="false">
      <c r="G15" s="141" t="n">
        <v>15</v>
      </c>
      <c r="H15" s="142" t="n">
        <f aca="true">NOW()</f>
        <v>44720.6810746325</v>
      </c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 t="n">
        <v>1</v>
      </c>
      <c r="V15" s="141"/>
      <c r="W15" s="143"/>
      <c r="X15" s="144" t="n">
        <f aca="true">NOW()</f>
        <v>44720.681050082</v>
      </c>
      <c r="Y15" s="144" t="n">
        <f aca="true">NOW()</f>
        <v>44720.6810500827</v>
      </c>
      <c r="Z15" s="145"/>
    </row>
    <row r="16" customFormat="false" ht="13.8" hidden="false" customHeight="false" outlineLevel="0" collapsed="false">
      <c r="G16" s="141" t="n">
        <v>16</v>
      </c>
      <c r="H16" s="142" t="n">
        <f aca="true">NOW()</f>
        <v>44720.6810746341</v>
      </c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 t="n">
        <v>1</v>
      </c>
      <c r="V16" s="141"/>
      <c r="W16" s="143"/>
      <c r="X16" s="144" t="n">
        <f aca="true">NOW()</f>
        <v>44720.681050082</v>
      </c>
      <c r="Y16" s="144" t="n">
        <f aca="true">NOW()</f>
        <v>44720.6810500827</v>
      </c>
      <c r="Z16" s="145"/>
    </row>
    <row r="17" customFormat="false" ht="16.15" hidden="false" customHeight="false" outlineLevel="0" collapsed="false">
      <c r="A17" s="151" t="s">
        <v>180</v>
      </c>
      <c r="C17" s="152" t="s">
        <v>181</v>
      </c>
      <c r="E17" s="153" t="s">
        <v>181</v>
      </c>
      <c r="G17" s="141" t="n">
        <v>17</v>
      </c>
      <c r="H17" s="142" t="n">
        <f aca="true">NOW()</f>
        <v>44720.6810746357</v>
      </c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 t="n">
        <v>1</v>
      </c>
      <c r="V17" s="141"/>
      <c r="W17" s="143"/>
      <c r="X17" s="144" t="n">
        <f aca="true">NOW()</f>
        <v>44720.6810500821</v>
      </c>
      <c r="Y17" s="144" t="n">
        <f aca="true">NOW()</f>
        <v>44720.6810500827</v>
      </c>
      <c r="Z17" s="145"/>
    </row>
    <row r="18" customFormat="false" ht="13.8" hidden="false" customHeight="false" outlineLevel="0" collapsed="false">
      <c r="A18" s="154" t="s">
        <v>121</v>
      </c>
      <c r="B18" s="155"/>
      <c r="C18" s="136" t="s">
        <v>121</v>
      </c>
      <c r="E18" s="136" t="s">
        <v>121</v>
      </c>
      <c r="G18" s="141" t="n">
        <v>18</v>
      </c>
      <c r="H18" s="142" t="n">
        <f aca="true">NOW()</f>
        <v>44720.6810746376</v>
      </c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 t="n">
        <v>1</v>
      </c>
      <c r="V18" s="141"/>
      <c r="W18" s="143"/>
      <c r="X18" s="144" t="n">
        <f aca="true">NOW()</f>
        <v>44720.6810500821</v>
      </c>
      <c r="Y18" s="144" t="n">
        <f aca="true">NOW()</f>
        <v>44720.6810500828</v>
      </c>
      <c r="Z18" s="145"/>
    </row>
    <row r="19" customFormat="false" ht="13.8" hidden="false" customHeight="false" outlineLevel="0" collapsed="false">
      <c r="A19" s="154" t="s">
        <v>122</v>
      </c>
      <c r="B19" s="155"/>
      <c r="C19" s="136" t="s">
        <v>122</v>
      </c>
      <c r="E19" s="136" t="s">
        <v>122</v>
      </c>
      <c r="G19" s="141" t="n">
        <v>19</v>
      </c>
      <c r="H19" s="142" t="n">
        <f aca="true">NOW()</f>
        <v>44720.681074639</v>
      </c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 t="n">
        <v>1</v>
      </c>
      <c r="V19" s="141"/>
      <c r="W19" s="143"/>
      <c r="X19" s="144" t="n">
        <f aca="true">NOW()</f>
        <v>44720.6810500821</v>
      </c>
      <c r="Y19" s="144" t="n">
        <f aca="true">NOW()</f>
        <v>44720.6810500828</v>
      </c>
      <c r="Z19" s="145"/>
    </row>
    <row r="20" customFormat="false" ht="13.8" hidden="false" customHeight="false" outlineLevel="0" collapsed="false">
      <c r="A20" s="154" t="s">
        <v>182</v>
      </c>
      <c r="B20" s="155"/>
      <c r="C20" s="136" t="s">
        <v>123</v>
      </c>
      <c r="E20" s="136" t="s">
        <v>123</v>
      </c>
      <c r="G20" s="141" t="n">
        <v>20</v>
      </c>
      <c r="H20" s="142" t="n">
        <f aca="true">NOW()</f>
        <v>44720.6810746405</v>
      </c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 t="n">
        <v>1</v>
      </c>
      <c r="V20" s="141"/>
      <c r="W20" s="143"/>
      <c r="X20" s="144" t="n">
        <f aca="true">NOW()</f>
        <v>44720.6810500822</v>
      </c>
      <c r="Y20" s="144" t="n">
        <f aca="true">NOW()</f>
        <v>44720.6810500828</v>
      </c>
      <c r="Z20" s="145"/>
    </row>
    <row r="21" customFormat="false" ht="13.8" hidden="false" customHeight="false" outlineLevel="0" collapsed="false">
      <c r="A21" s="154" t="s">
        <v>183</v>
      </c>
      <c r="B21" s="155"/>
      <c r="C21" s="136" t="s">
        <v>142</v>
      </c>
      <c r="E21" s="136" t="s">
        <v>142</v>
      </c>
      <c r="G21" s="141" t="n">
        <v>21</v>
      </c>
      <c r="H21" s="142" t="n">
        <f aca="true">NOW()</f>
        <v>44720.6810746419</v>
      </c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 t="n">
        <v>1</v>
      </c>
      <c r="V21" s="141"/>
      <c r="W21" s="143"/>
      <c r="X21" s="144" t="n">
        <f aca="true">NOW()</f>
        <v>44720.6810500822</v>
      </c>
      <c r="Y21" s="144" t="n">
        <f aca="true">NOW()</f>
        <v>44720.6810500828</v>
      </c>
      <c r="Z21" s="145"/>
    </row>
    <row r="22" customFormat="false" ht="13.8" hidden="false" customHeight="false" outlineLevel="0" collapsed="false">
      <c r="A22" s="137" t="s">
        <v>184</v>
      </c>
      <c r="B22" s="155"/>
      <c r="C22" s="137" t="s">
        <v>185</v>
      </c>
      <c r="E22" s="136" t="s">
        <v>127</v>
      </c>
      <c r="G22" s="141" t="n">
        <v>22</v>
      </c>
      <c r="H22" s="142" t="n">
        <f aca="true">NOW()</f>
        <v>44720.6810746433</v>
      </c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 t="n">
        <v>1</v>
      </c>
      <c r="V22" s="141"/>
      <c r="W22" s="143"/>
      <c r="X22" s="144" t="n">
        <f aca="true">NOW()</f>
        <v>44720.6810500823</v>
      </c>
      <c r="Y22" s="144" t="n">
        <f aca="true">NOW()</f>
        <v>44720.6810500829</v>
      </c>
      <c r="Z22" s="145"/>
    </row>
    <row r="23" customFormat="false" ht="13.8" hidden="false" customHeight="false" outlineLevel="0" collapsed="false">
      <c r="A23" s="154" t="s">
        <v>127</v>
      </c>
      <c r="B23" s="155"/>
      <c r="C23" s="136" t="s">
        <v>127</v>
      </c>
      <c r="E23" s="136" t="s">
        <v>149</v>
      </c>
      <c r="G23" s="141" t="n">
        <v>23</v>
      </c>
      <c r="H23" s="142" t="n">
        <f aca="true">NOW()</f>
        <v>44720.6813202432</v>
      </c>
      <c r="I23" s="141" t="n">
        <v>10</v>
      </c>
      <c r="J23" s="141"/>
      <c r="K23" s="141"/>
      <c r="L23" s="141" t="s">
        <v>26</v>
      </c>
      <c r="M23" s="141"/>
      <c r="N23" s="141"/>
      <c r="O23" s="141"/>
      <c r="P23" s="141"/>
      <c r="Q23" s="141"/>
      <c r="R23" s="141"/>
      <c r="S23" s="141"/>
      <c r="T23" s="141"/>
      <c r="U23" s="141" t="n">
        <v>1</v>
      </c>
      <c r="V23" s="141"/>
      <c r="W23" s="143"/>
      <c r="X23" s="144" t="n">
        <f aca="true">NOW()</f>
        <v>44720.6810500823</v>
      </c>
      <c r="Y23" s="144" t="n">
        <f aca="true">NOW()</f>
        <v>44720.6810500829</v>
      </c>
      <c r="Z23" s="145"/>
    </row>
    <row r="24" customFormat="false" ht="13.8" hidden="false" customHeight="false" outlineLevel="0" collapsed="false">
      <c r="A24" s="154" t="s">
        <v>149</v>
      </c>
      <c r="B24" s="155"/>
      <c r="C24" s="136" t="s">
        <v>149</v>
      </c>
      <c r="E24" s="137" t="s">
        <v>185</v>
      </c>
      <c r="H24" s="156"/>
    </row>
    <row r="25" customFormat="false" ht="13.8" hidden="false" customHeight="false" outlineLevel="0" collapsed="false">
      <c r="A25" s="154" t="s">
        <v>137</v>
      </c>
      <c r="B25" s="155"/>
      <c r="C25" s="136" t="s">
        <v>152</v>
      </c>
      <c r="E25" s="136" t="s">
        <v>152</v>
      </c>
      <c r="H25" s="156"/>
    </row>
    <row r="26" customFormat="false" ht="13.8" hidden="false" customHeight="false" outlineLevel="0" collapsed="false">
      <c r="A26" s="154" t="s">
        <v>133</v>
      </c>
      <c r="B26" s="155"/>
      <c r="C26" s="136" t="s">
        <v>133</v>
      </c>
      <c r="E26" s="136" t="s">
        <v>133</v>
      </c>
      <c r="H26" s="156"/>
    </row>
    <row r="27" customFormat="false" ht="13.8" hidden="false" customHeight="false" outlineLevel="0" collapsed="false">
      <c r="A27" s="154" t="s">
        <v>186</v>
      </c>
      <c r="B27" s="155"/>
      <c r="C27" s="136" t="s">
        <v>135</v>
      </c>
      <c r="E27" s="136" t="s">
        <v>135</v>
      </c>
      <c r="H27" s="156"/>
      <c r="M27" s="0" t="n">
        <v>-297</v>
      </c>
    </row>
    <row r="28" customFormat="false" ht="13.8" hidden="false" customHeight="false" outlineLevel="0" collapsed="false">
      <c r="A28" s="154" t="s">
        <v>187</v>
      </c>
      <c r="B28" s="155"/>
      <c r="C28" s="136" t="s">
        <v>173</v>
      </c>
      <c r="E28" s="136" t="s">
        <v>173</v>
      </c>
      <c r="H28" s="156"/>
      <c r="M28" s="0" t="n">
        <v>300</v>
      </c>
    </row>
    <row r="29" customFormat="false" ht="13.8" hidden="false" customHeight="false" outlineLevel="0" collapsed="false">
      <c r="A29" s="154" t="s">
        <v>188</v>
      </c>
      <c r="B29" s="155"/>
      <c r="C29" s="136" t="s">
        <v>154</v>
      </c>
      <c r="E29" s="136" t="s">
        <v>154</v>
      </c>
      <c r="H29" s="156"/>
      <c r="M29" s="0" t="n">
        <f aca="false">M27-M28</f>
        <v>-597</v>
      </c>
      <c r="N29" s="0" t="n">
        <f aca="false">-194-M29</f>
        <v>403</v>
      </c>
    </row>
    <row r="30" customFormat="false" ht="13.8" hidden="false" customHeight="false" outlineLevel="0" collapsed="false">
      <c r="A30" s="154" t="s">
        <v>131</v>
      </c>
      <c r="B30" s="155"/>
      <c r="C30" s="136" t="s">
        <v>131</v>
      </c>
      <c r="E30" s="136" t="s">
        <v>131</v>
      </c>
      <c r="H30" s="156"/>
    </row>
    <row r="31" customFormat="false" ht="13.8" hidden="false" customHeight="false" outlineLevel="0" collapsed="false">
      <c r="A31" s="154" t="s">
        <v>132</v>
      </c>
      <c r="B31" s="155"/>
      <c r="C31" s="136" t="s">
        <v>132</v>
      </c>
      <c r="E31" s="136" t="s">
        <v>132</v>
      </c>
      <c r="H31" s="156"/>
    </row>
    <row r="34" customFormat="false" ht="16.15" hidden="false" customHeight="false" outlineLevel="0" collapsed="false">
      <c r="A34" s="157" t="s">
        <v>181</v>
      </c>
    </row>
    <row r="35" customFormat="false" ht="13.8" hidden="false" customHeight="false" outlineLevel="0" collapsed="false">
      <c r="A35" s="158" t="s">
        <v>121</v>
      </c>
    </row>
    <row r="36" customFormat="false" ht="13.8" hidden="false" customHeight="false" outlineLevel="0" collapsed="false">
      <c r="A36" s="158" t="s">
        <v>122</v>
      </c>
    </row>
    <row r="37" customFormat="false" ht="13.8" hidden="false" customHeight="false" outlineLevel="0" collapsed="false">
      <c r="A37" s="158"/>
    </row>
    <row r="38" customFormat="false" ht="13.8" hidden="false" customHeight="false" outlineLevel="0" collapsed="false">
      <c r="A38" s="158" t="s">
        <v>142</v>
      </c>
    </row>
    <row r="39" customFormat="false" ht="13.8" hidden="false" customHeight="false" outlineLevel="0" collapsed="false">
      <c r="A39" s="158" t="s">
        <v>127</v>
      </c>
    </row>
    <row r="40" customFormat="false" ht="13.8" hidden="false" customHeight="false" outlineLevel="0" collapsed="false">
      <c r="A40" s="158" t="s">
        <v>149</v>
      </c>
    </row>
    <row r="41" customFormat="false" ht="13.8" hidden="false" customHeight="false" outlineLevel="0" collapsed="false">
      <c r="A41" s="137" t="s">
        <v>185</v>
      </c>
    </row>
    <row r="42" customFormat="false" ht="13.8" hidden="false" customHeight="false" outlineLevel="0" collapsed="false">
      <c r="A42" s="158" t="s">
        <v>152</v>
      </c>
    </row>
    <row r="43" customFormat="false" ht="13.8" hidden="false" customHeight="false" outlineLevel="0" collapsed="false">
      <c r="A43" s="158" t="s">
        <v>189</v>
      </c>
    </row>
    <row r="44" customFormat="false" ht="13.8" hidden="false" customHeight="false" outlineLevel="0" collapsed="false">
      <c r="A44" s="158" t="s">
        <v>135</v>
      </c>
    </row>
    <row r="45" customFormat="false" ht="13.8" hidden="false" customHeight="false" outlineLevel="0" collapsed="false">
      <c r="A45" s="158" t="s">
        <v>173</v>
      </c>
    </row>
    <row r="46" customFormat="false" ht="13.8" hidden="false" customHeight="false" outlineLevel="0" collapsed="false">
      <c r="A46" s="158" t="s">
        <v>190</v>
      </c>
    </row>
    <row r="47" customFormat="false" ht="13.8" hidden="false" customHeight="false" outlineLevel="0" collapsed="false">
      <c r="A47" s="158" t="s">
        <v>131</v>
      </c>
    </row>
    <row r="48" customFormat="false" ht="13.8" hidden="false" customHeight="false" outlineLevel="0" collapsed="false">
      <c r="A48" s="158" t="s">
        <v>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94" zoomScaleNormal="94" zoomScalePageLayoutView="100" workbookViewId="0">
      <selection pane="topLeft" activeCell="G19" activeCellId="0" sqref="G19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17.15"/>
    <col collapsed="false" customWidth="true" hidden="false" outlineLevel="0" max="3" min="3" style="0" width="11.12"/>
    <col collapsed="false" customWidth="true" hidden="false" outlineLevel="0" max="4" min="4" style="0" width="34.66"/>
    <col collapsed="false" customWidth="true" hidden="false" outlineLevel="0" max="5" min="5" style="0" width="14.83"/>
    <col collapsed="false" customWidth="true" hidden="false" outlineLevel="0" max="6" min="6" style="0" width="25.85"/>
    <col collapsed="false" customWidth="true" hidden="false" outlineLevel="0" max="7" min="7" style="0" width="16.57"/>
    <col collapsed="false" customWidth="true" hidden="false" outlineLevel="0" max="8" min="8" style="0" width="23.91"/>
    <col collapsed="false" customWidth="true" hidden="false" outlineLevel="0" max="9" min="9" style="0" width="44.47"/>
    <col collapsed="false" customWidth="true" hidden="false" outlineLevel="0" max="10" min="10" style="0" width="8.15"/>
    <col collapsed="false" customWidth="true" hidden="false" outlineLevel="0" max="11" min="11" style="0" width="7.18"/>
    <col collapsed="false" customWidth="true" hidden="false" outlineLevel="0" max="12" min="12" style="0" width="9.75"/>
    <col collapsed="false" customWidth="true" hidden="false" outlineLevel="0" max="14" min="13" style="0" width="13.05"/>
    <col collapsed="false" customWidth="true" hidden="false" outlineLevel="0" max="16" min="15" style="0" width="9.26"/>
  </cols>
  <sheetData>
    <row r="1" customFormat="false" ht="29.85" hidden="false" customHeight="true" outlineLevel="0" collapsed="false">
      <c r="A1" s="159" t="s">
        <v>191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3" customFormat="false" ht="13.8" hidden="false" customHeight="false" outlineLevel="0" collapsed="false">
      <c r="A3" s="160" t="s">
        <v>121</v>
      </c>
      <c r="B3" s="160" t="s">
        <v>122</v>
      </c>
      <c r="C3" s="160" t="s">
        <v>123</v>
      </c>
      <c r="D3" s="160" t="s">
        <v>124</v>
      </c>
      <c r="E3" s="160" t="s">
        <v>125</v>
      </c>
      <c r="F3" s="160" t="s">
        <v>126</v>
      </c>
      <c r="G3" s="160" t="s">
        <v>127</v>
      </c>
      <c r="H3" s="160" t="s">
        <v>129</v>
      </c>
      <c r="I3" s="160" t="s">
        <v>137</v>
      </c>
      <c r="J3" s="160" t="s">
        <v>133</v>
      </c>
      <c r="K3" s="161" t="s">
        <v>135</v>
      </c>
      <c r="L3" s="161" t="s">
        <v>154</v>
      </c>
      <c r="M3" s="160" t="s">
        <v>131</v>
      </c>
      <c r="N3" s="160" t="s">
        <v>132</v>
      </c>
    </row>
    <row r="4" customFormat="false" ht="16.4" hidden="false" customHeight="false" outlineLevel="0" collapsed="false">
      <c r="A4" s="162" t="n">
        <v>1</v>
      </c>
      <c r="B4" s="163" t="n">
        <f aca="true">TODAY()</f>
        <v>44720</v>
      </c>
      <c r="C4" s="127" t="n">
        <v>1</v>
      </c>
      <c r="D4" s="164" t="n">
        <v>256000</v>
      </c>
      <c r="E4" s="129" t="n">
        <v>5</v>
      </c>
      <c r="F4" s="129" t="n">
        <v>1</v>
      </c>
      <c r="G4" s="165" t="n">
        <v>-16000</v>
      </c>
      <c r="H4" s="131" t="s">
        <v>192</v>
      </c>
      <c r="I4" s="166" t="s">
        <v>138</v>
      </c>
      <c r="J4" s="129" t="n">
        <v>3</v>
      </c>
      <c r="K4" s="167" t="s">
        <v>136</v>
      </c>
      <c r="L4" s="167" t="s">
        <v>193</v>
      </c>
      <c r="M4" s="168" t="n">
        <f aca="true">TODAY()</f>
        <v>44720</v>
      </c>
      <c r="N4" s="168" t="n">
        <f aca="true">TODAY()</f>
        <v>44720</v>
      </c>
    </row>
    <row r="5" customFormat="false" ht="28.35" hidden="false" customHeight="false" outlineLevel="0" collapsed="false">
      <c r="A5" s="162" t="n">
        <v>2</v>
      </c>
      <c r="B5" s="163" t="n">
        <f aca="true">TODAY()</f>
        <v>44720</v>
      </c>
      <c r="C5" s="129" t="s">
        <v>194</v>
      </c>
      <c r="D5" s="169" t="n">
        <v>5600</v>
      </c>
      <c r="E5" s="129" t="n">
        <v>1</v>
      </c>
      <c r="F5" s="129" t="n">
        <v>1</v>
      </c>
      <c r="G5" s="165" t="n">
        <v>-100</v>
      </c>
      <c r="H5" s="170" t="s">
        <v>156</v>
      </c>
      <c r="I5" s="166" t="s">
        <v>195</v>
      </c>
      <c r="J5" s="129" t="n">
        <v>3</v>
      </c>
      <c r="K5" s="167" t="s">
        <v>136</v>
      </c>
      <c r="L5" s="167" t="s">
        <v>193</v>
      </c>
      <c r="M5" s="168" t="n">
        <f aca="true">TODAY()</f>
        <v>44720</v>
      </c>
      <c r="N5" s="168" t="n">
        <f aca="true">TODAY()</f>
        <v>44720</v>
      </c>
    </row>
    <row r="6" customFormat="false" ht="16.4" hidden="false" customHeight="false" outlineLevel="0" collapsed="false">
      <c r="A6" s="162" t="n">
        <v>3</v>
      </c>
      <c r="B6" s="163" t="n">
        <f aca="true">TODAY()</f>
        <v>44720</v>
      </c>
      <c r="C6" s="129" t="s">
        <v>194</v>
      </c>
      <c r="D6" s="169" t="n">
        <v>240000</v>
      </c>
      <c r="E6" s="129" t="n">
        <v>7</v>
      </c>
      <c r="F6" s="129" t="n">
        <v>1</v>
      </c>
      <c r="G6" s="165" t="n">
        <v>-300</v>
      </c>
      <c r="H6" s="131" t="s">
        <v>192</v>
      </c>
      <c r="I6" s="166" t="s">
        <v>196</v>
      </c>
      <c r="J6" s="129" t="n">
        <v>3</v>
      </c>
      <c r="K6" s="167" t="s">
        <v>136</v>
      </c>
      <c r="L6" s="167" t="s">
        <v>193</v>
      </c>
      <c r="M6" s="168" t="n">
        <f aca="true">TODAY()</f>
        <v>44720</v>
      </c>
      <c r="N6" s="168" t="n">
        <f aca="true">TODAY()</f>
        <v>44720</v>
      </c>
    </row>
    <row r="7" customFormat="false" ht="16.4" hidden="false" customHeight="false" outlineLevel="0" collapsed="false">
      <c r="A7" s="162" t="n">
        <v>4</v>
      </c>
      <c r="B7" s="163" t="n">
        <f aca="true">TODAY()</f>
        <v>44720</v>
      </c>
      <c r="C7" s="129" t="s">
        <v>194</v>
      </c>
      <c r="D7" s="169" t="n">
        <v>239700</v>
      </c>
      <c r="E7" s="129" t="n">
        <v>7</v>
      </c>
      <c r="F7" s="129" t="n">
        <v>26</v>
      </c>
      <c r="G7" s="165" t="n">
        <v>-350</v>
      </c>
      <c r="H7" s="131" t="s">
        <v>192</v>
      </c>
      <c r="I7" s="166" t="s">
        <v>197</v>
      </c>
      <c r="J7" s="129" t="n">
        <v>3</v>
      </c>
      <c r="K7" s="167" t="s">
        <v>136</v>
      </c>
      <c r="L7" s="167" t="s">
        <v>193</v>
      </c>
      <c r="M7" s="168" t="n">
        <f aca="true">TODAY()</f>
        <v>44720</v>
      </c>
      <c r="N7" s="168" t="n">
        <f aca="true">TODAY()</f>
        <v>44720</v>
      </c>
    </row>
    <row r="8" customFormat="false" ht="16.4" hidden="false" customHeight="false" outlineLevel="0" collapsed="false">
      <c r="A8" s="171" t="n">
        <v>5</v>
      </c>
      <c r="B8" s="163" t="n">
        <f aca="true">TODAY()</f>
        <v>44720</v>
      </c>
      <c r="C8" s="127" t="n">
        <v>1</v>
      </c>
      <c r="D8" s="167" t="n">
        <f aca="false">D7+G8</f>
        <v>233700</v>
      </c>
      <c r="E8" s="167" t="s">
        <v>163</v>
      </c>
      <c r="F8" s="167"/>
      <c r="G8" s="172" t="n">
        <v>-6000</v>
      </c>
      <c r="H8" s="131" t="s">
        <v>192</v>
      </c>
      <c r="I8" s="173" t="s">
        <v>198</v>
      </c>
      <c r="J8" s="129" t="n">
        <v>3</v>
      </c>
      <c r="K8" s="167" t="s">
        <v>136</v>
      </c>
      <c r="L8" s="167" t="s">
        <v>193</v>
      </c>
      <c r="M8" s="168" t="n">
        <f aca="true">TODAY()</f>
        <v>44720</v>
      </c>
      <c r="N8" s="168" t="n">
        <f aca="true">TODAY()</f>
        <v>44720</v>
      </c>
    </row>
    <row r="9" customFormat="false" ht="14.9" hidden="false" customHeight="false" outlineLevel="0" collapsed="false">
      <c r="A9" s="167" t="n">
        <v>6</v>
      </c>
      <c r="B9" s="163" t="n">
        <f aca="true">TODAY()</f>
        <v>44720</v>
      </c>
      <c r="C9" s="127" t="n">
        <v>1</v>
      </c>
      <c r="D9" s="167" t="n">
        <f aca="false">D5+G9</f>
        <v>5780</v>
      </c>
      <c r="E9" s="167" t="s">
        <v>163</v>
      </c>
      <c r="F9" s="167"/>
      <c r="G9" s="172" t="n">
        <v>180</v>
      </c>
      <c r="H9" s="129" t="s">
        <v>156</v>
      </c>
      <c r="I9" s="173" t="s">
        <v>199</v>
      </c>
      <c r="J9" s="129" t="n">
        <v>3</v>
      </c>
      <c r="K9" s="167" t="s">
        <v>200</v>
      </c>
      <c r="L9" s="167" t="s">
        <v>193</v>
      </c>
      <c r="M9" s="168" t="n">
        <f aca="true">TODAY()</f>
        <v>44720</v>
      </c>
      <c r="N9" s="168" t="n">
        <f aca="true">TODAY()</f>
        <v>44720</v>
      </c>
    </row>
    <row r="10" customFormat="false" ht="16.4" hidden="false" customHeight="false" outlineLevel="0" collapsed="false">
      <c r="A10" s="167" t="n">
        <v>7</v>
      </c>
      <c r="B10" s="163" t="n">
        <f aca="true">TODAY()</f>
        <v>44720</v>
      </c>
      <c r="C10" s="127" t="n">
        <v>1</v>
      </c>
      <c r="D10" s="162" t="n">
        <v>233700</v>
      </c>
      <c r="E10" s="162" t="s">
        <v>201</v>
      </c>
      <c r="F10" s="162"/>
      <c r="G10" s="174" t="n">
        <f aca="false">-D10</f>
        <v>-233700</v>
      </c>
      <c r="H10" s="131" t="s">
        <v>192</v>
      </c>
      <c r="I10" s="175" t="s">
        <v>202</v>
      </c>
      <c r="J10" s="127"/>
      <c r="K10" s="167" t="s">
        <v>136</v>
      </c>
      <c r="L10" s="167" t="s">
        <v>193</v>
      </c>
      <c r="M10" s="162"/>
      <c r="N10" s="162"/>
    </row>
    <row r="11" customFormat="false" ht="14.9" hidden="false" customHeight="false" outlineLevel="0" collapsed="false">
      <c r="A11" s="167" t="n">
        <v>8</v>
      </c>
      <c r="B11" s="163" t="n">
        <f aca="true">TODAY()</f>
        <v>44720</v>
      </c>
      <c r="C11" s="127" t="n">
        <v>1</v>
      </c>
      <c r="D11" s="162" t="n">
        <v>5780</v>
      </c>
      <c r="E11" s="167" t="s">
        <v>201</v>
      </c>
      <c r="F11" s="162"/>
      <c r="G11" s="174" t="n">
        <f aca="false">-D11</f>
        <v>-5780</v>
      </c>
      <c r="H11" s="129" t="s">
        <v>156</v>
      </c>
      <c r="I11" s="175" t="s">
        <v>202</v>
      </c>
      <c r="J11" s="127"/>
      <c r="K11" s="167" t="s">
        <v>136</v>
      </c>
      <c r="L11" s="167" t="s">
        <v>193</v>
      </c>
      <c r="M11" s="162"/>
      <c r="N11" s="162"/>
    </row>
    <row r="12" customFormat="false" ht="16.4" hidden="false" customHeight="false" outlineLevel="0" collapsed="false">
      <c r="A12" s="167" t="n">
        <v>9</v>
      </c>
      <c r="B12" s="163" t="n">
        <f aca="true">TODAY()</f>
        <v>44720</v>
      </c>
      <c r="C12" s="127" t="n">
        <v>2</v>
      </c>
      <c r="D12" s="162" t="n">
        <v>0</v>
      </c>
      <c r="E12" s="162" t="s">
        <v>203</v>
      </c>
      <c r="F12" s="162"/>
      <c r="G12" s="174" t="n">
        <f aca="false">D10</f>
        <v>233700</v>
      </c>
      <c r="H12" s="131" t="s">
        <v>192</v>
      </c>
      <c r="I12" s="176" t="s">
        <v>204</v>
      </c>
      <c r="J12" s="127"/>
      <c r="K12" s="162" t="s">
        <v>200</v>
      </c>
      <c r="L12" s="167" t="s">
        <v>193</v>
      </c>
      <c r="M12" s="162"/>
      <c r="N12" s="162"/>
    </row>
    <row r="13" customFormat="false" ht="14.9" hidden="false" customHeight="false" outlineLevel="0" collapsed="false">
      <c r="A13" s="167" t="n">
        <v>10</v>
      </c>
      <c r="B13" s="163" t="n">
        <f aca="true">TODAY()</f>
        <v>44720</v>
      </c>
      <c r="C13" s="127" t="n">
        <v>2</v>
      </c>
      <c r="D13" s="162" t="n">
        <v>0</v>
      </c>
      <c r="E13" s="162" t="s">
        <v>203</v>
      </c>
      <c r="F13" s="162"/>
      <c r="G13" s="174" t="n">
        <f aca="false">D11</f>
        <v>5780</v>
      </c>
      <c r="H13" s="129" t="s">
        <v>156</v>
      </c>
      <c r="I13" s="176" t="s">
        <v>204</v>
      </c>
      <c r="J13" s="127"/>
      <c r="K13" s="162" t="s">
        <v>200</v>
      </c>
      <c r="L13" s="167" t="s">
        <v>193</v>
      </c>
      <c r="M13" s="162"/>
      <c r="N13" s="162"/>
      <c r="P13" s="177"/>
      <c r="Q13" s="177"/>
      <c r="R13" s="177"/>
      <c r="S13" s="177"/>
    </row>
    <row r="14" customFormat="false" ht="16.4" hidden="false" customHeight="false" outlineLevel="0" collapsed="false">
      <c r="A14" s="167" t="n">
        <v>11</v>
      </c>
      <c r="B14" s="163" t="n">
        <f aca="true">TODAY()</f>
        <v>44720</v>
      </c>
      <c r="C14" s="127" t="n">
        <v>2</v>
      </c>
      <c r="D14" s="162" t="n">
        <f aca="false">G12</f>
        <v>233700</v>
      </c>
      <c r="E14" s="162" t="s">
        <v>166</v>
      </c>
      <c r="F14" s="162"/>
      <c r="G14" s="162" t="n">
        <v>25000</v>
      </c>
      <c r="H14" s="131" t="s">
        <v>192</v>
      </c>
      <c r="I14" s="178" t="s">
        <v>205</v>
      </c>
      <c r="J14" s="127"/>
      <c r="K14" s="162" t="s">
        <v>200</v>
      </c>
      <c r="L14" s="167" t="s">
        <v>193</v>
      </c>
      <c r="M14" s="162"/>
      <c r="N14" s="162"/>
      <c r="P14" s="177"/>
      <c r="Q14" s="177"/>
      <c r="R14" s="177"/>
      <c r="S14" s="177"/>
    </row>
    <row r="15" customFormat="false" ht="14.9" hidden="false" customHeight="false" outlineLevel="0" collapsed="false">
      <c r="A15" s="167" t="n">
        <v>12</v>
      </c>
      <c r="B15" s="163" t="n">
        <f aca="true">TODAY()</f>
        <v>44720</v>
      </c>
      <c r="C15" s="127" t="n">
        <v>2</v>
      </c>
      <c r="D15" s="162" t="n">
        <f aca="false">G13</f>
        <v>5780</v>
      </c>
      <c r="E15" s="162" t="s">
        <v>166</v>
      </c>
      <c r="F15" s="162"/>
      <c r="G15" s="162" t="n">
        <v>500</v>
      </c>
      <c r="H15" s="127" t="s">
        <v>156</v>
      </c>
      <c r="I15" s="178" t="s">
        <v>206</v>
      </c>
      <c r="J15" s="127"/>
      <c r="K15" s="162" t="s">
        <v>200</v>
      </c>
      <c r="L15" s="167" t="s">
        <v>193</v>
      </c>
      <c r="M15" s="162"/>
      <c r="N15" s="162"/>
      <c r="P15" s="177"/>
      <c r="Q15" s="177"/>
      <c r="R15" s="177"/>
      <c r="S15" s="177"/>
    </row>
    <row r="16" customFormat="false" ht="16.4" hidden="false" customHeight="false" outlineLevel="0" collapsed="false">
      <c r="A16" s="167" t="n">
        <v>11</v>
      </c>
      <c r="B16" s="163" t="n">
        <f aca="true">TODAY()</f>
        <v>44720</v>
      </c>
      <c r="C16" s="127" t="n">
        <v>2</v>
      </c>
      <c r="D16" s="162" t="n">
        <f aca="false">D14+G14</f>
        <v>258700</v>
      </c>
      <c r="E16" s="162" t="s">
        <v>207</v>
      </c>
      <c r="F16" s="162"/>
      <c r="G16" s="162" t="n">
        <v>2000</v>
      </c>
      <c r="H16" s="131" t="s">
        <v>192</v>
      </c>
      <c r="I16" s="178" t="s">
        <v>208</v>
      </c>
      <c r="J16" s="127"/>
      <c r="K16" s="167" t="s">
        <v>136</v>
      </c>
      <c r="L16" s="167" t="s">
        <v>193</v>
      </c>
      <c r="M16" s="162"/>
      <c r="N16" s="162"/>
      <c r="P16" s="177"/>
      <c r="Q16" s="177"/>
      <c r="R16" s="177"/>
      <c r="S16" s="177"/>
    </row>
    <row r="17" customFormat="false" ht="14.9" hidden="false" customHeight="false" outlineLevel="0" collapsed="false">
      <c r="A17" s="167" t="n">
        <v>12</v>
      </c>
      <c r="B17" s="163" t="n">
        <f aca="true">TODAY()</f>
        <v>44720</v>
      </c>
      <c r="C17" s="127" t="n">
        <v>2</v>
      </c>
      <c r="D17" s="162" t="n">
        <f aca="false">D15+G15</f>
        <v>6280</v>
      </c>
      <c r="E17" s="162" t="s">
        <v>207</v>
      </c>
      <c r="F17" s="162"/>
      <c r="G17" s="162" t="n">
        <v>100</v>
      </c>
      <c r="H17" s="127" t="s">
        <v>156</v>
      </c>
      <c r="I17" s="178" t="s">
        <v>209</v>
      </c>
      <c r="J17" s="127"/>
      <c r="K17" s="167" t="s">
        <v>136</v>
      </c>
      <c r="L17" s="167" t="s">
        <v>193</v>
      </c>
      <c r="M17" s="162"/>
      <c r="N17" s="162"/>
    </row>
    <row r="18" customFormat="false" ht="13.8" hidden="false" customHeight="false" outlineLevel="0" collapsed="false">
      <c r="A18" s="167" t="n">
        <v>13</v>
      </c>
      <c r="E18" s="0" t="s">
        <v>210</v>
      </c>
      <c r="L18" s="167" t="s">
        <v>193</v>
      </c>
    </row>
    <row r="19" customFormat="false" ht="13.8" hidden="false" customHeight="false" outlineLevel="0" collapsed="false">
      <c r="A19" s="179" t="n">
        <v>14</v>
      </c>
      <c r="C19" s="0" t="n">
        <v>1</v>
      </c>
      <c r="E19" s="0" t="s">
        <v>170</v>
      </c>
      <c r="I19" s="0" t="n">
        <v>-5000</v>
      </c>
      <c r="J19" s="180"/>
      <c r="K19" s="0" t="s">
        <v>136</v>
      </c>
      <c r="L19" s="167" t="s">
        <v>193</v>
      </c>
    </row>
    <row r="20" customFormat="false" ht="13.8" hidden="false" customHeight="false" outlineLevel="0" collapsed="false">
      <c r="A20" s="167" t="n">
        <v>15</v>
      </c>
      <c r="C20" s="181" t="n">
        <v>4</v>
      </c>
      <c r="E20" s="0" t="s">
        <v>170</v>
      </c>
      <c r="I20" s="0" t="n">
        <v>5000</v>
      </c>
      <c r="K20" s="0" t="s">
        <v>200</v>
      </c>
      <c r="L20" s="167" t="s">
        <v>193</v>
      </c>
    </row>
    <row r="21" customFormat="false" ht="13.8" hidden="false" customHeight="false" outlineLevel="0" collapsed="false">
      <c r="J21" s="182"/>
    </row>
    <row r="22" customFormat="false" ht="13.8" hidden="false" customHeight="false" outlineLevel="0" collapsed="false">
      <c r="J22" s="182"/>
    </row>
    <row r="23" customFormat="false" ht="13.8" hidden="false" customHeight="false" outlineLevel="0" collapsed="false">
      <c r="J23" s="182"/>
    </row>
    <row r="24" s="184" customFormat="true" ht="24.85" hidden="false" customHeight="true" outlineLevel="0" collapsed="false">
      <c r="A24" s="133" t="s">
        <v>139</v>
      </c>
      <c r="B24" s="133"/>
      <c r="C24" s="134" t="s">
        <v>140</v>
      </c>
      <c r="D24" s="134"/>
      <c r="E24" s="183" t="s">
        <v>211</v>
      </c>
      <c r="F24" s="183"/>
      <c r="G24" s="0"/>
      <c r="H24" s="0"/>
      <c r="I24" s="0"/>
    </row>
    <row r="25" customFormat="false" ht="18.2" hidden="false" customHeight="true" outlineLevel="0" collapsed="false">
      <c r="A25" s="138" t="s">
        <v>121</v>
      </c>
      <c r="B25" s="138"/>
      <c r="C25" s="139" t="s">
        <v>121</v>
      </c>
      <c r="D25" s="139"/>
      <c r="E25" s="185" t="s">
        <v>121</v>
      </c>
      <c r="F25" s="185"/>
    </row>
    <row r="26" customFormat="false" ht="18.2" hidden="false" customHeight="true" outlineLevel="0" collapsed="false">
      <c r="A26" s="138" t="s">
        <v>122</v>
      </c>
      <c r="B26" s="138"/>
      <c r="C26" s="139" t="s">
        <v>122</v>
      </c>
      <c r="D26" s="139"/>
      <c r="E26" s="185" t="s">
        <v>122</v>
      </c>
      <c r="F26" s="185"/>
    </row>
    <row r="27" customFormat="false" ht="18.2" hidden="false" customHeight="true" outlineLevel="0" collapsed="false">
      <c r="A27" s="138" t="s">
        <v>123</v>
      </c>
      <c r="B27" s="138"/>
      <c r="C27" s="139" t="s">
        <v>123</v>
      </c>
      <c r="D27" s="139"/>
      <c r="E27" s="185" t="s">
        <v>123</v>
      </c>
      <c r="F27" s="185"/>
    </row>
    <row r="28" customFormat="false" ht="18.2" hidden="false" customHeight="true" outlineLevel="0" collapsed="false">
      <c r="A28" s="138" t="s">
        <v>142</v>
      </c>
      <c r="B28" s="138"/>
      <c r="C28" s="139" t="s">
        <v>159</v>
      </c>
      <c r="D28" s="139"/>
      <c r="E28" s="185" t="s">
        <v>212</v>
      </c>
      <c r="F28" s="185"/>
    </row>
    <row r="29" customFormat="false" ht="18.2" hidden="false" customHeight="true" outlineLevel="0" collapsed="false">
      <c r="A29" s="138" t="s">
        <v>126</v>
      </c>
      <c r="B29" s="138"/>
      <c r="C29" s="139" t="s">
        <v>161</v>
      </c>
      <c r="D29" s="139"/>
      <c r="E29" s="185"/>
      <c r="F29" s="185"/>
      <c r="J29" s="186"/>
    </row>
    <row r="30" customFormat="false" ht="18.2" hidden="false" customHeight="true" outlineLevel="0" collapsed="false">
      <c r="A30" s="138" t="s">
        <v>127</v>
      </c>
      <c r="B30" s="138"/>
      <c r="C30" s="139" t="s">
        <v>127</v>
      </c>
      <c r="D30" s="139"/>
      <c r="E30" s="185" t="s">
        <v>127</v>
      </c>
      <c r="F30" s="185"/>
    </row>
    <row r="31" s="177" customFormat="true" ht="18.2" hidden="false" customHeight="true" outlineLevel="0" collapsed="false">
      <c r="A31" s="138" t="s">
        <v>149</v>
      </c>
      <c r="B31" s="138"/>
      <c r="C31" s="139" t="s">
        <v>162</v>
      </c>
      <c r="D31" s="139"/>
      <c r="E31" s="185" t="s">
        <v>149</v>
      </c>
      <c r="F31" s="185"/>
      <c r="G31" s="0"/>
      <c r="H31" s="0"/>
      <c r="I31" s="0"/>
      <c r="J31" s="0"/>
      <c r="K31" s="0"/>
      <c r="L31" s="0"/>
      <c r="P31" s="0"/>
      <c r="Q31" s="0"/>
      <c r="R31" s="0"/>
      <c r="S31" s="0"/>
      <c r="AMJ31" s="0"/>
    </row>
    <row r="32" s="177" customFormat="true" ht="18.2" hidden="false" customHeight="true" outlineLevel="0" collapsed="false">
      <c r="A32" s="138" t="s">
        <v>137</v>
      </c>
      <c r="B32" s="138"/>
      <c r="C32" s="139" t="s">
        <v>137</v>
      </c>
      <c r="D32" s="139"/>
      <c r="E32" s="185"/>
      <c r="F32" s="185"/>
      <c r="G32" s="0"/>
      <c r="H32" s="0"/>
      <c r="I32" s="0"/>
      <c r="J32" s="0"/>
      <c r="K32" s="0"/>
      <c r="L32" s="0"/>
      <c r="P32" s="0"/>
      <c r="Q32" s="0"/>
      <c r="R32" s="0"/>
      <c r="S32" s="0"/>
      <c r="AMJ32" s="0"/>
    </row>
    <row r="33" s="177" customFormat="true" ht="18.2" hidden="false" customHeight="true" outlineLevel="0" collapsed="false">
      <c r="A33" s="138" t="s">
        <v>133</v>
      </c>
      <c r="B33" s="138"/>
      <c r="C33" s="139" t="s">
        <v>133</v>
      </c>
      <c r="D33" s="139"/>
      <c r="E33" s="185" t="s">
        <v>133</v>
      </c>
      <c r="F33" s="185"/>
      <c r="G33" s="0"/>
      <c r="H33" s="0"/>
      <c r="I33" s="0"/>
      <c r="J33" s="0"/>
      <c r="K33" s="0"/>
      <c r="L33" s="0"/>
      <c r="P33" s="0"/>
      <c r="Q33" s="0"/>
      <c r="R33" s="0"/>
      <c r="S33" s="0"/>
      <c r="AMJ33" s="0"/>
    </row>
    <row r="34" s="177" customFormat="true" ht="18.2" hidden="false" customHeight="true" outlineLevel="0" collapsed="false">
      <c r="A34" s="138" t="s">
        <v>135</v>
      </c>
      <c r="B34" s="138"/>
      <c r="C34" s="139" t="s">
        <v>168</v>
      </c>
      <c r="D34" s="139"/>
      <c r="E34" s="185" t="s">
        <v>213</v>
      </c>
      <c r="F34" s="185"/>
      <c r="G34" s="0"/>
      <c r="H34" s="0"/>
      <c r="I34" s="0"/>
      <c r="J34" s="0"/>
      <c r="K34" s="0"/>
      <c r="L34" s="0"/>
      <c r="P34" s="0"/>
      <c r="Q34" s="0"/>
      <c r="R34" s="0"/>
      <c r="S34" s="0"/>
      <c r="AMJ34" s="0"/>
    </row>
    <row r="35" s="177" customFormat="true" ht="18.2" hidden="false" customHeight="true" outlineLevel="0" collapsed="false">
      <c r="A35" s="138" t="s">
        <v>173</v>
      </c>
      <c r="B35" s="138"/>
      <c r="C35" s="139"/>
      <c r="D35" s="139"/>
      <c r="E35" s="185"/>
      <c r="F35" s="185"/>
      <c r="G35" s="0"/>
      <c r="H35" s="0"/>
      <c r="I35" s="0"/>
      <c r="J35" s="0"/>
      <c r="K35" s="0"/>
      <c r="L35" s="0"/>
      <c r="P35" s="0"/>
      <c r="Q35" s="0"/>
      <c r="R35" s="0"/>
      <c r="S35" s="0"/>
      <c r="AMJ35" s="0"/>
    </row>
    <row r="36" customFormat="false" ht="18.2" hidden="false" customHeight="true" outlineLevel="0" collapsed="false">
      <c r="A36" s="138" t="s">
        <v>154</v>
      </c>
      <c r="B36" s="138"/>
      <c r="C36" s="139" t="s">
        <v>175</v>
      </c>
      <c r="D36" s="139"/>
      <c r="E36" s="185" t="s">
        <v>154</v>
      </c>
      <c r="F36" s="185"/>
    </row>
    <row r="37" customFormat="false" ht="18.2" hidden="false" customHeight="true" outlineLevel="0" collapsed="false">
      <c r="A37" s="138" t="s">
        <v>131</v>
      </c>
      <c r="B37" s="138"/>
      <c r="C37" s="139" t="s">
        <v>131</v>
      </c>
      <c r="D37" s="139"/>
      <c r="E37" s="185" t="s">
        <v>131</v>
      </c>
      <c r="F37" s="185"/>
    </row>
    <row r="38" customFormat="false" ht="18.2" hidden="false" customHeight="true" outlineLevel="0" collapsed="false">
      <c r="A38" s="138" t="s">
        <v>132</v>
      </c>
      <c r="B38" s="138"/>
      <c r="C38" s="139" t="s">
        <v>132</v>
      </c>
      <c r="D38" s="139"/>
      <c r="E38" s="185" t="s">
        <v>132</v>
      </c>
      <c r="F38" s="185"/>
    </row>
    <row r="39" customFormat="false" ht="18.2" hidden="false" customHeight="true" outlineLevel="0" collapsed="false"/>
    <row r="40" customFormat="false" ht="18.2" hidden="false" customHeight="true" outlineLevel="0" collapsed="false"/>
    <row r="41" customFormat="false" ht="26.5" hidden="false" customHeight="true" outlineLevel="0" collapsed="false">
      <c r="A41" s="135" t="s">
        <v>141</v>
      </c>
      <c r="B41" s="135"/>
      <c r="C41" s="151" t="s">
        <v>180</v>
      </c>
      <c r="D41" s="151"/>
      <c r="E41" s="152" t="s">
        <v>181</v>
      </c>
      <c r="F41" s="153" t="s">
        <v>181</v>
      </c>
      <c r="G41" s="157" t="s">
        <v>181</v>
      </c>
      <c r="H41" s="157"/>
    </row>
    <row r="42" customFormat="false" ht="17.4" hidden="false" customHeight="true" outlineLevel="0" collapsed="false">
      <c r="A42" s="140" t="s">
        <v>121</v>
      </c>
      <c r="B42" s="140"/>
      <c r="C42" s="154" t="s">
        <v>121</v>
      </c>
      <c r="D42" s="154"/>
      <c r="E42" s="136" t="s">
        <v>121</v>
      </c>
      <c r="F42" s="136" t="s">
        <v>121</v>
      </c>
      <c r="G42" s="158" t="s">
        <v>121</v>
      </c>
      <c r="H42" s="158"/>
    </row>
    <row r="43" customFormat="false" ht="17.4" hidden="false" customHeight="true" outlineLevel="0" collapsed="false">
      <c r="A43" s="140" t="s">
        <v>122</v>
      </c>
      <c r="B43" s="140"/>
      <c r="C43" s="154" t="s">
        <v>122</v>
      </c>
      <c r="D43" s="154"/>
      <c r="E43" s="136" t="s">
        <v>122</v>
      </c>
      <c r="F43" s="136" t="s">
        <v>122</v>
      </c>
      <c r="G43" s="158" t="s">
        <v>122</v>
      </c>
      <c r="H43" s="158"/>
    </row>
    <row r="44" customFormat="false" ht="17.4" hidden="false" customHeight="true" outlineLevel="0" collapsed="false">
      <c r="A44" s="140" t="s">
        <v>123</v>
      </c>
      <c r="B44" s="140"/>
      <c r="C44" s="154" t="s">
        <v>182</v>
      </c>
      <c r="D44" s="154"/>
      <c r="E44" s="136" t="s">
        <v>123</v>
      </c>
      <c r="F44" s="136" t="s">
        <v>123</v>
      </c>
      <c r="G44" s="158"/>
      <c r="H44" s="158"/>
    </row>
    <row r="45" customFormat="false" ht="17.4" hidden="false" customHeight="true" outlineLevel="0" collapsed="false">
      <c r="A45" s="140" t="s">
        <v>160</v>
      </c>
      <c r="B45" s="140"/>
      <c r="C45" s="154" t="s">
        <v>183</v>
      </c>
      <c r="D45" s="154"/>
      <c r="E45" s="136" t="s">
        <v>142</v>
      </c>
      <c r="F45" s="136" t="s">
        <v>142</v>
      </c>
      <c r="G45" s="158" t="s">
        <v>142</v>
      </c>
      <c r="H45" s="158"/>
    </row>
    <row r="46" customFormat="false" ht="17.4" hidden="false" customHeight="true" outlineLevel="0" collapsed="false">
      <c r="A46" s="140"/>
      <c r="B46" s="140"/>
      <c r="C46" s="154" t="s">
        <v>184</v>
      </c>
      <c r="D46" s="154"/>
      <c r="E46" s="136" t="s">
        <v>185</v>
      </c>
      <c r="F46" s="136" t="s">
        <v>127</v>
      </c>
      <c r="G46" s="158" t="s">
        <v>127</v>
      </c>
      <c r="H46" s="158"/>
    </row>
    <row r="47" customFormat="false" ht="17.4" hidden="false" customHeight="true" outlineLevel="0" collapsed="false">
      <c r="A47" s="140" t="s">
        <v>127</v>
      </c>
      <c r="B47" s="140"/>
      <c r="C47" s="154" t="s">
        <v>127</v>
      </c>
      <c r="D47" s="154"/>
      <c r="E47" s="136" t="s">
        <v>127</v>
      </c>
      <c r="F47" s="136" t="s">
        <v>149</v>
      </c>
      <c r="G47" s="158" t="s">
        <v>149</v>
      </c>
      <c r="H47" s="158"/>
    </row>
    <row r="48" customFormat="false" ht="17.4" hidden="false" customHeight="true" outlineLevel="0" collapsed="false">
      <c r="A48" s="140" t="s">
        <v>149</v>
      </c>
      <c r="B48" s="140"/>
      <c r="C48" s="154" t="s">
        <v>149</v>
      </c>
      <c r="D48" s="154"/>
      <c r="E48" s="136" t="s">
        <v>149</v>
      </c>
      <c r="F48" s="136" t="s">
        <v>185</v>
      </c>
      <c r="G48" s="158" t="s">
        <v>185</v>
      </c>
      <c r="H48" s="158"/>
    </row>
    <row r="49" customFormat="false" ht="17.4" hidden="false" customHeight="true" outlineLevel="0" collapsed="false">
      <c r="A49" s="140"/>
      <c r="B49" s="140"/>
      <c r="C49" s="154" t="s">
        <v>137</v>
      </c>
      <c r="D49" s="154"/>
      <c r="E49" s="136" t="s">
        <v>152</v>
      </c>
      <c r="F49" s="136" t="s">
        <v>152</v>
      </c>
      <c r="G49" s="158" t="s">
        <v>152</v>
      </c>
      <c r="H49" s="158"/>
    </row>
    <row r="50" customFormat="false" ht="17.4" hidden="false" customHeight="true" outlineLevel="0" collapsed="false">
      <c r="A50" s="140" t="s">
        <v>133</v>
      </c>
      <c r="B50" s="140"/>
      <c r="C50" s="154" t="s">
        <v>133</v>
      </c>
      <c r="D50" s="154"/>
      <c r="E50" s="136" t="s">
        <v>133</v>
      </c>
      <c r="F50" s="136" t="s">
        <v>133</v>
      </c>
      <c r="G50" s="158" t="s">
        <v>189</v>
      </c>
      <c r="H50" s="158"/>
    </row>
    <row r="51" customFormat="false" ht="17.4" hidden="false" customHeight="true" outlineLevel="0" collapsed="false">
      <c r="A51" s="140" t="s">
        <v>169</v>
      </c>
      <c r="B51" s="140"/>
      <c r="C51" s="154" t="s">
        <v>186</v>
      </c>
      <c r="D51" s="154"/>
      <c r="E51" s="136" t="s">
        <v>135</v>
      </c>
      <c r="F51" s="136" t="s">
        <v>135</v>
      </c>
      <c r="G51" s="158" t="s">
        <v>135</v>
      </c>
      <c r="H51" s="158"/>
    </row>
    <row r="52" customFormat="false" ht="17.4" hidden="false" customHeight="true" outlineLevel="0" collapsed="false">
      <c r="A52" s="140"/>
      <c r="B52" s="140"/>
      <c r="C52" s="154" t="s">
        <v>187</v>
      </c>
      <c r="D52" s="154"/>
      <c r="E52" s="136" t="s">
        <v>173</v>
      </c>
      <c r="F52" s="136" t="s">
        <v>173</v>
      </c>
      <c r="G52" s="158" t="s">
        <v>173</v>
      </c>
      <c r="H52" s="158"/>
    </row>
    <row r="53" customFormat="false" ht="17.4" hidden="false" customHeight="true" outlineLevel="0" collapsed="false">
      <c r="A53" s="140" t="s">
        <v>176</v>
      </c>
      <c r="B53" s="140"/>
      <c r="C53" s="154" t="s">
        <v>188</v>
      </c>
      <c r="D53" s="154"/>
      <c r="E53" s="136" t="s">
        <v>154</v>
      </c>
      <c r="F53" s="136" t="s">
        <v>154</v>
      </c>
      <c r="G53" s="158" t="s">
        <v>190</v>
      </c>
      <c r="H53" s="158"/>
    </row>
    <row r="54" customFormat="false" ht="17.4" hidden="false" customHeight="true" outlineLevel="0" collapsed="false">
      <c r="A54" s="140" t="s">
        <v>131</v>
      </c>
      <c r="B54" s="140"/>
      <c r="C54" s="154" t="s">
        <v>131</v>
      </c>
      <c r="D54" s="154"/>
      <c r="E54" s="136" t="s">
        <v>131</v>
      </c>
      <c r="F54" s="136" t="s">
        <v>131</v>
      </c>
      <c r="G54" s="158" t="s">
        <v>131</v>
      </c>
      <c r="H54" s="158"/>
    </row>
    <row r="55" customFormat="false" ht="17.4" hidden="false" customHeight="true" outlineLevel="0" collapsed="false">
      <c r="A55" s="140" t="s">
        <v>132</v>
      </c>
      <c r="B55" s="140"/>
      <c r="C55" s="154" t="s">
        <v>132</v>
      </c>
      <c r="D55" s="154"/>
      <c r="E55" s="136" t="s">
        <v>132</v>
      </c>
      <c r="F55" s="136" t="s">
        <v>132</v>
      </c>
      <c r="G55" s="158" t="s">
        <v>132</v>
      </c>
      <c r="H55" s="158"/>
    </row>
  </sheetData>
  <mergeCells count="91">
    <mergeCell ref="A1:P1"/>
    <mergeCell ref="A24:B24"/>
    <mergeCell ref="C24:D24"/>
    <mergeCell ref="E24:F24"/>
    <mergeCell ref="A25:B25"/>
    <mergeCell ref="C25:D25"/>
    <mergeCell ref="E25:F25"/>
    <mergeCell ref="A26:B26"/>
    <mergeCell ref="C26:D26"/>
    <mergeCell ref="E26:F26"/>
    <mergeCell ref="A27:B27"/>
    <mergeCell ref="C27:D27"/>
    <mergeCell ref="E27:F27"/>
    <mergeCell ref="A28:B28"/>
    <mergeCell ref="C28:D28"/>
    <mergeCell ref="E28:F28"/>
    <mergeCell ref="A29:B29"/>
    <mergeCell ref="C29:D29"/>
    <mergeCell ref="E29:F29"/>
    <mergeCell ref="A30:B30"/>
    <mergeCell ref="C30:D30"/>
    <mergeCell ref="E30:F30"/>
    <mergeCell ref="A31:B31"/>
    <mergeCell ref="C31:D31"/>
    <mergeCell ref="E31:F31"/>
    <mergeCell ref="A32:B32"/>
    <mergeCell ref="C32:D32"/>
    <mergeCell ref="E32:F32"/>
    <mergeCell ref="A33:B33"/>
    <mergeCell ref="C33:D33"/>
    <mergeCell ref="E33:F33"/>
    <mergeCell ref="A34:B34"/>
    <mergeCell ref="C34:D34"/>
    <mergeCell ref="E34:F34"/>
    <mergeCell ref="A35:B35"/>
    <mergeCell ref="C35:D35"/>
    <mergeCell ref="E35:F35"/>
    <mergeCell ref="A36:B36"/>
    <mergeCell ref="C36:D36"/>
    <mergeCell ref="E36:F36"/>
    <mergeCell ref="A37:B37"/>
    <mergeCell ref="C37:D37"/>
    <mergeCell ref="E37:F37"/>
    <mergeCell ref="A38:B38"/>
    <mergeCell ref="C38:D38"/>
    <mergeCell ref="E38:F38"/>
    <mergeCell ref="A41:B41"/>
    <mergeCell ref="C41:D41"/>
    <mergeCell ref="G41:H41"/>
    <mergeCell ref="A42:B42"/>
    <mergeCell ref="C42:D42"/>
    <mergeCell ref="G42:H42"/>
    <mergeCell ref="A43:B43"/>
    <mergeCell ref="C43:D43"/>
    <mergeCell ref="G43:H43"/>
    <mergeCell ref="A44:B44"/>
    <mergeCell ref="C44:D44"/>
    <mergeCell ref="G44:H44"/>
    <mergeCell ref="A45:B45"/>
    <mergeCell ref="C45:D45"/>
    <mergeCell ref="G45:H45"/>
    <mergeCell ref="A46:B46"/>
    <mergeCell ref="C46:D46"/>
    <mergeCell ref="G46:H46"/>
    <mergeCell ref="A47:B47"/>
    <mergeCell ref="C47:D47"/>
    <mergeCell ref="G47:H47"/>
    <mergeCell ref="A48:B48"/>
    <mergeCell ref="C48:D48"/>
    <mergeCell ref="G48:H48"/>
    <mergeCell ref="A49:B49"/>
    <mergeCell ref="C49:D49"/>
    <mergeCell ref="G49:H49"/>
    <mergeCell ref="A50:B50"/>
    <mergeCell ref="C50:D50"/>
    <mergeCell ref="G50:H50"/>
    <mergeCell ref="A51:B51"/>
    <mergeCell ref="C51:D51"/>
    <mergeCell ref="G51:H51"/>
    <mergeCell ref="A52:B52"/>
    <mergeCell ref="C52:D52"/>
    <mergeCell ref="G52:H52"/>
    <mergeCell ref="A53:B53"/>
    <mergeCell ref="C53:D53"/>
    <mergeCell ref="G53:H53"/>
    <mergeCell ref="A54:B54"/>
    <mergeCell ref="C54:D54"/>
    <mergeCell ref="G54:H54"/>
    <mergeCell ref="A55:B55"/>
    <mergeCell ref="C55:D55"/>
    <mergeCell ref="G55:H55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17336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2022-04-30T03:29:44Z</dcterms:created>
  <dc:creator>Anen</dc:creator>
  <dc:description/>
  <dc:language>en-US</dc:language>
  <cp:lastModifiedBy/>
  <cp:lastPrinted>2022-05-31T12:17:09Z</cp:lastPrinted>
  <dcterms:modified xsi:type="dcterms:W3CDTF">2022-06-08T16:21:04Z</dcterms:modified>
  <cp:revision>76</cp:revision>
  <dc:subject/>
  <dc:title>customer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