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Udacity\00 Portafolio\Predictive Analytics for Business Nanodegree\03 Create an Analytical Dataset\"/>
    </mc:Choice>
  </mc:AlternateContent>
  <xr:revisionPtr revIDLastSave="0" documentId="13_ncr:1_{5907E6FC-F793-44C9-A1E4-5849ABD9F92D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definedNames>
    <definedName name="_xlchart.v1.0" hidden="1">Sheet1!$F$2</definedName>
    <definedName name="_xlchart.v1.1" hidden="1">Sheet1!$F$3:$F$13</definedName>
    <definedName name="_xlchart.v1.10" hidden="1">Sheet1!$E$2</definedName>
    <definedName name="_xlchart.v1.11" hidden="1">Sheet1!$E$3:$E$13</definedName>
    <definedName name="_xlchart.v1.12" hidden="1">Sheet1!$C$2</definedName>
    <definedName name="_xlchart.v1.13" hidden="1">Sheet1!$C$3:$C$13</definedName>
    <definedName name="_xlchart.v1.2" hidden="1">Sheet1!$C$2</definedName>
    <definedName name="_xlchart.v1.3" hidden="1">Sheet1!$C$3:$C$13</definedName>
    <definedName name="_xlchart.v1.4" hidden="1">Sheet1!$D$2</definedName>
    <definedName name="_xlchart.v1.5" hidden="1">Sheet1!$D$3:$D$13</definedName>
    <definedName name="_xlchart.v1.6" hidden="1">Sheet1!$G$2</definedName>
    <definedName name="_xlchart.v1.7" hidden="1">Sheet1!$G$3:$G$13</definedName>
    <definedName name="_xlchart.v1.8" hidden="1">Sheet1!$H$2</definedName>
    <definedName name="_xlchart.v1.9" hidden="1">Sheet1!$H$3:$H$13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C15" i="1"/>
  <c r="D18" i="1" l="1"/>
  <c r="E18" i="1"/>
  <c r="F18" i="1"/>
  <c r="G18" i="1"/>
  <c r="H18" i="1"/>
  <c r="D19" i="1"/>
  <c r="E19" i="1"/>
  <c r="F19" i="1"/>
  <c r="G19" i="1"/>
  <c r="H19" i="1"/>
  <c r="D17" i="1"/>
  <c r="E17" i="1"/>
  <c r="F17" i="1"/>
  <c r="G17" i="1"/>
  <c r="H17" i="1"/>
  <c r="C19" i="1"/>
  <c r="D14" i="1"/>
  <c r="E14" i="1"/>
  <c r="F14" i="1"/>
  <c r="G14" i="1"/>
  <c r="H14" i="1"/>
  <c r="C14" i="1"/>
  <c r="C18" i="1"/>
  <c r="C17" i="1"/>
  <c r="H20" i="1" l="1"/>
  <c r="H21" i="1" s="1"/>
  <c r="G20" i="1"/>
  <c r="G21" i="1" s="1"/>
  <c r="F20" i="1"/>
  <c r="F21" i="1" s="1"/>
  <c r="C20" i="1"/>
  <c r="C21" i="1" s="1"/>
  <c r="E20" i="1"/>
  <c r="E22" i="1" s="1"/>
  <c r="D20" i="1"/>
  <c r="D21" i="1" s="1"/>
  <c r="G22" i="1" l="1"/>
  <c r="F22" i="1"/>
  <c r="H22" i="1"/>
  <c r="C22" i="1"/>
  <c r="E21" i="1"/>
  <c r="D22" i="1"/>
</calcChain>
</file>

<file path=xl/sharedStrings.xml><?xml version="1.0" encoding="utf-8"?>
<sst xmlns="http://schemas.openxmlformats.org/spreadsheetml/2006/main" count="28" uniqueCount="28">
  <si>
    <t>City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</si>
  <si>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</si>
  <si>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</si>
  <si>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</si>
  <si>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</si>
  <si>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</si>
  <si>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</si>
  <si>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</si>
  <si>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</si>
  <si>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</si>
  <si>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</si>
  <si>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</si>
  <si>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</si>
  <si>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</si>
  <si>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</si>
  <si>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</si>
  <si>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</si>
  <si>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</si>
  <si>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QR1</t>
  </si>
  <si>
    <t>QR3</t>
  </si>
  <si>
    <t>IQR</t>
  </si>
  <si>
    <t>Lower Fence</t>
  </si>
  <si>
    <t>Upper Fence</t>
  </si>
  <si>
    <t>QR2</t>
  </si>
  <si>
    <t>Outlieers</t>
  </si>
  <si>
    <t>Sum</t>
  </si>
  <si>
    <t>917,892|543,132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</si>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</sst>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3" fontId="0" fillId="0" borderId="5" xfId="0" applyNumberFormat="1" applyFill="1" applyBorder="1"/>
    <xf numFmtId="3" fontId="0" fillId="0" borderId="5" xfId="0" applyNumberFormat="1" applyBorder="1"/>
    <xf numFmtId="3" fontId="0" fillId="0" borderId="6" xfId="0" applyNumberFormat="1" applyBorder="1"/>
    <xf numFmtId="3" fontId="0" fillId="2" borderId="5" xfId="0" applyNumberFormat="1" applyFill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0" xfId="0" applyFont="1" applyBorder="1" applyAlignment="1">
      <alignment horizontal="right"/>
    </xf>
    <xf numFmtId="3" fontId="0" fillId="0" borderId="10" xfId="0" applyNumberFormat="1" applyBorder="1"/>
    <xf numFmtId="0" fontId="3" fillId="0" borderId="11" xfId="0" applyFont="1" applyBorder="1" applyAlignment="1">
      <alignment horizontal="right"/>
    </xf>
    <xf numFmtId="4" fontId="2" fillId="0" borderId="11" xfId="0" applyNumberFormat="1" applyFont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8920746D-9D60-4AAC-9E4A-6005E44504F9}">
          <cx:tx>
            <cx:txData>
              <cx:f>_xlchart.v1.2</cx:f>
              <cx:v>2010 Census Population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2010 Census Population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2010 Census Population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DD70ADBF-E257-4E86-B432-BAA76B93B99C}">
          <cx:tx>
            <cx:txData>
              <cx:f>_xlchart.v1.4</cx:f>
              <cx:v>Total Pawdacity Sales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Total Pawdacity 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Total Pawdacity Sales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008612AE-48A8-406A-B3BA-ED0C2E6B2AF7}">
          <cx:tx>
            <cx:txData>
              <cx:f>_xlchart.v1.10</cx:f>
              <cx:v>Households with Under 18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Households with Under 18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Households with Under 18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B979E010-FF7E-4155-BF4D-DCA2BC8644F8}">
          <cx:tx>
            <cx:txData>
              <cx:f>_xlchart.v1.0</cx:f>
              <cx:v>Land Area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Land Area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Land Area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boxWhisker" uniqueId="{AABBB699-B0EA-459D-B61B-EBE4F52EFCF8}">
          <cx:tx>
            <cx:txData>
              <cx:f>_xlchart.v1.6</cx:f>
              <cx:v>Population Density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Population Density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Population Density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boxWhisker" uniqueId="{B6B153CD-0D45-403D-90D9-C3323898AE7C}">
          <cx:tx>
            <cx:txData>
              <cx:f>_xlchart.v1.8</cx:f>
              <cx:v>Total Families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Total Families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rgbClr val="0070C0"/>
                  </a:solidFill>
                </a:defRPr>
              </a:pPr>
              <a:r>
                <a:rPr lang="en-US" sz="900" b="0" i="0" u="none" strike="noStrike" baseline="0">
                  <a:solidFill>
                    <a:srgbClr val="0070C0"/>
                  </a:solidFill>
                  <a:latin typeface="Calibri"/>
                </a:rPr>
                <a:t>Total Families</a:t>
              </a:r>
            </a:p>
          </cx:txPr>
        </cx:title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0070C0"/>
                </a:solidFill>
              </a:defRPr>
            </a:pPr>
            <a:endParaRPr lang="en-US" sz="1100" b="0" i="0" u="none" strike="noStrike" baseline="0">
              <a:solidFill>
                <a:srgbClr val="0070C0"/>
              </a:solidFill>
              <a:latin typeface="Calibri"/>
            </a:endParaRPr>
          </a:p>
        </cx:txPr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</xdr:rowOff>
    </xdr:from>
    <xdr:to>
      <xdr:col>3</xdr:col>
      <xdr:colOff>0</xdr:colOff>
      <xdr:row>45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878B9D-49D8-4F09-8C75-4FA7E9677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4333876"/>
              <a:ext cx="16383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9525</xdr:colOff>
      <xdr:row>25</xdr:row>
      <xdr:rowOff>666</xdr:rowOff>
    </xdr:from>
    <xdr:to>
      <xdr:col>4</xdr:col>
      <xdr:colOff>0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649714E-C7B9-4EDE-95AD-E1C62D62B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3175" y="4334541"/>
              <a:ext cx="1628775" cy="3809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7D27F32-0C3B-4FB9-A079-C5E588E7A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4333875"/>
              <a:ext cx="16383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</xdr:colOff>
      <xdr:row>25</xdr:row>
      <xdr:rowOff>0</xdr:rowOff>
    </xdr:from>
    <xdr:to>
      <xdr:col>6</xdr:col>
      <xdr:colOff>1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41D0CB6-0A13-4F6D-AE63-755FCF6AA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1" y="4333875"/>
              <a:ext cx="16383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25</xdr:row>
      <xdr:rowOff>1</xdr:rowOff>
    </xdr:from>
    <xdr:to>
      <xdr:col>7</xdr:col>
      <xdr:colOff>0</xdr:colOff>
      <xdr:row>45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5115FEA-876B-47FD-8F2C-69081AE01A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8550" y="4333876"/>
              <a:ext cx="16383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25</xdr:row>
      <xdr:rowOff>1</xdr:rowOff>
    </xdr:from>
    <xdr:to>
      <xdr:col>8</xdr:col>
      <xdr:colOff>1</xdr:colOff>
      <xdr:row>45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DA962C3-AC7F-4118-AF51-66CFE36544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4333876"/>
              <a:ext cx="1638301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990309</xdr:colOff>
      <xdr:row>28</xdr:row>
      <xdr:rowOff>50970</xdr:rowOff>
    </xdr:from>
    <xdr:to>
      <xdr:col>2</xdr:col>
      <xdr:colOff>1105191</xdr:colOff>
      <xdr:row>28</xdr:row>
      <xdr:rowOff>155818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6303759-520D-4F63-B62D-C391B194D337}"/>
            </a:ext>
          </a:extLst>
        </xdr:cNvPr>
        <xdr:cNvSpPr/>
      </xdr:nvSpPr>
      <xdr:spPr>
        <a:xfrm>
          <a:off x="1885659" y="4956345"/>
          <a:ext cx="114882" cy="104848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1048477</xdr:colOff>
      <xdr:row>26</xdr:row>
      <xdr:rowOff>178722</xdr:rowOff>
    </xdr:from>
    <xdr:to>
      <xdr:col>3</xdr:col>
      <xdr:colOff>1163359</xdr:colOff>
      <xdr:row>27</xdr:row>
      <xdr:rowOff>94524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89F7304-71A2-4659-8A42-60FB6D1C4592}"/>
            </a:ext>
          </a:extLst>
        </xdr:cNvPr>
        <xdr:cNvSpPr/>
      </xdr:nvSpPr>
      <xdr:spPr>
        <a:xfrm>
          <a:off x="3582418" y="4577672"/>
          <a:ext cx="114882" cy="104848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1044748</xdr:colOff>
      <xdr:row>33</xdr:row>
      <xdr:rowOff>73596</xdr:rowOff>
    </xdr:from>
    <xdr:to>
      <xdr:col>3</xdr:col>
      <xdr:colOff>1159630</xdr:colOff>
      <xdr:row>33</xdr:row>
      <xdr:rowOff>179232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9DF414F-AB00-4674-8001-5D9B9AAAA95E}"/>
            </a:ext>
          </a:extLst>
        </xdr:cNvPr>
        <xdr:cNvSpPr/>
      </xdr:nvSpPr>
      <xdr:spPr>
        <a:xfrm>
          <a:off x="3576120" y="5866245"/>
          <a:ext cx="114882" cy="105636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854342</xdr:colOff>
      <xdr:row>28</xdr:row>
      <xdr:rowOff>145419</xdr:rowOff>
    </xdr:from>
    <xdr:to>
      <xdr:col>6</xdr:col>
      <xdr:colOff>969224</xdr:colOff>
      <xdr:row>29</xdr:row>
      <xdr:rowOff>61221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7020A4E-1618-4A59-81D2-5974747C4C7F}"/>
            </a:ext>
          </a:extLst>
        </xdr:cNvPr>
        <xdr:cNvSpPr/>
      </xdr:nvSpPr>
      <xdr:spPr>
        <a:xfrm>
          <a:off x="8307109" y="5016984"/>
          <a:ext cx="114882" cy="104848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6"/>
  <sheetViews>
    <sheetView showGridLines="0" tabSelected="1" zoomScale="80" zoomScaleNormal="80" workbookViewId="0">
      <selection activeCell="B2" sqref="B2"/>
    </sheetView>
  </sheetViews>
  <sheetFormatPr defaultRowHeight="15" x14ac:dyDescent="0.25"/>
  <cols>
    <col min="1" max="1" width="1.42578125" customWidth="1"/>
    <col min="2" max="2" width="13.42578125" bestFit="1" customWidth="1"/>
    <col min="3" max="8" width="24.5703125" customWidth="1"/>
    <col min="9" max="9" width="1.42578125" customWidth="1"/>
  </cols>
  <sheetData>
    <row r="1" spans="2:8" ht="7.5" customHeight="1" thickBot="1" x14ac:dyDescent="0.3"/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x14ac:dyDescent="0.25">
      <c r="B3" s="4" t="s">
        <v>7</v>
      </c>
      <c r="C3" s="5">
        <v>4585</v>
      </c>
      <c r="D3" s="6">
        <v>185328</v>
      </c>
      <c r="E3" s="6">
        <v>746</v>
      </c>
      <c r="F3" s="6">
        <v>3115.5075000000002</v>
      </c>
      <c r="G3" s="6">
        <v>1.55</v>
      </c>
      <c r="H3" s="7">
        <v>1819.5</v>
      </c>
    </row>
    <row r="4" spans="2:8" x14ac:dyDescent="0.25">
      <c r="B4" s="4" t="s">
        <v>8</v>
      </c>
      <c r="C4" s="5">
        <v>35316</v>
      </c>
      <c r="D4" s="6">
        <v>317736</v>
      </c>
      <c r="E4" s="5">
        <v>7788</v>
      </c>
      <c r="F4" s="6">
        <v>3894.3090999999999</v>
      </c>
      <c r="G4" s="6">
        <v>11.16</v>
      </c>
      <c r="H4" s="7">
        <v>8756.32</v>
      </c>
    </row>
    <row r="5" spans="2:8" x14ac:dyDescent="0.25">
      <c r="B5" s="4" t="s">
        <v>9</v>
      </c>
      <c r="C5" s="8">
        <v>59466</v>
      </c>
      <c r="D5" s="8">
        <v>917892</v>
      </c>
      <c r="E5" s="5">
        <v>7158</v>
      </c>
      <c r="F5" s="6">
        <v>1500.1784</v>
      </c>
      <c r="G5" s="8">
        <v>20.34</v>
      </c>
      <c r="H5" s="7">
        <v>14612.64</v>
      </c>
    </row>
    <row r="6" spans="2:8" x14ac:dyDescent="0.25">
      <c r="B6" s="4" t="s">
        <v>10</v>
      </c>
      <c r="C6" s="5">
        <v>9520</v>
      </c>
      <c r="D6" s="6">
        <v>218376</v>
      </c>
      <c r="E6" s="6">
        <v>1403</v>
      </c>
      <c r="F6" s="6">
        <v>2998.95696</v>
      </c>
      <c r="G6" s="6">
        <v>1.82</v>
      </c>
      <c r="H6" s="7">
        <v>3515.62</v>
      </c>
    </row>
    <row r="7" spans="2:8" x14ac:dyDescent="0.25">
      <c r="B7" s="4" t="s">
        <v>11</v>
      </c>
      <c r="C7" s="5">
        <v>6120</v>
      </c>
      <c r="D7" s="6">
        <v>208008</v>
      </c>
      <c r="E7" s="6">
        <v>832</v>
      </c>
      <c r="F7" s="6">
        <v>1829.4650999999999</v>
      </c>
      <c r="G7" s="6">
        <v>1.46</v>
      </c>
      <c r="H7" s="7">
        <v>1744.08</v>
      </c>
    </row>
    <row r="8" spans="2:8" x14ac:dyDescent="0.25">
      <c r="B8" s="4" t="s">
        <v>12</v>
      </c>
      <c r="C8" s="6">
        <v>12359</v>
      </c>
      <c r="D8" s="6">
        <v>283824</v>
      </c>
      <c r="E8" s="6">
        <v>1486</v>
      </c>
      <c r="F8" s="6">
        <v>999.49710000000005</v>
      </c>
      <c r="G8" s="6">
        <v>4.95</v>
      </c>
      <c r="H8" s="7">
        <v>2712.64</v>
      </c>
    </row>
    <row r="9" spans="2:8" x14ac:dyDescent="0.25">
      <c r="B9" s="4" t="s">
        <v>13</v>
      </c>
      <c r="C9" s="6">
        <v>29087</v>
      </c>
      <c r="D9" s="8">
        <v>543132</v>
      </c>
      <c r="E9" s="6">
        <v>4052</v>
      </c>
      <c r="F9" s="6">
        <v>2748.8528999999999</v>
      </c>
      <c r="G9" s="6">
        <v>5.8</v>
      </c>
      <c r="H9" s="7">
        <v>7189.43</v>
      </c>
    </row>
    <row r="10" spans="2:8" x14ac:dyDescent="0.25">
      <c r="B10" s="4" t="s">
        <v>14</v>
      </c>
      <c r="C10" s="6">
        <v>6314</v>
      </c>
      <c r="D10" s="6">
        <v>233928</v>
      </c>
      <c r="E10" s="6">
        <v>1251</v>
      </c>
      <c r="F10" s="6">
        <v>2673.5745499999998</v>
      </c>
      <c r="G10" s="6">
        <v>1.62</v>
      </c>
      <c r="H10" s="7">
        <v>3134.18</v>
      </c>
    </row>
    <row r="11" spans="2:8" x14ac:dyDescent="0.25">
      <c r="B11" s="4" t="s">
        <v>15</v>
      </c>
      <c r="C11" s="6">
        <v>10615</v>
      </c>
      <c r="D11" s="6">
        <v>303264</v>
      </c>
      <c r="E11" s="6">
        <v>2680</v>
      </c>
      <c r="F11" s="6">
        <v>4796.8598149999998</v>
      </c>
      <c r="G11" s="6">
        <v>2.34</v>
      </c>
      <c r="H11" s="7">
        <v>5556.49</v>
      </c>
    </row>
    <row r="12" spans="2:8" x14ac:dyDescent="0.25">
      <c r="B12" s="4" t="s">
        <v>16</v>
      </c>
      <c r="C12" s="6">
        <v>23036</v>
      </c>
      <c r="D12" s="6">
        <v>253584</v>
      </c>
      <c r="E12" s="6">
        <v>4022</v>
      </c>
      <c r="F12" s="6">
        <v>6620.201916</v>
      </c>
      <c r="G12" s="6">
        <v>2.78</v>
      </c>
      <c r="H12" s="7">
        <v>7572.18</v>
      </c>
    </row>
    <row r="13" spans="2:8" ht="15.75" thickBot="1" x14ac:dyDescent="0.3">
      <c r="B13" s="9" t="s">
        <v>17</v>
      </c>
      <c r="C13" s="10">
        <v>17444</v>
      </c>
      <c r="D13" s="10">
        <v>308232</v>
      </c>
      <c r="E13" s="10">
        <v>2646</v>
      </c>
      <c r="F13" s="10">
        <v>1893.977048</v>
      </c>
      <c r="G13" s="10">
        <v>8.98</v>
      </c>
      <c r="H13" s="11">
        <v>6039.71</v>
      </c>
    </row>
    <row r="14" spans="2:8" ht="15.75" thickTop="1" x14ac:dyDescent="0.25">
      <c r="B14" s="17" t="s">
        <v>25</v>
      </c>
      <c r="C14" s="18">
        <f t="shared" ref="C14:H14" si="0">SUM(C3:C13)</f>
        <v>213862</v>
      </c>
      <c r="D14" s="18">
        <f t="shared" si="0"/>
        <v>3773304</v>
      </c>
      <c r="E14" s="18">
        <f t="shared" si="0"/>
        <v>34064</v>
      </c>
      <c r="F14" s="18">
        <f t="shared" si="0"/>
        <v>33071.380388999998</v>
      </c>
      <c r="G14" s="18">
        <f t="shared" si="0"/>
        <v>62.8</v>
      </c>
      <c r="H14" s="18">
        <f t="shared" si="0"/>
        <v>62652.789999999994</v>
      </c>
    </row>
    <row r="15" spans="2:8" x14ac:dyDescent="0.25">
      <c r="B15" s="19" t="s">
        <v>27</v>
      </c>
      <c r="C15" s="20">
        <f>AVERAGE(C3:C13)</f>
        <v>19442</v>
      </c>
      <c r="D15" s="20">
        <f t="shared" ref="D15:H15" si="1">AVERAGE(D3:D13)</f>
        <v>343027.63636363635</v>
      </c>
      <c r="E15" s="20">
        <f t="shared" si="1"/>
        <v>3096.7272727272725</v>
      </c>
      <c r="F15" s="20">
        <f t="shared" si="1"/>
        <v>3006.4891262727269</v>
      </c>
      <c r="G15" s="20">
        <f t="shared" si="1"/>
        <v>5.709090909090909</v>
      </c>
      <c r="H15" s="20">
        <f t="shared" si="1"/>
        <v>5695.7081818181814</v>
      </c>
    </row>
    <row r="16" spans="2:8" ht="6" customHeight="1" x14ac:dyDescent="0.25"/>
    <row r="17" spans="2:8" x14ac:dyDescent="0.25">
      <c r="B17" s="16" t="s">
        <v>18</v>
      </c>
      <c r="C17" s="12">
        <f t="shared" ref="C17:H17" si="2">_xlfn.QUARTILE.EXC(C3:C13,1)</f>
        <v>6314</v>
      </c>
      <c r="D17" s="12">
        <f t="shared" si="2"/>
        <v>218376</v>
      </c>
      <c r="E17" s="12">
        <f t="shared" si="2"/>
        <v>1251</v>
      </c>
      <c r="F17" s="12">
        <f t="shared" si="2"/>
        <v>1829.4650999999999</v>
      </c>
      <c r="G17" s="12">
        <f t="shared" si="2"/>
        <v>1.62</v>
      </c>
      <c r="H17" s="12">
        <f t="shared" si="2"/>
        <v>2712.64</v>
      </c>
    </row>
    <row r="18" spans="2:8" x14ac:dyDescent="0.25">
      <c r="B18" s="16" t="s">
        <v>23</v>
      </c>
      <c r="C18" s="12">
        <f t="shared" ref="C18:H18" si="3">_xlfn.QUARTILE.EXC(C3:C13,2)</f>
        <v>12359</v>
      </c>
      <c r="D18" s="12">
        <f t="shared" si="3"/>
        <v>283824</v>
      </c>
      <c r="E18" s="12">
        <f t="shared" si="3"/>
        <v>2646</v>
      </c>
      <c r="F18" s="12">
        <f t="shared" si="3"/>
        <v>2748.8528999999999</v>
      </c>
      <c r="G18" s="12">
        <f t="shared" si="3"/>
        <v>2.78</v>
      </c>
      <c r="H18" s="12">
        <f t="shared" si="3"/>
        <v>5556.49</v>
      </c>
    </row>
    <row r="19" spans="2:8" x14ac:dyDescent="0.25">
      <c r="B19" s="16" t="s">
        <v>19</v>
      </c>
      <c r="C19" s="12">
        <f t="shared" ref="C19:H19" si="4">_xlfn.QUARTILE.EXC(C3:C13,3)</f>
        <v>29087</v>
      </c>
      <c r="D19" s="12">
        <f t="shared" si="4"/>
        <v>317736</v>
      </c>
      <c r="E19" s="12">
        <f t="shared" si="4"/>
        <v>4052</v>
      </c>
      <c r="F19" s="12">
        <f t="shared" si="4"/>
        <v>3894.3090999999999</v>
      </c>
      <c r="G19" s="12">
        <f t="shared" si="4"/>
        <v>8.98</v>
      </c>
      <c r="H19" s="12">
        <f t="shared" si="4"/>
        <v>7572.18</v>
      </c>
    </row>
    <row r="20" spans="2:8" x14ac:dyDescent="0.25">
      <c r="B20" s="16" t="s">
        <v>20</v>
      </c>
      <c r="C20" s="12">
        <f>C19-C17</f>
        <v>22773</v>
      </c>
      <c r="D20" s="12">
        <f t="shared" ref="D20:H20" si="5">D19-D17</f>
        <v>99360</v>
      </c>
      <c r="E20" s="12">
        <f t="shared" si="5"/>
        <v>2801</v>
      </c>
      <c r="F20" s="12">
        <f t="shared" si="5"/>
        <v>2064.8440000000001</v>
      </c>
      <c r="G20" s="12">
        <f t="shared" si="5"/>
        <v>7.36</v>
      </c>
      <c r="H20" s="12">
        <f t="shared" si="5"/>
        <v>4859.5400000000009</v>
      </c>
    </row>
    <row r="21" spans="2:8" x14ac:dyDescent="0.25">
      <c r="B21" s="16" t="s">
        <v>21</v>
      </c>
      <c r="C21" s="12">
        <f>C17-(1.5*C20)</f>
        <v>-27845.5</v>
      </c>
      <c r="D21" s="12">
        <f t="shared" ref="D21:H21" si="6">D17-(1.5*D20)</f>
        <v>69336</v>
      </c>
      <c r="E21" s="12">
        <f t="shared" si="6"/>
        <v>-2950.5</v>
      </c>
      <c r="F21" s="12">
        <f t="shared" si="6"/>
        <v>-1267.8009000000002</v>
      </c>
      <c r="G21" s="12">
        <f t="shared" si="6"/>
        <v>-9.4200000000000017</v>
      </c>
      <c r="H21" s="12">
        <f t="shared" si="6"/>
        <v>-4576.6700000000019</v>
      </c>
    </row>
    <row r="22" spans="2:8" x14ac:dyDescent="0.25">
      <c r="B22" s="16" t="s">
        <v>22</v>
      </c>
      <c r="C22" s="12">
        <f>C19+(1.5*C20)</f>
        <v>63246.5</v>
      </c>
      <c r="D22" s="12">
        <f t="shared" ref="D22:H22" si="7">D19+(1.5*D20)</f>
        <v>466776</v>
      </c>
      <c r="E22" s="12">
        <f t="shared" si="7"/>
        <v>8253.5</v>
      </c>
      <c r="F22" s="12">
        <f t="shared" si="7"/>
        <v>6991.5751</v>
      </c>
      <c r="G22" s="12">
        <f t="shared" si="7"/>
        <v>20.020000000000003</v>
      </c>
      <c r="H22" s="12">
        <f t="shared" si="7"/>
        <v>14861.490000000002</v>
      </c>
    </row>
    <row r="23" spans="2:8" ht="3.75" customHeight="1" x14ac:dyDescent="0.25"/>
    <row r="24" spans="2:8" x14ac:dyDescent="0.25">
      <c r="B24" s="16" t="s">
        <v>24</v>
      </c>
      <c r="C24" s="21">
        <v>59466</v>
      </c>
      <c r="D24" s="22" t="s">
        <v>26</v>
      </c>
      <c r="G24" s="23">
        <v>20</v>
      </c>
    </row>
    <row r="25" spans="2:8" ht="7.5" customHeight="1" x14ac:dyDescent="0.25">
      <c r="B25" s="16"/>
      <c r="C25" s="13"/>
      <c r="D25" s="14"/>
      <c r="G25" s="15"/>
    </row>
    <row r="46" ht="7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Cecilio Rivero García</dc:creator>
  <dc:description/>
  <cp:lastModifiedBy>cecilio rivero</cp:lastModifiedBy>
  <dcterms:created xsi:type="dcterms:W3CDTF">2021-02-12T22:53:20Z</dcterms:created>
  <dcterms:modified xsi:type="dcterms:W3CDTF">2021-06-01T23:51:23Z</dcterms:modified>
</cp:coreProperties>
</file>