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jewell/Desktop/USC/Research/Python/Code/inhibitory-gamma/current-data/excitatory-synapse-position/"/>
    </mc:Choice>
  </mc:AlternateContent>
  <xr:revisionPtr revIDLastSave="0" documentId="13_ncr:1_{B877DBF9-EFB1-8646-9EDB-47EAB1A49840}" xr6:coauthVersionLast="47" xr6:coauthVersionMax="47" xr10:uidLastSave="{00000000-0000-0000-0000-000000000000}"/>
  <bookViews>
    <workbookView xWindow="2740" yWindow="3100" windowWidth="25700" windowHeight="13420" xr2:uid="{4B6B4B69-3AC2-6A40-8F0D-BDA94DE50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T3" i="1"/>
  <c r="T2" i="1"/>
  <c r="A3" i="1"/>
  <c r="A4" i="1" l="1"/>
  <c r="G3" i="1"/>
  <c r="A5" i="1" l="1"/>
  <c r="G4" i="1"/>
  <c r="F4" i="1"/>
  <c r="G5" i="1" l="1"/>
  <c r="F5" i="1"/>
  <c r="A6" i="1"/>
  <c r="G6" i="1" l="1"/>
  <c r="F6" i="1"/>
  <c r="A7" i="1"/>
  <c r="A8" i="1" l="1"/>
  <c r="G7" i="1"/>
  <c r="F7" i="1"/>
  <c r="A9" i="1" l="1"/>
  <c r="G8" i="1"/>
  <c r="F8" i="1"/>
  <c r="A10" i="1" l="1"/>
  <c r="F9" i="1"/>
  <c r="G9" i="1"/>
  <c r="A11" i="1" l="1"/>
  <c r="G10" i="1"/>
  <c r="F10" i="1"/>
  <c r="A12" i="1" l="1"/>
  <c r="G11" i="1"/>
  <c r="F11" i="1"/>
  <c r="A13" i="1" l="1"/>
  <c r="F12" i="1"/>
  <c r="G12" i="1"/>
  <c r="A14" i="1" l="1"/>
  <c r="G13" i="1"/>
  <c r="F13" i="1"/>
  <c r="A15" i="1" l="1"/>
  <c r="F14" i="1"/>
  <c r="G14" i="1"/>
  <c r="A16" i="1" l="1"/>
  <c r="F15" i="1"/>
  <c r="G15" i="1"/>
  <c r="A17" i="1" l="1"/>
  <c r="F16" i="1"/>
  <c r="G16" i="1"/>
  <c r="A18" i="1" l="1"/>
  <c r="F17" i="1"/>
  <c r="G17" i="1"/>
  <c r="A19" i="1" l="1"/>
  <c r="G18" i="1"/>
  <c r="F18" i="1"/>
  <c r="A20" i="1" l="1"/>
  <c r="G19" i="1"/>
  <c r="F19" i="1"/>
  <c r="A21" i="1" l="1"/>
  <c r="G20" i="1"/>
  <c r="F20" i="1"/>
  <c r="A22" i="1" l="1"/>
  <c r="G21" i="1"/>
  <c r="F21" i="1"/>
  <c r="A23" i="1" l="1"/>
  <c r="G22" i="1"/>
  <c r="F22" i="1"/>
  <c r="A24" i="1" l="1"/>
  <c r="G23" i="1"/>
  <c r="F23" i="1"/>
  <c r="A25" i="1" l="1"/>
  <c r="G24" i="1"/>
  <c r="F24" i="1"/>
  <c r="A26" i="1" l="1"/>
  <c r="F25" i="1"/>
  <c r="G25" i="1"/>
  <c r="A27" i="1" l="1"/>
  <c r="F26" i="1"/>
  <c r="G26" i="1"/>
  <c r="A28" i="1" l="1"/>
  <c r="G27" i="1"/>
  <c r="F27" i="1"/>
  <c r="A29" i="1" l="1"/>
  <c r="F28" i="1"/>
  <c r="G28" i="1"/>
  <c r="A30" i="1" l="1"/>
  <c r="G29" i="1"/>
  <c r="F29" i="1"/>
  <c r="A31" i="1" l="1"/>
  <c r="F30" i="1"/>
  <c r="G30" i="1"/>
  <c r="A32" i="1" l="1"/>
  <c r="F31" i="1"/>
  <c r="G31" i="1"/>
  <c r="A33" i="1" l="1"/>
  <c r="F32" i="1"/>
  <c r="G32" i="1"/>
  <c r="A34" i="1" l="1"/>
  <c r="F33" i="1"/>
  <c r="G33" i="1"/>
  <c r="A35" i="1" l="1"/>
  <c r="F34" i="1"/>
  <c r="G34" i="1"/>
  <c r="A36" i="1" l="1"/>
  <c r="G35" i="1"/>
  <c r="F35" i="1"/>
  <c r="A37" i="1" l="1"/>
  <c r="G36" i="1"/>
  <c r="F36" i="1"/>
  <c r="A38" i="1" l="1"/>
  <c r="G37" i="1"/>
  <c r="F37" i="1"/>
  <c r="A39" i="1" l="1"/>
  <c r="G38" i="1"/>
  <c r="F38" i="1"/>
  <c r="A40" i="1" l="1"/>
  <c r="G39" i="1"/>
  <c r="F39" i="1"/>
  <c r="A41" i="1" l="1"/>
  <c r="G40" i="1"/>
  <c r="F40" i="1"/>
  <c r="A42" i="1" l="1"/>
  <c r="F41" i="1"/>
  <c r="G41" i="1"/>
  <c r="A43" i="1" l="1"/>
  <c r="F42" i="1"/>
  <c r="G42" i="1"/>
  <c r="G43" i="1" l="1"/>
  <c r="F43" i="1"/>
</calcChain>
</file>

<file path=xl/sharedStrings.xml><?xml version="1.0" encoding="utf-8"?>
<sst xmlns="http://schemas.openxmlformats.org/spreadsheetml/2006/main" count="22" uniqueCount="17">
  <si>
    <t># of Synapses</t>
  </si>
  <si>
    <t>Dendritic Current at Soma (nA)</t>
  </si>
  <si>
    <t>Case 1</t>
  </si>
  <si>
    <t>Case 2</t>
  </si>
  <si>
    <t>m</t>
  </si>
  <si>
    <t>b</t>
  </si>
  <si>
    <t>x0</t>
  </si>
  <si>
    <t>A</t>
  </si>
  <si>
    <t>B</t>
  </si>
  <si>
    <t>k</t>
  </si>
  <si>
    <t>Fit Parameters</t>
  </si>
  <si>
    <t>Transition Syn</t>
  </si>
  <si>
    <t>Linear-Sigmoid Fit (nA)</t>
  </si>
  <si>
    <t>Nonlinear-Linear Ratio (Fit-Fit)</t>
  </si>
  <si>
    <t>Synapse Position</t>
  </si>
  <si>
    <t>Halfway (Fixed)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</si>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</sst>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sz val="13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Compiled Cases</a:t>
            </a:r>
          </a:p>
        </c:rich>
      </c:tx>
      <c:layout>
        <c:manualLayout>
          <c:xMode val="edge"/>
          <c:yMode val="edge"/>
          <c:x val="0.39754019469370838"/>
          <c:y val="2.86298568507157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Sheet1!$F$1:$F$2</c:f>
              <c:strCache>
                <c:ptCount val="2"/>
                <c:pt idx="0">
                  <c:v>Linear-Sigmoid Fit (nA)</c:v>
                </c:pt>
                <c:pt idx="1">
                  <c:v>Halfway (Fixed)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Sheet1!$A$3:$A$43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xVal>
          <c:yVal>
            <c:numRef>
              <c:f>Sheet1!$F$3:$F$43</c:f>
              <c:numCache>
                <c:formatCode>General</c:formatCode>
                <c:ptCount val="41"/>
                <c:pt idx="0">
                  <c:v>2.0952380952380899E-2</c:v>
                </c:pt>
                <c:pt idx="1">
                  <c:v>2.3838095238095179E-2</c:v>
                </c:pt>
                <c:pt idx="2">
                  <c:v>2.6723809523809459E-2</c:v>
                </c:pt>
                <c:pt idx="3">
                  <c:v>2.9609523809523738E-2</c:v>
                </c:pt>
                <c:pt idx="4">
                  <c:v>3.2495238095238022E-2</c:v>
                </c:pt>
                <c:pt idx="5">
                  <c:v>3.5380925492566065E-2</c:v>
                </c:pt>
                <c:pt idx="6">
                  <c:v>5.4900394743667966E-2</c:v>
                </c:pt>
                <c:pt idx="7">
                  <c:v>7.8665686745648167E-2</c:v>
                </c:pt>
                <c:pt idx="8">
                  <c:v>0.10640342542751513</c:v>
                </c:pt>
                <c:pt idx="9">
                  <c:v>0.13722530402972286</c:v>
                </c:pt>
                <c:pt idx="10">
                  <c:v>0.16965912044491149</c:v>
                </c:pt>
                <c:pt idx="11">
                  <c:v>0.20189101416990204</c:v>
                </c:pt>
                <c:pt idx="12">
                  <c:v>0.23215128486448722</c:v>
                </c:pt>
                <c:pt idx="13">
                  <c:v>0.25908090843859166</c:v>
                </c:pt>
                <c:pt idx="14">
                  <c:v>0.28192926814195923</c:v>
                </c:pt>
                <c:pt idx="15">
                  <c:v>0.30054268987474453</c:v>
                </c:pt>
                <c:pt idx="16">
                  <c:v>0.31521039666822015</c:v>
                </c:pt>
                <c:pt idx="17">
                  <c:v>0.32646896633215122</c:v>
                </c:pt>
                <c:pt idx="18">
                  <c:v>0.33493764602017856</c:v>
                </c:pt>
                <c:pt idx="19">
                  <c:v>0.34121130589213633</c:v>
                </c:pt>
                <c:pt idx="20">
                  <c:v>0.34580653374646025</c:v>
                </c:pt>
                <c:pt idx="21">
                  <c:v>0.34914452012660885</c:v>
                </c:pt>
                <c:pt idx="22">
                  <c:v>0.35155463541489052</c:v>
                </c:pt>
                <c:pt idx="23">
                  <c:v>0.3532872210321335</c:v>
                </c:pt>
                <c:pt idx="24">
                  <c:v>0.35452883757934855</c:v>
                </c:pt>
                <c:pt idx="25">
                  <c:v>0.35541661131771896</c:v>
                </c:pt>
                <c:pt idx="26">
                  <c:v>0.35605036077154228</c:v>
                </c:pt>
                <c:pt idx="27">
                  <c:v>0.35650225151073023</c:v>
                </c:pt>
                <c:pt idx="28">
                  <c:v>0.35682420496444917</c:v>
                </c:pt>
                <c:pt idx="29">
                  <c:v>0.3570534494673776</c:v>
                </c:pt>
                <c:pt idx="30">
                  <c:v>0.35721661335242699</c:v>
                </c:pt>
                <c:pt idx="31">
                  <c:v>0.3573327102193225</c:v>
                </c:pt>
                <c:pt idx="32">
                  <c:v>0.35741529983060549</c:v>
                </c:pt>
                <c:pt idx="33">
                  <c:v>0.35747404406156608</c:v>
                </c:pt>
                <c:pt idx="34">
                  <c:v>0.35751582312523189</c:v>
                </c:pt>
                <c:pt idx="35">
                  <c:v>0.35754553425993929</c:v>
                </c:pt>
                <c:pt idx="36">
                  <c:v>0.35756666216058552</c:v>
                </c:pt>
                <c:pt idx="37">
                  <c:v>0.35758168585679384</c:v>
                </c:pt>
                <c:pt idx="38">
                  <c:v>0.35759236866407096</c:v>
                </c:pt>
                <c:pt idx="39">
                  <c:v>0.35759996467480953</c:v>
                </c:pt>
                <c:pt idx="40">
                  <c:v>0.3576053657441961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53-304C-A400-DDFE98D1BE74}"/>
            </c:ext>
          </c:extLst>
        </c:ser>
        <c:ser>
          <c:idx val="1"/>
          <c:order val="1"/>
          <c:tx>
            <c:strRef>
              <c:f>Sheet1!$G$1:$G$2</c:f>
              <c:strCache>
                <c:ptCount val="2"/>
                <c:pt idx="0">
                  <c:v>Linear-Sigmoid Fit (nA)</c:v>
                </c:pt>
                <c:pt idx="1">
                  <c:v>Random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Sheet1!$A$3:$A$43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xVal>
          <c:yVal>
            <c:numRef>
              <c:f>Sheet1!$G$3:$G$43</c:f>
              <c:numCache>
                <c:formatCode>General</c:formatCode>
                <c:ptCount val="41"/>
                <c:pt idx="0">
                  <c:v>2.3199999999999998E-2</c:v>
                </c:pt>
                <c:pt idx="1">
                  <c:v>2.5399999999999989E-2</c:v>
                </c:pt>
                <c:pt idx="2">
                  <c:v>2.7599999999999979E-2</c:v>
                </c:pt>
                <c:pt idx="3">
                  <c:v>2.9800020950599127E-2</c:v>
                </c:pt>
                <c:pt idx="4">
                  <c:v>3.7246406423086867E-2</c:v>
                </c:pt>
                <c:pt idx="5">
                  <c:v>4.5783002710890516E-2</c:v>
                </c:pt>
                <c:pt idx="6">
                  <c:v>5.5512313444841921E-2</c:v>
                </c:pt>
                <c:pt idx="7">
                  <c:v>6.6527289055954481E-2</c:v>
                </c:pt>
                <c:pt idx="8">
                  <c:v>7.8904075898620502E-2</c:v>
                </c:pt>
                <c:pt idx="9">
                  <c:v>9.26936783207198E-2</c:v>
                </c:pt>
                <c:pt idx="10">
                  <c:v>0.1079130555589817</c:v>
                </c:pt>
                <c:pt idx="11">
                  <c:v>0.1245364823081152</c:v>
                </c:pt>
                <c:pt idx="12">
                  <c:v>0.1424882822485628</c:v>
                </c:pt>
                <c:pt idx="13">
                  <c:v>0.16163821162829095</c:v>
                </c:pt>
                <c:pt idx="14">
                  <c:v>0.1818007304118486</c:v>
                </c:pt>
                <c:pt idx="15">
                  <c:v>0.20273908063299126</c:v>
                </c:pt>
                <c:pt idx="16">
                  <c:v>0.22417448775991544</c:v>
                </c:pt>
                <c:pt idx="17">
                  <c:v>0.24579999521297952</c:v>
                </c:pt>
                <c:pt idx="18">
                  <c:v>0.26729760762693949</c:v>
                </c:pt>
                <c:pt idx="19">
                  <c:v>0.28835677213243094</c:v>
                </c:pt>
                <c:pt idx="20">
                  <c:v>0.30869195497541502</c:v>
                </c:pt>
                <c:pt idx="21">
                  <c:v>0.32805725530834695</c:v>
                </c:pt>
                <c:pt idx="22">
                  <c:v>0.34625658303665563</c:v>
                </c:pt>
                <c:pt idx="23">
                  <c:v>0.3631487424921831</c:v>
                </c:pt>
                <c:pt idx="24">
                  <c:v>0.37864759098850276</c:v>
                </c:pt>
                <c:pt idx="25">
                  <c:v>0.39271809454590278</c:v>
                </c:pt>
                <c:pt idx="26">
                  <c:v>0.40536947917329574</c:v>
                </c:pt>
                <c:pt idx="27">
                  <c:v>0.41664676621369096</c:v>
                </c:pt>
                <c:pt idx="28">
                  <c:v>0.42662184593751212</c:v>
                </c:pt>
                <c:pt idx="29">
                  <c:v>0.43538497784694963</c:v>
                </c:pt>
                <c:pt idx="30">
                  <c:v>0.44303729872274772</c:v>
                </c:pt>
                <c:pt idx="31">
                  <c:v>0.4496846359898502</c:v>
                </c:pt>
                <c:pt idx="32">
                  <c:v>0.45543270048076034</c:v>
                </c:pt>
                <c:pt idx="33">
                  <c:v>0.46038357983641248</c:v>
                </c:pt>
                <c:pt idx="34">
                  <c:v>0.46463336567980351</c:v>
                </c:pt>
                <c:pt idx="35">
                  <c:v>0.46827071030712636</c:v>
                </c:pt>
                <c:pt idx="36">
                  <c:v>0.47137610612493436</c:v>
                </c:pt>
                <c:pt idx="37">
                  <c:v>0.47402169938961974</c:v>
                </c:pt>
                <c:pt idx="38">
                  <c:v>0.47627147825159999</c:v>
                </c:pt>
                <c:pt idx="39">
                  <c:v>0.47818170638784174</c:v>
                </c:pt>
                <c:pt idx="40">
                  <c:v>0.4798015032412386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953-304C-A400-DDFE98D1B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573376"/>
        <c:axId val="392575104"/>
      </c:scatterChart>
      <c:valAx>
        <c:axId val="392573376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Synapse</a:t>
                </a:r>
                <a:r>
                  <a:rPr lang="en-US" baseline="0"/>
                  <a:t>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575104"/>
        <c:crosses val="autoZero"/>
        <c:crossBetween val="midCat"/>
      </c:valAx>
      <c:valAx>
        <c:axId val="39257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Dendritc Current at Soma (nA)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573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Slope of Sigmoid with Different Levels</a:t>
            </a:r>
            <a:r>
              <a:rPr lang="en-US" baseline="0"/>
              <a:t> of Noise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Sheet1!$T$1</c:f>
              <c:strCache>
                <c:ptCount val="1"/>
                <c:pt idx="0">
                  <c:v>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Sheet1!$S$2:$S$3</c:f>
              <c:strCache>
                <c:ptCount val="2"/>
                <c:pt idx="0">
                  <c:v>Halfway (Fixed)</c:v>
                </c:pt>
                <c:pt idx="1">
                  <c:v>Random</c:v>
                </c:pt>
              </c:strCache>
            </c:strRef>
          </c:cat>
          <c:val>
            <c:numRef>
              <c:f>Sheet1!$T$2:$T$3</c:f>
              <c:numCache>
                <c:formatCode>General</c:formatCode>
                <c:ptCount val="2"/>
                <c:pt idx="0">
                  <c:v>0.34106017484149098</c:v>
                </c:pt>
                <c:pt idx="1">
                  <c:v>0.172090598447181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6D-F34F-9836-257B5EC43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0635472"/>
        <c:axId val="720637200"/>
      </c:barChart>
      <c:catAx>
        <c:axId val="720635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Excitatory Synapse Position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637200"/>
        <c:crosses val="autoZero"/>
        <c:auto val="1"/>
        <c:lblAlgn val="ctr"/>
        <c:lblOffset val="100"/>
        <c:noMultiLvlLbl val="0"/>
      </c:catAx>
      <c:valAx>
        <c:axId val="72063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  <a:r>
                  <a:rPr lang="en-US" baseline="0"/>
                  <a:t> (Slope)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63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Sigmoid-Linear Fit</a:t>
            </a:r>
            <a:r>
              <a:rPr lang="en-US" baseline="0"/>
              <a:t> Ratio</a:t>
            </a:r>
            <a:r>
              <a:rPr lang="en-US"/>
              <a:t> </a:t>
            </a:r>
          </a:p>
          <a:p>
            <a:pPr>
              <a:defRPr/>
            </a:pPr>
            <a:r>
              <a:rPr lang="en-US"/>
              <a:t>with Different Levels</a:t>
            </a:r>
            <a:r>
              <a:rPr lang="en-US" baseline="0"/>
              <a:t> of Noise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Sheet1!$T$1</c:f>
              <c:strCache>
                <c:ptCount val="1"/>
                <c:pt idx="0">
                  <c:v>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Sheet1!$S$2:$S$3</c:f>
              <c:strCache>
                <c:ptCount val="2"/>
                <c:pt idx="0">
                  <c:v>Halfway (Fixed)</c:v>
                </c:pt>
                <c:pt idx="1">
                  <c:v>Random</c:v>
                </c:pt>
              </c:strCache>
            </c:strRef>
          </c:cat>
          <c:val>
            <c:numRef>
              <c:f>Sheet1!$U$2:$U$3</c:f>
              <c:numCache>
                <c:formatCode>General</c:formatCode>
                <c:ptCount val="2"/>
                <c:pt idx="0">
                  <c:v>4.5736379114642398</c:v>
                </c:pt>
                <c:pt idx="1">
                  <c:v>5.0484261501210597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53-444A-B4C8-C7E3E13D6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0635472"/>
        <c:axId val="720637200"/>
      </c:barChart>
      <c:catAx>
        <c:axId val="720635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Excitatory</a:t>
                </a:r>
                <a:r>
                  <a:rPr lang="en-US" baseline="0"/>
                  <a:t> Synapse Position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637200"/>
        <c:crosses val="autoZero"/>
        <c:auto val="1"/>
        <c:lblAlgn val="ctr"/>
        <c:lblOffset val="100"/>
        <c:noMultiLvlLbl val="0"/>
      </c:catAx>
      <c:valAx>
        <c:axId val="72063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  <a:r>
                  <a:rPr lang="en-US" baseline="0"/>
                  <a:t> (Slope)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63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946150</xdr:colOff>
      <xdr:row>6</xdr:row>
      <xdr:rowOff>107950</xdr:rowOff>
    </xdr:from>
    <xdr:to>
      <xdr:col>15</xdr:col>
      <xdr:colOff>63500</xdr:colOff>
      <xdr:row>21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CE6C6D-D8BA-4A52-6D2C-24A490364F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450850</xdr:colOff>
      <xdr:row>6</xdr:row>
      <xdr:rowOff>184150</xdr:rowOff>
    </xdr:from>
    <xdr:to>
      <xdr:col>20</xdr:col>
      <xdr:colOff>514350</xdr:colOff>
      <xdr:row>20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4F694E-CC5F-66CE-5461-478B9AFF79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1206500</xdr:colOff>
      <xdr:row>7</xdr:row>
      <xdr:rowOff>12700</xdr:rowOff>
    </xdr:from>
    <xdr:to>
      <xdr:col>24</xdr:col>
      <xdr:colOff>698500</xdr:colOff>
      <xdr:row>20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A88A72-AEB1-E840-9438-F203D560CC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3C11-B802-204D-B419-FC77694C45AC}">
  <dimension ref="A1:U43"/>
  <sheetViews>
    <sheetView tabSelected="1" topLeftCell="M1" workbookViewId="0">
      <selection activeCell="G2" sqref="G2"/>
    </sheetView>
  </sheetViews>
  <sheetFormatPr baseColWidth="10" defaultRowHeight="16"/>
  <cols>
    <col min="1" max="1" width="12" bestFit="1" customWidth="1"/>
    <col min="2" max="2" width="11.7109375" customWidth="1"/>
    <col min="3" max="3" width="11.5703125" customWidth="1"/>
    <col min="4" max="4" width="11.85546875" customWidth="1"/>
    <col min="6" max="6" width="12.28515625" bestFit="1" customWidth="1"/>
    <col min="13" max="13" width="12.140625" bestFit="1" customWidth="1"/>
    <col min="19" max="19" width="18.7109375" bestFit="1" customWidth="1"/>
    <col min="20" max="20" width="10.5703125" customWidth="1"/>
    <col min="21" max="21" width="25" bestFit="1" customWidth="1"/>
  </cols>
  <sheetData>
    <row r="1" spans="1:21">
      <c r="A1" s="2" t="s">
        <v>0</v>
      </c>
      <c r="B1" s="3" t="s">
        <v>1</v>
      </c>
      <c r="C1" s="3"/>
      <c r="D1" s="4"/>
      <c r="F1" s="3" t="s">
        <v>12</v>
      </c>
      <c r="G1" s="3"/>
      <c r="H1" s="4"/>
      <c r="J1" t="s">
        <v>10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11</v>
      </c>
      <c r="S1" t="s">
        <v>14</v>
      </c>
      <c r="T1" t="s">
        <v>9</v>
      </c>
      <c r="U1" t="s">
        <v>13</v>
      </c>
    </row>
    <row r="2" spans="1:21" ht="17">
      <c r="A2" s="2"/>
      <c r="B2" t="s">
        <v>2</v>
      </c>
      <c r="C2" t="s">
        <v>3</v>
      </c>
      <c r="F2" t="s">
        <v>15</v>
      </c>
      <c r="G2" t="s">
        <v>16</v>
      </c>
      <c r="J2" t="s">
        <v>2</v>
      </c>
      <c r="K2">
        <v>2.8857142857142801E-3</v>
      </c>
      <c r="L2">
        <v>2.0952380952380899E-2</v>
      </c>
      <c r="M2">
        <v>9.8915723529913002</v>
      </c>
      <c r="N2">
        <v>0.38300000000000001</v>
      </c>
      <c r="O2">
        <v>-2.53813448126558E-2</v>
      </c>
      <c r="P2">
        <v>0.34106017484149098</v>
      </c>
      <c r="Q2">
        <v>5</v>
      </c>
      <c r="S2" t="s">
        <v>15</v>
      </c>
      <c r="T2">
        <f>P2</f>
        <v>0.34106017484149098</v>
      </c>
      <c r="U2" s="1">
        <v>4.5736379114642398</v>
      </c>
    </row>
    <row r="3" spans="1:21" ht="17">
      <c r="A3">
        <f>0</f>
        <v>0</v>
      </c>
      <c r="B3">
        <v>2.1000000000000001E-2</v>
      </c>
      <c r="C3">
        <v>2.5000000000000001E-2</v>
      </c>
      <c r="F3">
        <f>IF($A3 &lt; $Q$2, $K$2 * $A3 + $L$2, $N$2 /(1 + EXP(-$P$2*($A3-$M$2))) + $O$2)</f>
        <v>2.0952380952380899E-2</v>
      </c>
      <c r="G3">
        <f>IF($A3 &lt; $Q$3, $K$3 * $A3 + $L$3, $N$3 /(1 + EXP(-$P$3*($A3-$M$3))) + $O$3)</f>
        <v>2.3199999999999998E-2</v>
      </c>
      <c r="J3" t="s">
        <v>3</v>
      </c>
      <c r="K3">
        <v>2.1999999999999902E-3</v>
      </c>
      <c r="L3">
        <v>2.3199999999999998E-2</v>
      </c>
      <c r="M3">
        <v>16.598271989232099</v>
      </c>
      <c r="N3">
        <v>0.503</v>
      </c>
      <c r="O3">
        <v>-1.43900958369057E-2</v>
      </c>
      <c r="P3">
        <v>0.172090598447181</v>
      </c>
      <c r="Q3">
        <v>3</v>
      </c>
      <c r="S3" t="s">
        <v>16</v>
      </c>
      <c r="T3">
        <f t="shared" ref="T3:T4" si="0">P3</f>
        <v>0.172090598447181</v>
      </c>
      <c r="U3" s="1">
        <v>5.0484261501210597</v>
      </c>
    </row>
    <row r="4" spans="1:21" ht="17">
      <c r="A4">
        <f>A3+1</f>
        <v>1</v>
      </c>
      <c r="B4">
        <v>2.7E-2</v>
      </c>
      <c r="C4">
        <v>2.1999999999999999E-2</v>
      </c>
      <c r="F4">
        <f t="shared" ref="F4:F43" si="1">IF(A4 &lt; $Q$2, $K$2 * A4 + $L$2, $N$2 /(1 + EXP(-$P$2*(A4-$M$2))) + $O$2)</f>
        <v>2.3838095238095179E-2</v>
      </c>
      <c r="G4">
        <f t="shared" ref="G4:G43" si="2">IF($A4 &lt; $Q$3, $K$3 * $A4 + $L$3, $N$3 /(1 + EXP(-$P$3*($A4-$M$3))) + $O$3)</f>
        <v>2.5399999999999989E-2</v>
      </c>
      <c r="U4" s="1"/>
    </row>
    <row r="5" spans="1:21">
      <c r="A5">
        <f t="shared" ref="A5:A43" si="3">A4+1</f>
        <v>2</v>
      </c>
      <c r="B5">
        <v>2.5999999999999999E-2</v>
      </c>
      <c r="C5">
        <v>2.9000000000000001E-2</v>
      </c>
      <c r="F5">
        <f t="shared" si="1"/>
        <v>2.6723809523809459E-2</v>
      </c>
      <c r="G5">
        <f t="shared" si="2"/>
        <v>2.7599999999999979E-2</v>
      </c>
    </row>
    <row r="6" spans="1:21">
      <c r="A6">
        <f t="shared" si="3"/>
        <v>3</v>
      </c>
      <c r="B6">
        <v>2.5000000000000001E-2</v>
      </c>
      <c r="C6">
        <v>0.03</v>
      </c>
      <c r="F6">
        <f t="shared" si="1"/>
        <v>2.9609523809523738E-2</v>
      </c>
      <c r="G6">
        <f t="shared" si="2"/>
        <v>2.9800020950599127E-2</v>
      </c>
    </row>
    <row r="7" spans="1:21">
      <c r="A7">
        <f t="shared" si="3"/>
        <v>4</v>
      </c>
      <c r="B7">
        <v>3.1E-2</v>
      </c>
      <c r="C7">
        <v>3.3000000000000002E-2</v>
      </c>
      <c r="F7">
        <f t="shared" si="1"/>
        <v>3.2495238095238022E-2</v>
      </c>
      <c r="G7">
        <f t="shared" si="2"/>
        <v>3.7246406423086867E-2</v>
      </c>
    </row>
    <row r="8" spans="1:21">
      <c r="A8">
        <f t="shared" si="3"/>
        <v>5</v>
      </c>
      <c r="B8">
        <v>3.9E-2</v>
      </c>
      <c r="C8">
        <v>3.5000000000000003E-2</v>
      </c>
      <c r="F8">
        <f t="shared" si="1"/>
        <v>3.5380925492566065E-2</v>
      </c>
      <c r="G8">
        <f t="shared" si="2"/>
        <v>4.5783002710890516E-2</v>
      </c>
    </row>
    <row r="9" spans="1:21">
      <c r="A9">
        <f t="shared" si="3"/>
        <v>6</v>
      </c>
      <c r="B9">
        <v>3.4000000000000002E-2</v>
      </c>
      <c r="C9">
        <v>5.6000000000000001E-2</v>
      </c>
      <c r="F9">
        <f t="shared" si="1"/>
        <v>5.4900394743667966E-2</v>
      </c>
      <c r="G9">
        <f t="shared" si="2"/>
        <v>5.5512313444841921E-2</v>
      </c>
    </row>
    <row r="10" spans="1:21">
      <c r="A10">
        <f t="shared" si="3"/>
        <v>7</v>
      </c>
      <c r="B10">
        <v>7.4999999999999997E-2</v>
      </c>
      <c r="C10">
        <v>4.8000000000000001E-2</v>
      </c>
      <c r="F10">
        <f t="shared" si="1"/>
        <v>7.8665686745648167E-2</v>
      </c>
      <c r="G10">
        <f t="shared" si="2"/>
        <v>6.6527289055954481E-2</v>
      </c>
    </row>
    <row r="11" spans="1:21">
      <c r="A11">
        <f t="shared" si="3"/>
        <v>8</v>
      </c>
      <c r="B11">
        <v>8.2000000000000003E-2</v>
      </c>
      <c r="C11">
        <v>6.3E-2</v>
      </c>
      <c r="F11">
        <f t="shared" si="1"/>
        <v>0.10640342542751513</v>
      </c>
      <c r="G11">
        <f t="shared" si="2"/>
        <v>7.8904075898620502E-2</v>
      </c>
    </row>
    <row r="12" spans="1:21">
      <c r="A12">
        <f t="shared" si="3"/>
        <v>9</v>
      </c>
      <c r="B12">
        <v>0.126</v>
      </c>
      <c r="C12">
        <v>7.6999999999999999E-2</v>
      </c>
      <c r="F12">
        <f t="shared" si="1"/>
        <v>0.13722530402972286</v>
      </c>
      <c r="G12">
        <f t="shared" si="2"/>
        <v>9.26936783207198E-2</v>
      </c>
    </row>
    <row r="13" spans="1:21">
      <c r="A13">
        <f t="shared" si="3"/>
        <v>10</v>
      </c>
      <c r="B13">
        <v>0.16700000000000001</v>
      </c>
      <c r="C13">
        <v>0.104</v>
      </c>
      <c r="F13">
        <f t="shared" si="1"/>
        <v>0.16965912044491149</v>
      </c>
      <c r="G13">
        <f t="shared" si="2"/>
        <v>0.1079130555589817</v>
      </c>
    </row>
    <row r="14" spans="1:21">
      <c r="A14">
        <f t="shared" si="3"/>
        <v>11</v>
      </c>
      <c r="B14">
        <v>0.22600000000000001</v>
      </c>
      <c r="C14">
        <v>0.128</v>
      </c>
      <c r="F14">
        <f t="shared" si="1"/>
        <v>0.20189101416990204</v>
      </c>
      <c r="G14">
        <f t="shared" si="2"/>
        <v>0.1245364823081152</v>
      </c>
    </row>
    <row r="15" spans="1:21">
      <c r="A15">
        <f t="shared" si="3"/>
        <v>12</v>
      </c>
      <c r="B15">
        <v>0.255</v>
      </c>
      <c r="C15">
        <v>0.151</v>
      </c>
      <c r="F15">
        <f t="shared" si="1"/>
        <v>0.23215128486448722</v>
      </c>
      <c r="G15">
        <f t="shared" si="2"/>
        <v>0.1424882822485628</v>
      </c>
    </row>
    <row r="16" spans="1:21">
      <c r="A16">
        <f t="shared" si="3"/>
        <v>13</v>
      </c>
      <c r="B16">
        <v>0.27</v>
      </c>
      <c r="C16">
        <v>0.17899999999999999</v>
      </c>
      <c r="F16">
        <f t="shared" si="1"/>
        <v>0.25908090843859166</v>
      </c>
      <c r="G16">
        <f t="shared" si="2"/>
        <v>0.16163821162829095</v>
      </c>
    </row>
    <row r="17" spans="1:7">
      <c r="A17">
        <f t="shared" si="3"/>
        <v>14</v>
      </c>
      <c r="B17">
        <v>0.28699999999999998</v>
      </c>
      <c r="C17">
        <v>0.19800000000000001</v>
      </c>
      <c r="F17">
        <f t="shared" si="1"/>
        <v>0.28192926814195923</v>
      </c>
      <c r="G17">
        <f t="shared" si="2"/>
        <v>0.1818007304118486</v>
      </c>
    </row>
    <row r="18" spans="1:7">
      <c r="A18">
        <f t="shared" si="3"/>
        <v>15</v>
      </c>
      <c r="B18">
        <v>0.3</v>
      </c>
      <c r="C18">
        <v>0.219</v>
      </c>
      <c r="F18">
        <f t="shared" si="1"/>
        <v>0.30054268987474453</v>
      </c>
      <c r="G18">
        <f t="shared" si="2"/>
        <v>0.20273908063299126</v>
      </c>
    </row>
    <row r="19" spans="1:7">
      <c r="A19">
        <f t="shared" si="3"/>
        <v>16</v>
      </c>
      <c r="B19">
        <v>0.314</v>
      </c>
      <c r="C19">
        <v>0.23400000000000001</v>
      </c>
      <c r="F19">
        <f t="shared" si="1"/>
        <v>0.31521039666822015</v>
      </c>
      <c r="G19">
        <f t="shared" si="2"/>
        <v>0.22417448775991544</v>
      </c>
    </row>
    <row r="20" spans="1:7">
      <c r="A20">
        <f t="shared" si="3"/>
        <v>17</v>
      </c>
      <c r="B20">
        <v>0.307</v>
      </c>
      <c r="C20">
        <v>0.25700000000000001</v>
      </c>
      <c r="F20">
        <f t="shared" si="1"/>
        <v>0.32646896633215122</v>
      </c>
      <c r="G20">
        <f t="shared" si="2"/>
        <v>0.24579999521297952</v>
      </c>
    </row>
    <row r="21" spans="1:7">
      <c r="A21">
        <f t="shared" si="3"/>
        <v>18</v>
      </c>
      <c r="B21">
        <v>0.32400000000000001</v>
      </c>
      <c r="C21">
        <v>0.28799999999999998</v>
      </c>
      <c r="F21">
        <f t="shared" si="1"/>
        <v>0.33493764602017856</v>
      </c>
      <c r="G21">
        <f t="shared" si="2"/>
        <v>0.26729760762693949</v>
      </c>
    </row>
    <row r="22" spans="1:7">
      <c r="A22">
        <f t="shared" si="3"/>
        <v>19</v>
      </c>
      <c r="B22">
        <v>0.32400000000000001</v>
      </c>
      <c r="C22">
        <v>0.29099999999999998</v>
      </c>
      <c r="F22">
        <f t="shared" si="1"/>
        <v>0.34121130589213633</v>
      </c>
      <c r="G22">
        <f t="shared" si="2"/>
        <v>0.28835677213243094</v>
      </c>
    </row>
    <row r="23" spans="1:7">
      <c r="A23">
        <f t="shared" si="3"/>
        <v>20</v>
      </c>
      <c r="B23">
        <v>0.33300000000000002</v>
      </c>
      <c r="C23">
        <v>0.30399999999999999</v>
      </c>
      <c r="F23">
        <f t="shared" si="1"/>
        <v>0.34580653374646025</v>
      </c>
      <c r="G23">
        <f t="shared" si="2"/>
        <v>0.30869195497541502</v>
      </c>
    </row>
    <row r="24" spans="1:7">
      <c r="A24">
        <f t="shared" si="3"/>
        <v>21</v>
      </c>
      <c r="B24">
        <v>0.33300000000000002</v>
      </c>
      <c r="C24">
        <v>0.317</v>
      </c>
      <c r="F24">
        <f t="shared" si="1"/>
        <v>0.34914452012660885</v>
      </c>
      <c r="G24">
        <f t="shared" si="2"/>
        <v>0.32805725530834695</v>
      </c>
    </row>
    <row r="25" spans="1:7">
      <c r="A25">
        <f t="shared" si="3"/>
        <v>22</v>
      </c>
      <c r="B25">
        <v>0.34200000000000003</v>
      </c>
      <c r="C25">
        <v>0.33600000000000002</v>
      </c>
      <c r="F25">
        <f t="shared" si="1"/>
        <v>0.35155463541489052</v>
      </c>
      <c r="G25">
        <f t="shared" si="2"/>
        <v>0.34625658303665563</v>
      </c>
    </row>
    <row r="26" spans="1:7">
      <c r="A26">
        <f t="shared" si="3"/>
        <v>23</v>
      </c>
      <c r="B26">
        <v>0.33800000000000002</v>
      </c>
      <c r="C26">
        <v>0.35</v>
      </c>
      <c r="F26">
        <f t="shared" si="1"/>
        <v>0.3532872210321335</v>
      </c>
      <c r="G26">
        <f t="shared" si="2"/>
        <v>0.3631487424921831</v>
      </c>
    </row>
    <row r="27" spans="1:7">
      <c r="A27">
        <f t="shared" si="3"/>
        <v>24</v>
      </c>
      <c r="B27">
        <v>0.33900000000000002</v>
      </c>
      <c r="C27">
        <v>0.376</v>
      </c>
      <c r="F27">
        <f t="shared" si="1"/>
        <v>0.35452883757934855</v>
      </c>
      <c r="G27">
        <f t="shared" si="2"/>
        <v>0.37864759098850276</v>
      </c>
    </row>
    <row r="28" spans="1:7">
      <c r="A28">
        <f t="shared" si="3"/>
        <v>25</v>
      </c>
      <c r="B28">
        <v>0.34399999999999997</v>
      </c>
      <c r="C28">
        <v>0.379</v>
      </c>
      <c r="F28">
        <f t="shared" si="1"/>
        <v>0.35541661131771896</v>
      </c>
      <c r="G28">
        <f t="shared" si="2"/>
        <v>0.39271809454590278</v>
      </c>
    </row>
    <row r="29" spans="1:7">
      <c r="A29">
        <f t="shared" si="3"/>
        <v>26</v>
      </c>
      <c r="B29">
        <v>0.35</v>
      </c>
      <c r="C29">
        <v>0.39400000000000002</v>
      </c>
      <c r="F29">
        <f t="shared" si="1"/>
        <v>0.35605036077154228</v>
      </c>
      <c r="G29">
        <f t="shared" si="2"/>
        <v>0.40536947917329574</v>
      </c>
    </row>
    <row r="30" spans="1:7">
      <c r="A30">
        <f t="shared" si="3"/>
        <v>27</v>
      </c>
      <c r="B30">
        <v>0.35199999999999998</v>
      </c>
      <c r="C30">
        <v>0.39800000000000002</v>
      </c>
      <c r="F30">
        <f t="shared" si="1"/>
        <v>0.35650225151073023</v>
      </c>
      <c r="G30">
        <f t="shared" si="2"/>
        <v>0.41664676621369096</v>
      </c>
    </row>
    <row r="31" spans="1:7">
      <c r="A31">
        <f t="shared" si="3"/>
        <v>28</v>
      </c>
      <c r="B31">
        <v>0.35199999999999998</v>
      </c>
      <c r="C31">
        <v>0.41699999999999998</v>
      </c>
      <c r="F31">
        <f t="shared" si="1"/>
        <v>0.35682420496444917</v>
      </c>
      <c r="G31">
        <f t="shared" si="2"/>
        <v>0.42662184593751212</v>
      </c>
    </row>
    <row r="32" spans="1:7">
      <c r="A32">
        <f t="shared" si="3"/>
        <v>29</v>
      </c>
      <c r="B32">
        <v>0.35499999999999998</v>
      </c>
      <c r="C32">
        <v>0.42899999999999999</v>
      </c>
      <c r="F32">
        <f t="shared" si="1"/>
        <v>0.3570534494673776</v>
      </c>
      <c r="G32">
        <f t="shared" si="2"/>
        <v>0.43538497784694963</v>
      </c>
    </row>
    <row r="33" spans="1:7">
      <c r="A33">
        <f t="shared" si="3"/>
        <v>30</v>
      </c>
      <c r="B33">
        <v>0.36399999999999999</v>
      </c>
      <c r="C33">
        <v>0.442</v>
      </c>
      <c r="F33">
        <f t="shared" si="1"/>
        <v>0.35721661335242699</v>
      </c>
      <c r="G33">
        <f t="shared" si="2"/>
        <v>0.44303729872274772</v>
      </c>
    </row>
    <row r="34" spans="1:7">
      <c r="A34">
        <f t="shared" si="3"/>
        <v>31</v>
      </c>
      <c r="B34">
        <v>0.36199999999999999</v>
      </c>
      <c r="C34">
        <v>0.45</v>
      </c>
      <c r="F34">
        <f t="shared" si="1"/>
        <v>0.3573327102193225</v>
      </c>
      <c r="G34">
        <f t="shared" si="2"/>
        <v>0.4496846359898502</v>
      </c>
    </row>
    <row r="35" spans="1:7">
      <c r="A35">
        <f t="shared" si="3"/>
        <v>32</v>
      </c>
      <c r="B35">
        <v>0.35599999999999998</v>
      </c>
      <c r="C35">
        <v>0.45900000000000002</v>
      </c>
      <c r="F35">
        <f t="shared" si="1"/>
        <v>0.35741529983060549</v>
      </c>
      <c r="G35">
        <f t="shared" si="2"/>
        <v>0.45543270048076034</v>
      </c>
    </row>
    <row r="36" spans="1:7">
      <c r="A36">
        <f t="shared" si="3"/>
        <v>33</v>
      </c>
      <c r="B36">
        <v>0.36</v>
      </c>
      <c r="C36">
        <v>0.46200000000000002</v>
      </c>
      <c r="F36">
        <f t="shared" si="1"/>
        <v>0.35747404406156608</v>
      </c>
      <c r="G36">
        <f t="shared" si="2"/>
        <v>0.46038357983641248</v>
      </c>
    </row>
    <row r="37" spans="1:7">
      <c r="A37">
        <f t="shared" si="3"/>
        <v>34</v>
      </c>
      <c r="B37">
        <v>0.372</v>
      </c>
      <c r="C37">
        <v>0.46700000000000003</v>
      </c>
      <c r="F37">
        <f t="shared" si="1"/>
        <v>0.35751582312523189</v>
      </c>
      <c r="G37">
        <f t="shared" si="2"/>
        <v>0.46463336567980351</v>
      </c>
    </row>
    <row r="38" spans="1:7">
      <c r="A38">
        <f t="shared" si="3"/>
        <v>35</v>
      </c>
      <c r="B38">
        <v>0.373</v>
      </c>
      <c r="C38">
        <v>0.47499999999999998</v>
      </c>
      <c r="F38">
        <f t="shared" si="1"/>
        <v>0.35754553425993929</v>
      </c>
      <c r="G38">
        <f t="shared" si="2"/>
        <v>0.46827071030712636</v>
      </c>
    </row>
    <row r="39" spans="1:7">
      <c r="A39">
        <f t="shared" si="3"/>
        <v>36</v>
      </c>
      <c r="B39">
        <v>0.36</v>
      </c>
      <c r="C39">
        <v>0.47799999999999998</v>
      </c>
      <c r="F39">
        <f t="shared" si="1"/>
        <v>0.35756666216058552</v>
      </c>
      <c r="G39">
        <f t="shared" si="2"/>
        <v>0.47137610612493436</v>
      </c>
    </row>
    <row r="40" spans="1:7">
      <c r="A40">
        <f t="shared" si="3"/>
        <v>37</v>
      </c>
      <c r="B40">
        <v>0.373</v>
      </c>
      <c r="C40">
        <v>0.48399999999999999</v>
      </c>
      <c r="F40">
        <f t="shared" si="1"/>
        <v>0.35758168585679384</v>
      </c>
      <c r="G40">
        <f t="shared" si="2"/>
        <v>0.47402169938961974</v>
      </c>
    </row>
    <row r="41" spans="1:7">
      <c r="A41">
        <f t="shared" si="3"/>
        <v>38</v>
      </c>
      <c r="B41">
        <v>0.38300000000000001</v>
      </c>
      <c r="C41">
        <v>0.49</v>
      </c>
      <c r="F41">
        <f t="shared" si="1"/>
        <v>0.35759236866407096</v>
      </c>
      <c r="G41">
        <f t="shared" si="2"/>
        <v>0.47627147825159999</v>
      </c>
    </row>
    <row r="42" spans="1:7">
      <c r="A42">
        <f t="shared" si="3"/>
        <v>39</v>
      </c>
      <c r="B42">
        <v>0.36899999999999999</v>
      </c>
      <c r="C42">
        <v>0.496</v>
      </c>
      <c r="F42">
        <f t="shared" si="1"/>
        <v>0.35759996467480953</v>
      </c>
      <c r="G42">
        <f t="shared" si="2"/>
        <v>0.47818170638784174</v>
      </c>
    </row>
    <row r="43" spans="1:7">
      <c r="A43">
        <f t="shared" si="3"/>
        <v>40</v>
      </c>
      <c r="B43">
        <v>0.38100000000000001</v>
      </c>
      <c r="C43">
        <v>0.503</v>
      </c>
      <c r="F43">
        <f t="shared" si="1"/>
        <v>0.3576053657441961</v>
      </c>
      <c r="G43">
        <f t="shared" si="2"/>
        <v>0.4798015032412386</v>
      </c>
    </row>
  </sheetData>
  <mergeCells count="3">
    <mergeCell ref="A1:A2"/>
    <mergeCell ref="F1:G1"/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Jewell</dc:creator>
  <cp:lastModifiedBy>Christopher Jewell</cp:lastModifiedBy>
  <dcterms:created xsi:type="dcterms:W3CDTF">2024-02-14T22:38:32Z</dcterms:created>
  <dcterms:modified xsi:type="dcterms:W3CDTF">2024-03-02T04:25:33Z</dcterms:modified>
</cp:coreProperties>
</file>